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1" sheetId="1" r:id="rId4"/>
    <sheet state="visible" name="시트3" sheetId="2" r:id="rId5"/>
    <sheet state="visible" name="시트2" sheetId="3" r:id="rId6"/>
  </sheets>
  <definedNames/>
  <calcPr/>
</workbook>
</file>

<file path=xl/sharedStrings.xml><?xml version="1.0" encoding="utf-8"?>
<sst xmlns="http://schemas.openxmlformats.org/spreadsheetml/2006/main" count="16562" uniqueCount="9607">
  <si>
    <t>add (v)</t>
  </si>
  <si>
    <t>A</t>
  </si>
  <si>
    <t>agree (v)</t>
  </si>
  <si>
    <t>arrive (v)</t>
  </si>
  <si>
    <t>ask (v)</t>
  </si>
  <si>
    <t>a/an (det) able (adj)</t>
  </si>
  <si>
    <t>bake (v)</t>
  </si>
  <si>
    <t>� be able to about (adv &amp; prep)</t>
  </si>
  <si>
    <t>become (v)</t>
  </si>
  <si>
    <t>� What about a cold drink?</t>
  </si>
  <si>
    <t>begin (v)</t>
  </si>
  <si>
    <t>� I have about �3. (adv)</t>
  </si>
  <si>
    <t>believe (v)</t>
  </si>
  <si>
    <t>� a book about animals (prep) above (adv &amp; prep)</t>
  </si>
  <si>
    <t>belong (v)</t>
  </si>
  <si>
    <t>accident (n)</t>
  </si>
  <si>
    <t>boil (v)</t>
  </si>
  <si>
    <t>across (adv &amp; prep)</t>
  </si>
  <si>
    <t>born (v)</t>
  </si>
  <si>
    <t>� The bank's across the road.</t>
  </si>
  <si>
    <t>borrow (v)</t>
  </si>
  <si>
    <t>� He walked across the bridge. act (n &amp; v)</t>
  </si>
  <si>
    <t>bother (v)</t>
  </si>
  <si>
    <t>activity (n) actor (n) actually (adv) ad (n)</t>
  </si>
  <si>
    <t>window. (v)</t>
  </si>
  <si>
    <t>� an ad on TV add (v)</t>
  </si>
  <si>
    <t>build (v)</t>
  </si>
  <si>
    <t>bring (v)</t>
  </si>
  <si>
    <t>address (n) adult (adj &amp; n) advanced (adj) adventure (n)</t>
  </si>
  <si>
    <t>buy (v)</t>
  </si>
  <si>
    <t>advertisement (n) advice (n) aeroplane (n) afraid (adj)</t>
  </si>
  <si>
    <t>camp (v)</t>
  </si>
  <si>
    <t>after (adv &amp; prep) afternoon (n) afterwards (adv) again (adv) against (prep)</t>
  </si>
  <si>
    <t>carry (v)</t>
  </si>
  <si>
    <t>� We watched England play against France.</t>
  </si>
  <si>
    <t>catch (v)</t>
  </si>
  <si>
    <t>age (n)</t>
  </si>
  <si>
    <t>check (v)</t>
  </si>
  <si>
    <t>� I don't know his age. aged (adj)</t>
  </si>
  <si>
    <t>choose (v)</t>
  </si>
  <si>
    <t>ago (adv) agree (v)</t>
  </si>
  <si>
    <t>climb (v)</t>
  </si>
  <si>
    <t>� Yes, I agree with you.</t>
  </si>
  <si>
    <t>come (v)</t>
  </si>
  <si>
    <t>collect (v)</t>
  </si>
  <si>
    <t>� Don't you agree, Sam? air (n)</t>
  </si>
  <si>
    <t>complete (v)</t>
  </si>
  <si>
    <t>� to travel by air airport (n)</t>
  </si>
  <si>
    <t>copy (v)</t>
  </si>
  <si>
    <t>alarm clock (n) album (n)</t>
  </si>
  <si>
    <t>cover (v)</t>
  </si>
  <si>
    <t>all (adv, det &amp; pron)</t>
  </si>
  <si>
    <t>here! (v)</t>
  </si>
  <si>
    <t>all right/alright (adj, adv &amp; exclam) almost (adv)</t>
  </si>
  <si>
    <t>cry (v)</t>
  </si>
  <si>
    <t>alone (adj &amp; adv) along (prep) already (adv)</t>
  </si>
  <si>
    <t>cut (v)</t>
  </si>
  <si>
    <t>alright (adj, adv &amp; exclam) also (adv)</t>
  </si>
  <si>
    <t>cycle (v)</t>
  </si>
  <si>
    <t>always (adv)</t>
  </si>
  <si>
    <t>decide (v)</t>
  </si>
  <si>
    <t>a.m. (adv) amazing (adj) ambulance (n) among (prep) an (det)</t>
  </si>
  <si>
    <t>delayed. (v)</t>
  </si>
  <si>
    <t>and (conj) angry (adj) animal (n)</t>
  </si>
  <si>
    <t>describe (v)</t>
  </si>
  <si>
    <t>another (det &amp; pron) answer (n &amp; v)</t>
  </si>
  <si>
    <t>die (v)</t>
  </si>
  <si>
    <t>any (det &amp; pron) anybody (pron) anymore (adv) anyone (pron) anything (pron) anyway (adv) anywhere (adv) apartment (n)</t>
  </si>
  <si>
    <t>discuss (v)</t>
  </si>
  <si>
    <t>apartment building (n)</t>
  </si>
  <si>
    <t>download (v)</t>
  </si>
  <si>
    <t>apple (n) appointment (n)</t>
  </si>
  <si>
    <t>drive (v)</t>
  </si>
  <si>
    <t>draw (v)</t>
  </si>
  <si>
    <t>� an appointment with the doctor</t>
  </si>
  <si>
    <t>earn (v)</t>
  </si>
  <si>
    <t>area (n) arm (n) armchair (n)</t>
  </si>
  <si>
    <t>eat (v)</t>
  </si>
  <si>
    <t>around (adv &amp; prep)</t>
  </si>
  <si>
    <t>enjoy (v)</t>
  </si>
  <si>
    <t>� to travel around (adv)</t>
  </si>
  <si>
    <t>enter (v)</t>
  </si>
  <si>
    <t>� to sit around the table (prep) arrive (v)</t>
  </si>
  <si>
    <t>excuse (v)</t>
  </si>
  <si>
    <t>art (n) article (n)</t>
  </si>
  <si>
    <t>explore (v)</t>
  </si>
  <si>
    <t>explain (v)</t>
  </si>
  <si>
    <t>� an article about skiing artist (n)</t>
  </si>
  <si>
    <t>fail (v)</t>
  </si>
  <si>
    <t>as (conj &amp; prep)</t>
  </si>
  <si>
    <t>leg (v)</t>
  </si>
  <si>
    <t>� as good as</t>
  </si>
  <si>
    <t>feel (v)</t>
  </si>
  <si>
    <t>� as soon as possible</t>
  </si>
  <si>
    <t>fill (v)</t>
  </si>
  <si>
    <t>� the same as ask (v)</t>
  </si>
  <si>
    <t>find (v)</t>
  </si>
  <si>
    <t>assistant (n) as well (adv)</t>
  </si>
  <si>
    <t>finish (v)</t>
  </si>
  <si>
    <t>as well (as) (prep) at (prep)</t>
  </si>
  <si>
    <t>fly (v)</t>
  </si>
  <si>
    <t>at / @ (prep)</t>
  </si>
  <si>
    <t>follow (v)</t>
  </si>
  <si>
    <t>� My email address is david@cambridgeesol.org</t>
  </si>
  <si>
    <t>forget (v)</t>
  </si>
  <si>
    <t>attractive (adj) aunt (n) autumn (n) available (adj) away (adv)</t>
  </si>
  <si>
    <t>get (v)</t>
  </si>
  <si>
    <t>� He's gone away</t>
  </si>
  <si>
    <t>fit (v)</t>
  </si>
  <si>
    <t>� It's two kilometres away awful (adj)</t>
  </si>
  <si>
    <t>give (v)</t>
  </si>
  <si>
    <t>go (v)</t>
  </si>
  <si>
    <t>B</t>
  </si>
  <si>
    <t>grow (v)</t>
  </si>
  <si>
    <t>guess (v)</t>
  </si>
  <si>
    <t>happen (v)</t>
  </si>
  <si>
    <t>baby (n)</t>
  </si>
  <si>
    <t>hate (v)</t>
  </si>
  <si>
    <t>back (n, adv &amp; adj) backpack (n)</t>
  </si>
  <si>
    <t>help (v)</t>
  </si>
  <si>
    <t>bad (adj) badly (adv) badminton (n) bag (n)</t>
  </si>
  <si>
    <t>hold (v)</t>
  </si>
  <si>
    <t>hit (v)</t>
  </si>
  <si>
    <t>bake (v) ball (n) balloon (n) banana (n) band (n) bandage (n) bank (n)</t>
  </si>
  <si>
    <t>hear (v)</t>
  </si>
  <si>
    <t>� I changed my money in the bank.</t>
  </si>
  <si>
    <t>hope (v)</t>
  </si>
  <si>
    <t>barbecue (n) baseball (n) basketball (n) bat (n)</t>
  </si>
  <si>
    <t>hurry (v)</t>
  </si>
  <si>
    <t>bath (n) bathing suit (n) bathroom (n) bathtub (n) battery (n)</t>
  </si>
  <si>
    <t>hurt (v)</t>
  </si>
  <si>
    <t>be (av &amp; v) beach (n) bean (n) bear (n) beard (n)</t>
  </si>
  <si>
    <t>include (v)</t>
  </si>
  <si>
    <t>beautiful (adj) because (conj) become (v) bed (n) bedroom (n)</t>
  </si>
  <si>
    <t>invite (v)</t>
  </si>
  <si>
    <t>bee (n)</t>
  </si>
  <si>
    <t>improve (v)</t>
  </si>
  <si>
    <t>before (adv, conj &amp; prep) begin (v)</t>
  </si>
  <si>
    <t>join (v)</t>
  </si>
  <si>
    <t>beginner (n) beginning (n) behind (adv &amp; prep) believe (v)</t>
  </si>
  <si>
    <t>jump (v)</t>
  </si>
  <si>
    <t>keep (v)</t>
  </si>
  <si>
    <t>below (adv &amp; prep) belt (n)</t>
  </si>
  <si>
    <t>know (v)</t>
  </si>
  <si>
    <t>beside (prep) best (adj &amp; adv) better (adj &amp; adv) between (prep) bicycle (n)</t>
  </si>
  <si>
    <t>learn (v)</t>
  </si>
  <si>
    <t>laugh (v)</t>
  </si>
  <si>
    <t>big (adj) bike (n) bill (n)</t>
  </si>
  <si>
    <t>leave (v)</t>
  </si>
  <si>
    <t>� Can I have my bill, please? biology (n)</t>
  </si>
  <si>
    <t>lend (v)</t>
  </si>
  <si>
    <t>bird (n) birth (n) birthday (n)</t>
  </si>
  <si>
    <t>let (v)</t>
  </si>
  <si>
    <t>biscuit (n) (Br Eng) (Am Eng: cookie)</t>
  </si>
  <si>
    <t>drink. (v)</t>
  </si>
  <si>
    <t>bit (n)</t>
  </si>
  <si>
    <t>listen (v)</t>
  </si>
  <si>
    <t>� Just a small bit of cake, please.</t>
  </si>
  <si>
    <t>live (v)</t>
  </si>
  <si>
    <t>black (adj &amp; n) blackboard (n) blanket (n) block (n)</t>
  </si>
  <si>
    <t>look (v)</t>
  </si>
  <si>
    <t>� Shall we walk round the block?</t>
  </si>
  <si>
    <t>lose (v)</t>
  </si>
  <si>
    <t>blond(e) (adj) blood (n)</t>
  </si>
  <si>
    <t>make (v)</t>
  </si>
  <si>
    <t>blouse (n)</t>
  </si>
  <si>
    <t>matter. (v)</t>
  </si>
  <si>
    <t>blue (adj &amp; n) board (n)</t>
  </si>
  <si>
    <t>meet (v)</t>
  </si>
  <si>
    <t>mean (v)</t>
  </si>
  <si>
    <t>� The teacher's writing on the (black/white)board.</t>
  </si>
  <si>
    <t>mind (v)</t>
  </si>
  <si>
    <t>board game (n) boat (n)</t>
  </si>
  <si>
    <t>mix (v)</t>
  </si>
  <si>
    <t>miss (v)</t>
  </si>
  <si>
    <t>body (n) boil (v) boiled (adj) book (n &amp; v)</t>
  </si>
  <si>
    <t>move (v)</t>
  </si>
  <si>
    <t>bookcase (n) bookshelf (n)</t>
  </si>
  <si>
    <t>need (v)</t>
  </si>
  <si>
    <t>bookshop (n) (Br Eng) (Am Eng: bookstore)</t>
  </si>
  <si>
    <t>pack (v)</t>
  </si>
  <si>
    <t>bookstore (n) (Am Eng) (Br Eng: bookshop)</t>
  </si>
  <si>
    <t>pass (v)</t>
  </si>
  <si>
    <t>boot (n)</t>
  </si>
  <si>
    <t>pay (v)</t>
  </si>
  <si>
    <t>� a pair of boots bored (adj)</t>
  </si>
  <si>
    <t>football (v)</t>
  </si>
  <si>
    <t>boring (adj) born (v)</t>
  </si>
  <si>
    <t>guitar (v)</t>
  </si>
  <si>
    <t>� I was born in Manchester. borrow (v)</t>
  </si>
  <si>
    <t>you. (v)</t>
  </si>
  <si>
    <t>� She borrowed a book from the library.</t>
  </si>
  <si>
    <t>point (v)</t>
  </si>
  <si>
    <t>boss (n)</t>
  </si>
  <si>
    <t>practise (v)</t>
  </si>
  <si>
    <t>both (pron &amp; det) bother (v)</t>
  </si>
  <si>
    <t>prepare (v)</t>
  </si>
  <si>
    <t>prefer (v)</t>
  </si>
  <si>
    <t>bottle (n) bottom (n)</t>
  </si>
  <si>
    <t>print (v)</t>
  </si>
  <si>
    <t>� at the bottom of the stairs bowl (n)</t>
  </si>
  <si>
    <t>pull (v)</t>
  </si>
  <si>
    <t>box (n)</t>
  </si>
  <si>
    <t>put (v)</t>
  </si>
  <si>
    <t>push (v)</t>
  </si>
  <si>
    <t>boy (n) boyfriend (n) brain (n)</t>
  </si>
  <si>
    <t>stop. (v)</t>
  </si>
  <si>
    <t>read (v)</t>
  </si>
  <si>
    <t>brave (adj) bread (n) break (n &amp; v)</t>
  </si>
  <si>
    <t>record (v)</t>
  </si>
  <si>
    <t>receive (v)</t>
  </si>
  <si>
    <t>� a break for lunch (n)</t>
  </si>
  <si>
    <t>rent (v)</t>
  </si>
  <si>
    <t>remember (v)</t>
  </si>
  <si>
    <t>� Someone's broken the window. (v)</t>
  </si>
  <si>
    <t>repeat (v)</t>
  </si>
  <si>
    <t>repair (v)</t>
  </si>
  <si>
    <t>breakfast (n) bridge (n) bright (adj) brilliant (adj)</t>
  </si>
  <si>
    <t>said. (v)</t>
  </si>
  <si>
    <t>� I thought the film was</t>
  </si>
  <si>
    <t>late. (v)</t>
  </si>
  <si>
    <t>brilliant!</t>
  </si>
  <si>
    <t>books. (v)</t>
  </si>
  <si>
    <t>bring (v) broken (adj) brother (n) brown (adj &amp; n) brush (n &amp; v) build (v) building (n) burger (n)</t>
  </si>
  <si>
    <t>run (v)</t>
  </si>
  <si>
    <t>bus (n) business (n) businessman (n)</t>
  </si>
  <si>
    <t>sail (v)</t>
  </si>
  <si>
    <t>businesswoman (n)</t>
  </si>
  <si>
    <t>save (v)</t>
  </si>
  <si>
    <t>bus station (n) bus stop (n) busy (adj)</t>
  </si>
  <si>
    <t>say (v)</t>
  </si>
  <si>
    <t>but (conj) butter (n) buy (v) by (prep)</t>
  </si>
  <si>
    <t>sell (v)</t>
  </si>
  <si>
    <t>send (v)</t>
  </si>
  <si>
    <t>see (v)</t>
  </si>
  <si>
    <t>bye (exclam)</t>
  </si>
  <si>
    <t>serve (v)</t>
  </si>
  <si>
    <t>share (v)</t>
  </si>
  <si>
    <t>shout (v)</t>
  </si>
  <si>
    <t>photos. (v)</t>
  </si>
  <si>
    <t>shut (v)</t>
  </si>
  <si>
    <t>sing (v)</t>
  </si>
  <si>
    <t>C</t>
  </si>
  <si>
    <t>sit (v)</t>
  </si>
  <si>
    <t>skate (v)</t>
  </si>
  <si>
    <t>sleep (v)</t>
  </si>
  <si>
    <t>ski (v)</t>
  </si>
  <si>
    <t>cabinet (n) cafe/caf� (n) cafeteria (n) cake (n) calendar (n) call (n &amp; v)</t>
  </si>
  <si>
    <t>smoke (v)</t>
  </si>
  <si>
    <t>� I'll call (phone) again later this afternoon.</t>
  </si>
  <si>
    <t>sound (v)</t>
  </si>
  <si>
    <t>� He's called John.</t>
  </si>
  <si>
    <t>spell (v)</t>
  </si>
  <si>
    <t>spend (v)</t>
  </si>
  <si>
    <t>speak (v)</t>
  </si>
  <si>
    <t>� I'm waiting for a call from Anna.</t>
  </si>
  <si>
    <t>stand (v)</t>
  </si>
  <si>
    <t>camel (n) camera (n) camp (v) camping (n) campsite (n) cap (n) capital (n) can (n &amp; mv) candy (n) cannot (mv)</t>
  </si>
  <si>
    <t>stay (v)</t>
  </si>
  <si>
    <t>steal (v)</t>
  </si>
  <si>
    <t>start (v)</t>
  </si>
  <si>
    <t>car (n)</t>
  </si>
  <si>
    <t>study (v)</t>
  </si>
  <si>
    <t>card (n)</t>
  </si>
  <si>
    <t>suppose (v)</t>
  </si>
  <si>
    <t>� birthday card</t>
  </si>
  <si>
    <t>surf (v)</t>
  </si>
  <si>
    <t>� credit card career (n) careful (adj)</t>
  </si>
  <si>
    <t>swim (v)</t>
  </si>
  <si>
    <t>� Be careful! carefully (adv)</t>
  </si>
  <si>
    <t>take (v)</t>
  </si>
  <si>
    <t>car park (n) (Br Eng) (Am Eng: parking lot)</t>
  </si>
  <si>
    <t>teach (v)</t>
  </si>
  <si>
    <t>carpet (n) carrot (n) carry (v) cartoon (n)</t>
  </si>
  <si>
    <t>tell (v)</t>
  </si>
  <si>
    <t>case (n) cash (n &amp; v) castle (n)</t>
  </si>
  <si>
    <t>thank (v)</t>
  </si>
  <si>
    <t>cat (n) catch (v)</t>
  </si>
  <si>
    <t>think (v)</t>
  </si>
  <si>
    <t>cathedral (n) CD (n)</t>
  </si>
  <si>
    <t>throw (v)</t>
  </si>
  <si>
    <t>CD player (n)</t>
  </si>
  <si>
    <t>up (v)</t>
  </si>
  <si>
    <t>ceiling (n) cell phone (n)</t>
  </si>
  <si>
    <t>travel (v)</t>
  </si>
  <si>
    <t>cent (n) centre/center (n)</t>
  </si>
  <si>
    <t>try (v)</t>
  </si>
  <si>
    <t>centimetre/centimeter (cm) (n) century (n)</t>
  </si>
  <si>
    <t>turn (v)</t>
  </si>
  <si>
    <t>cereal (n)</t>
  </si>
  <si>
    <t>use (v)</t>
  </si>
  <si>
    <t>certainly (not) (adv) chain (n)</t>
  </si>
  <si>
    <t>understand (v)</t>
  </si>
  <si>
    <t>chair (n) change (v &amp; n) channel (n) chat (n) chatroom (n) cheap (adj) check (v) cheese (n) chef (n)</t>
  </si>
  <si>
    <t>visit (v)</t>
  </si>
  <si>
    <t>chemist (n) (Br Eng) (Am Eng: drugstore)</t>
  </si>
  <si>
    <t>wake (v)</t>
  </si>
  <si>
    <t>wait (v)</t>
  </si>
  <si>
    <t>chemistry (n) cheque (n) chess (n)</t>
  </si>
  <si>
    <t>walk (v)</t>
  </si>
  <si>
    <t>chicken (n)</t>
  </si>
  <si>
    <t>wash (v)</t>
  </si>
  <si>
    <t>want (v)</t>
  </si>
  <si>
    <t>wear (v)</t>
  </si>
  <si>
    <t>child (n) chilli (n) chips (n pl)</t>
  </si>
  <si>
    <t>win (v)</t>
  </si>
  <si>
    <t>� egg and chips chocolate (n) choose (v)</t>
  </si>
  <si>
    <t>write (v)</t>
  </si>
  <si>
    <t>worry (v)</t>
  </si>
  <si>
    <t>cinema (n) circle (n) circus (n) city (n) class (n)</t>
  </si>
  <si>
    <t>on (v)</t>
  </si>
  <si>
    <t>� a language class</t>
  </si>
  <si>
    <t>� a first-class ticket classical (adj)</t>
  </si>
  <si>
    <t>call (v)</t>
  </si>
  <si>
    <t>classmate (n) classroom (n) clean (adj &amp; v) cleaner (n) clear (adj)</t>
  </si>
  <si>
    <t>click (v)</t>
  </si>
  <si>
    <t>� It's not clear to me. clearly (adv)</t>
  </si>
  <si>
    <t>clever (adj) click (n &amp; v)</t>
  </si>
  <si>
    <t>� click here to go to our website</t>
  </si>
  <si>
    <t>climb (v) climbing (n) clock (n) close (adj &amp; v)</t>
  </si>
  <si>
    <t>close to (prep phr) closed (adj) clothes (n pl) cloud (n)</t>
  </si>
  <si>
    <t>paint (v)</t>
  </si>
  <si>
    <t>cloudy (adj) clown (n)</t>
  </si>
  <si>
    <t>watch (v)</t>
  </si>
  <si>
    <t>club (n)</t>
  </si>
  <si>
    <t>� to join a club coach (n)</t>
  </si>
  <si>
    <t>� a coach trip</t>
  </si>
  <si>
    <t>�</t>
  </si>
  <si>
    <t>break (v)</t>
  </si>
  <si>
    <t>a tennis coach coat (n)</t>
  </si>
  <si>
    <t>coffee (n) cola (n)</t>
  </si>
  <si>
    <t>fall (v)</t>
  </si>
  <si>
    <t>cold (adj &amp; n) colleague (n) collect (v) college (n) colour (n &amp; v) comb (n) come (v)</t>
  </si>
  <si>
    <t>comfortable (adj) comic (n) company (n)</t>
  </si>
  <si>
    <t>� What's the name of your company?</t>
  </si>
  <si>
    <t>competition (n) complete (v) computer (n) concert (n)</t>
  </si>
  <si>
    <t>congratulations! (exclam) contact (n &amp; v) conversation (n)</t>
  </si>
  <si>
    <t>close (v)</t>
  </si>
  <si>
    <t>cook (n &amp; v) cooker (n)</t>
  </si>
  <si>
    <t>cookie (n) (Am Eng) (Br Eng: biscuit)</t>
  </si>
  <si>
    <t>cooking (n)</t>
  </si>
  <si>
    <t>cool (adj &amp; exclam)</t>
  </si>
  <si>
    <t>� That's a cool bike! (adj) copy (v)</t>
  </si>
  <si>
    <t>corner (n)</t>
  </si>
  <si>
    <t>play (v)</t>
  </si>
  <si>
    <t>� the corner of the street correct (adj)</t>
  </si>
  <si>
    <t>cost (n &amp; v) costume (n)</t>
  </si>
  <si>
    <t>� I forgot my swimming costume.</t>
  </si>
  <si>
    <t>could (mv) country (n) countryside (n) course (n)</t>
  </si>
  <si>
    <t>park (v)</t>
  </si>
  <si>
    <t>� a university course</t>
  </si>
  <si>
    <t>� a main course</t>
  </si>
  <si>
    <t>� of course (not) cousin (n)</t>
  </si>
  <si>
    <t>cover (v) cow (n) crazy (adj)</t>
  </si>
  <si>
    <t>cream (adj &amp; n) credit card (n) cricket (n) cross (n &amp; v)</t>
  </si>
  <si>
    <t>� Don't cross the road here! (v) crossing (n)</t>
  </si>
  <si>
    <t>� Use the crossing to cross the street.</t>
  </si>
  <si>
    <t>crowd (n) crowded (adj) cry (v)</t>
  </si>
  <si>
    <t>� The baby's crying. cup (n)</t>
  </si>
  <si>
    <t>cupboard (n) curry (n) curtain (n) customer (n) cut (v)</t>
  </si>
  <si>
    <t>cycle (v) cycling (n)</t>
  </si>
  <si>
    <t>D</t>
  </si>
  <si>
    <t>dad (n)</t>
  </si>
  <si>
    <t>daily (adj &amp; adv) dance (n &amp; v) dancer (n) dancing (n) danger (n) dangerous (adj) dark (adj)</t>
  </si>
  <si>
    <t>date (n)</t>
  </si>
  <si>
    <t>� What's the date today? daughter (n)</t>
  </si>
  <si>
    <t>day (n) dead (adj) dear (adj)</t>
  </si>
  <si>
    <t>� Dear Anne, decide (v)</t>
  </si>
  <si>
    <t>deep (adj) degree (n)</t>
  </si>
  <si>
    <t>� The temperature's 30 degrees today.</t>
  </si>
  <si>
    <t>delay (n &amp; v)</t>
  </si>
  <si>
    <t>� There will be a delay of two hours. (n)</t>
  </si>
  <si>
    <t>� The flight is delayed. (v) dentist (n)</t>
  </si>
  <si>
    <t>department (n) department store (n) describe (v)</t>
  </si>
  <si>
    <t>desert (n)</t>
  </si>
  <si>
    <t>desk (n) dessert (n) detail (n) diary (n) dictionary (n) die (v) difference (n) different (adj) difficult (adj) digital (adj)</t>
  </si>
  <si>
    <t>digital camera (n) dining room (n) dinner (n) dinosaur (n) diploma (n)</t>
  </si>
  <si>
    <t>dirty (adj) disco (n) discount (n) discuss (v) dish (n)</t>
  </si>
  <si>
    <t>� Chicken and chips is my favourite dish.</t>
  </si>
  <si>
    <t>do (av &amp; v) doctor (n) document (n) dog (n)</t>
  </si>
  <si>
    <t>doll (n)</t>
  </si>
  <si>
    <t>dollar (n) dolphin (n)</t>
  </si>
  <si>
    <t>door (n) dot (n)</t>
  </si>
  <si>
    <t>� dot com double (adj)</t>
  </si>
  <si>
    <t>� a double room down (adv &amp; prep) download (n &amp; v)</t>
  </si>
  <si>
    <t>� I downloaded the songs from the internet (v).</t>
  </si>
  <si>
    <t>downstairs (adv) Dr (n)</t>
  </si>
  <si>
    <t>draw (v) drawer (n) drawing (n) dream (n &amp; v) dress (n &amp; v) dressed (adj) drink (n &amp; v) drive (v) driver (n)</t>
  </si>
  <si>
    <t>driving licence (n)</t>
  </si>
  <si>
    <t>drugstore (n) (Am Eng) (Br Eng: chemist)</t>
  </si>
  <si>
    <t>drum (n) dry (adj &amp; v) duck (n)</t>
  </si>
  <si>
    <t>during (prep) DVD (n)</t>
  </si>
  <si>
    <t>DVD player (n)</t>
  </si>
  <si>
    <t>E</t>
  </si>
  <si>
    <t>each (det &amp; pron) ear (n)</t>
  </si>
  <si>
    <t>early (adj &amp; adv) earn (v)</t>
  </si>
  <si>
    <t>earring (n) easily (adv)</t>
  </si>
  <si>
    <t>east (n, adj &amp; adv) easy (adj)</t>
  </si>
  <si>
    <t>egg (n) electric (adj) electricity (n) elephant (n)</t>
  </si>
  <si>
    <t>elevator (n) (Am Eng) (Br Eng: lift) else (adv)</t>
  </si>
  <si>
    <t>� Anything else? email (n &amp; v) empty (adj)</t>
  </si>
  <si>
    <t>end (v &amp; n) engine (n) engineer (n)</t>
  </si>
  <si>
    <t>enough (adv, det &amp; pron) enter (v)</t>
  </si>
  <si>
    <t>� Are you going to enter the poster competition?</t>
  </si>
  <si>
    <t>� Please enter through the side door.</t>
  </si>
  <si>
    <t>entrance (n) envelope (n)</t>
  </si>
  <si>
    <t>eraser (n) (Am Eng) (Br Eng: rubber)</t>
  </si>
  <si>
    <t>especially (adv) euro (n)</t>
  </si>
  <si>
    <t>even (adv) evening (n) ever (adv) every (det)</t>
  </si>
  <si>
    <t>everybody (pron) everyone (pron) everything (pron) everywhere (adv) exactly (adv)</t>
  </si>
  <si>
    <t>examination/exam (n)</t>
  </si>
  <si>
    <t>example (n)</t>
  </si>
  <si>
    <t>� Look at the example first.</t>
  </si>
  <si>
    <t>� for example excellent (adj) except (conj &amp; prep) excited (adj) exciting (adj) excuse (v)</t>
  </si>
  <si>
    <t>� Excuse me! exercise (n &amp; v) exhibition (n)</t>
  </si>
  <si>
    <t>� art exhibition exit (n)</t>
  </si>
  <si>
    <t>expensive (adj) explain (v) explore (v) explorer (n)</t>
  </si>
  <si>
    <t>� This book's about famous explorers.</t>
  </si>
  <si>
    <t>extra (adj) eye (n)</t>
  </si>
  <si>
    <t>F</t>
  </si>
  <si>
    <t>face (n) fact (n) factory (n) fail (v)</t>
  </si>
  <si>
    <t>fair (adj)</t>
  </si>
  <si>
    <t>� She has fair hair. fall (n &amp; v)</t>
  </si>
  <si>
    <t>� in the fall (n) (Am Eng) (Br Eng: autumn)</t>
  </si>
  <si>
    <t>� he fell and hurt his leg (v)</t>
  </si>
  <si>
    <t>family (n) famous (adj) fan (n) fantastic (adj) far (adv)</t>
  </si>
  <si>
    <t>� How far is the next garage? farm (n)</t>
  </si>
  <si>
    <t>farmer (n) fashion (n)</t>
  </si>
  <si>
    <t>fast (adj &amp; adv) fast food (n) fat (adj)</t>
  </si>
  <si>
    <t>father (n) favourite (adj) feel (v)</t>
  </si>
  <si>
    <t>� to feel well festival (n)</t>
  </si>
  <si>
    <t>few (det &amp; adj) field (n)</t>
  </si>
  <si>
    <t>file (n) fill (v)</t>
  </si>
  <si>
    <t>fill in (phr v)</t>
  </si>
  <si>
    <t>� to fill in a form</t>
  </si>
  <si>
    <t>film (n &amp; v) final (adj) finally (adv) find (v)</t>
  </si>
  <si>
    <t>find out (phr v) fine (adj)</t>
  </si>
  <si>
    <t>� That's fine!</t>
  </si>
  <si>
    <t>� I'm fine, thank you.</t>
  </si>
  <si>
    <t>� The weather is fine. finger (n)</t>
  </si>
  <si>
    <t>finish (v) fire (n)</t>
  </si>
  <si>
    <t>first (adv &amp; adj)</t>
  </si>
  <si>
    <t>� First... then... (adv)</t>
  </si>
  <si>
    <t>� John came first. (adv)</t>
  </si>
  <si>
    <t>� first prize (adj) first name (n)</t>
  </si>
  <si>
    <t>fish (n &amp; v) fishing (n) fit (adj)</t>
  </si>
  <si>
    <t>flat (n) flight (n) floor (n)</t>
  </si>
  <si>
    <t>� The bedrooms are on the first floor.</t>
  </si>
  <si>
    <t>� Don't leave your clothes on the floor.</t>
  </si>
  <si>
    <t>flower (n) fly (v)</t>
  </si>
  <si>
    <t>fog (n) foggy (adj) follow (v)</t>
  </si>
  <si>
    <t>food (n)</t>
  </si>
  <si>
    <t>foot (n)</t>
  </si>
  <si>
    <t>� my right foot football (n) footballer (n)</t>
  </si>
  <si>
    <t>for (prep) foreign (adj) forest (n) forget (v) fork (n)</t>
  </si>
  <si>
    <t>� knife and fork form (n)</t>
  </si>
  <si>
    <t>� Fill in this form. free (adj &amp; adv)</t>
  </si>
  <si>
    <t>French fries (n) (Am Eng) (Br Eng: chips)</t>
  </si>
  <si>
    <t>fresh (adj)</t>
  </si>
  <si>
    <t>� fresh fruit fridge (n) fried (adj) friend (n) friendly (adj) from (prep) front (n)</t>
  </si>
  <si>
    <t>� in the front of the train</t>
  </si>
  <si>
    <t>� Stand in front of me. fruit (n)</t>
  </si>
  <si>
    <t>full (adj)</t>
  </si>
  <si>
    <t>fun (adj &amp; n) funny (adj) furniture (n) further (adj) future (n)</t>
  </si>
  <si>
    <t>G</t>
  </si>
  <si>
    <t>game (n) garage (n) garden (n) garlic (n)</t>
  </si>
  <si>
    <t>gas (n) (Am Eng) (Br Eng: petrol)</t>
  </si>
  <si>
    <t>gas station (n) (Am Eng) (Br Eng: petrol station)</t>
  </si>
  <si>
    <t>gate (n) geography (n) get (v)</t>
  </si>
  <si>
    <t>get fit (v)</t>
  </si>
  <si>
    <t>get off (phr v)</t>
  </si>
  <si>
    <t>� to get off the bus get on (phr v)</t>
  </si>
  <si>
    <t>� to get on the bus get up (phr v)</t>
  </si>
  <si>
    <t>� to get up in the morning gift (n)</t>
  </si>
  <si>
    <t>girl (n) girlfriend (n) give (v) glad (adj) glass (n)</t>
  </si>
  <si>
    <t>glasses (n pl)</t>
  </si>
  <si>
    <t>glove (n) go (v) goal (n)</t>
  </si>
  <si>
    <t>gold (n &amp; adj) golden (adj) golf (n)</t>
  </si>
  <si>
    <t>good (adj)</t>
  </si>
  <si>
    <t>good afternoon (exclam) goodbye (exclam)</t>
  </si>
  <si>
    <t>good evening (exclam) good-looking (adj) good morning (exclam) good night (exclam)</t>
  </si>
  <si>
    <t>go out (phr v)</t>
  </si>
  <si>
    <t>� Are you going out this evening?</t>
  </si>
  <si>
    <t>grade (n) gram(me) (n) grandchild (n) grand(d)ad (n) granddaughter (n) grandfather (n) grandma (n) grandmother (n)</t>
  </si>
  <si>
    <t>grandpa (n)</t>
  </si>
  <si>
    <t>grandparent (n) grandson (n) granny (n) grape (n)</t>
  </si>
  <si>
    <t>grass (n) great (adj) green (adj)</t>
  </si>
  <si>
    <t>grey (adj &amp; n) (Br Eng) (Am Eng: gray)</t>
  </si>
  <si>
    <t>grilled (adj)</t>
  </si>
  <si>
    <t>grocery store (n) (Am Eng) group (n)</t>
  </si>
  <si>
    <t>grow up (phr v) guess (v) guest (n)</t>
  </si>
  <si>
    <t>guest-house (n) guide (n) guidebook (n) guitar (n)</t>
  </si>
  <si>
    <t>guy (n)</t>
  </si>
  <si>
    <t>� He's a really nice guy. gym (n)</t>
  </si>
  <si>
    <t>H</t>
  </si>
  <si>
    <t>hair (n)</t>
  </si>
  <si>
    <t>half (det, n &amp; pron) half-price (adj)</t>
  </si>
  <si>
    <t>hall (n) hand (n) handbag (n) happen (v) happy (adj)</t>
  </si>
  <si>
    <t>hard (adj &amp; adv)</t>
  </si>
  <si>
    <t>� hard wood (adj)</t>
  </si>
  <si>
    <t>� the homework was hard (adj)</t>
  </si>
  <si>
    <t>� to work hard (adv)</t>
  </si>
  <si>
    <t>hat (n) hate (v)</t>
  </si>
  <si>
    <t>have (av &amp; v) have got to (mv) have to (mv)</t>
  </si>
  <si>
    <t>he (pron) head (n)</t>
  </si>
  <si>
    <t>� My head hurts. help (v)</t>
  </si>
  <si>
    <t>her (det &amp; pron) here (adv)</t>
  </si>
  <si>
    <t>hers (pron)</t>
  </si>
  <si>
    <t>herself (pron)</t>
  </si>
  <si>
    <t>� by herself hey (exclam) hi (exclam) high (adj)</t>
  </si>
  <si>
    <t>hill (n) him (pron)</t>
  </si>
  <si>
    <t>himself (pron)</t>
  </si>
  <si>
    <t>� by himself hip hop (n)</t>
  </si>
  <si>
    <t>his (det &amp; pron) history (n)</t>
  </si>
  <si>
    <t>hit (v) hobby (n) hockey (n) hold (v) holiday (n)</t>
  </si>
  <si>
    <t>home (n &amp; adv) homework (n) headache (n) headteacher (n) health (n) healthy (adj) hear (v)</t>
  </si>
  <si>
    <t>heart (n)</t>
  </si>
  <si>
    <t>heating (n)</t>
  </si>
  <si>
    <t>� Can you turn the heating on?</t>
  </si>
  <si>
    <t>heavy (adj)</t>
  </si>
  <si>
    <t>� a heavy blanket helicopter (n)</t>
  </si>
  <si>
    <t>hello (exclam) honey (n) hope (v) horrible (adj) horse (n) hospital (n) hot (adj)</t>
  </si>
  <si>
    <t>hotel (n) hour (n) house (n)</t>
  </si>
  <si>
    <t>housewife (n) how (adv) however (adv) hungry (adj) hurry (v)</t>
  </si>
  <si>
    <t>hurt (v) husband (n)</t>
  </si>
  <si>
    <t>I</t>
  </si>
  <si>
    <t>I (pron)</t>
  </si>
  <si>
    <t>in (adv &amp; prep)</t>
  </si>
  <si>
    <t>interesting (adj)</t>
  </si>
  <si>
    <t>ice (n)</t>
  </si>
  <si>
    <t>international (adj)</t>
  </si>
  <si>
    <t>ice cream (n)</t>
  </si>
  <si>
    <t>including (prep)</t>
  </si>
  <si>
    <t>internet (n)</t>
  </si>
  <si>
    <t>ice skating (n)</t>
  </si>
  <si>
    <t>indoor (adj)</t>
  </si>
  <si>
    <t>into (prep)</t>
  </si>
  <si>
    <t>ID (n)</t>
  </si>
  <si>
    <t>indoors (adv)</t>
  </si>
  <si>
    <t>invitation (n)</t>
  </si>
  <si>
    <t>ID card (n)</t>
  </si>
  <si>
    <t>information (n)</t>
  </si>
  <si>
    <t>idea (n)</t>
  </si>
  <si>
    <t>in front of (prep phr)</t>
  </si>
  <si>
    <t>island (n)</t>
  </si>
  <si>
    <t>identification (n)</t>
  </si>
  <si>
    <t>insect (n)</t>
  </si>
  <si>
    <t>it (pron)</t>
  </si>
  <si>
    <t>if (conj)</t>
  </si>
  <si>
    <t>inside (adv &amp; prep)</t>
  </si>
  <si>
    <t>IT (n)</t>
  </si>
  <si>
    <t>ill (adj)</t>
  </si>
  <si>
    <t>instead (adv)</t>
  </si>
  <si>
    <t>its (det)</t>
  </si>
  <si>
    <t>immediately (adv)</t>
  </si>
  <si>
    <t>instructions (n pl)</t>
  </si>
  <si>
    <t>itself (pron)</t>
  </si>
  <si>
    <t>important (adj)</t>
  </si>
  <si>
    <t>instrument (n)</t>
  </si>
  <si>
    <t>interested (adj)</t>
  </si>
  <si>
    <t>J</t>
  </si>
  <si>
    <t>jacket (n) jam (n)</t>
  </si>
  <si>
    <t>� fruit jam jazz (n) jeans (n pl)</t>
  </si>
  <si>
    <t>jewellery (n) (Br Eng) (Am Eng:</t>
  </si>
  <si>
    <t>jewelry)</t>
  </si>
  <si>
    <t>job (n) join (v)</t>
  </si>
  <si>
    <t>journalist (n) journey (n) juice (n) jump (v)</t>
  </si>
  <si>
    <t>jumper (n)</t>
  </si>
  <si>
    <t>just (adv)</t>
  </si>
  <si>
    <t>� I've just seen Tom.</t>
  </si>
  <si>
    <t>� Just a moment.</t>
  </si>
  <si>
    <t>K</t>
  </si>
  <si>
    <t>� May I keep this?</t>
  </si>
  <si>
    <t>� Keep right! key (n) keyboard (n)</t>
  </si>
  <si>
    <t>� I play the keyboard in a band.</t>
  </si>
  <si>
    <t>� The keyboard for my computer is broken.</t>
  </si>
  <si>
    <t>kick (n &amp; v)</t>
  </si>
  <si>
    <t>kilogramme (kg) (n) (Br Eng) (Am Eng: kilogram) kilometre (km) (n) (Br Eng) (Am Eng: kilometer)</t>
  </si>
  <si>
    <t>kind (adj &amp; n)</t>
  </si>
  <si>
    <t>� That's very kind of you.</t>
  </si>
  <si>
    <t>� What kind of book do you want?</t>
  </si>
  <si>
    <t>king (n) kiss (n &amp; v) kit (n) kitchen (n) kite (n) knife (n) know (v)</t>
  </si>
  <si>
    <t>L</t>
  </si>
  <si>
    <t>lake (n) lamp (n) language (n)</t>
  </si>
  <si>
    <t>laptop (computer) (n) large (adj)</t>
  </si>
  <si>
    <t>last (adj &amp; det) late (adv &amp; adj)</t>
  </si>
  <si>
    <t>� The train is going to be late. (adj)</t>
  </si>
  <si>
    <t>later (adv)</t>
  </si>
  <si>
    <t>� I'll see you later.</t>
  </si>
  <si>
    <t>latest (adj) laugh (v) lazy (adj) learn (v) least (adv)</t>
  </si>
  <si>
    <t>� at least leather (n &amp; adj) leave (v)</t>
  </si>
  <si>
    <t>� The train leaves at 10 o'clock.</t>
  </si>
  <si>
    <t>� I left my bag in the cinema.</t>
  </si>
  <si>
    <t>� There isn't any milk left.</t>
  </si>
  <si>
    <t>left (adj, adv &amp; n)</t>
  </si>
  <si>
    <t>� Go to the left. (n)</t>
  </si>
  <si>
    <t>� left hand (adj)</t>
  </si>
  <si>
    <t>� Turn left. (adv) left-hand (adj)</t>
  </si>
  <si>
    <t>leg (n) lemon (n)</t>
  </si>
  <si>
    <t>lemonade (n)</t>
  </si>
  <si>
    <t>less (adj, det &amp; pron) lesson (n)</t>
  </si>
  <si>
    <t>let (v) letter (n) level (n)</t>
  </si>
  <si>
    <t>� language level library (n)</t>
  </si>
  <si>
    <t>licence (n)</t>
  </si>
  <si>
    <t>* driving licence lie down (phr v) life (n)</t>
  </si>
  <si>
    <t>lift (n)</t>
  </si>
  <si>
    <t>� Take the lift to the third floor.</t>
  </si>
  <si>
    <t>light (n &amp; adj)</t>
  </si>
  <si>
    <t>like (adv, prep &amp; v)</t>
  </si>
  <si>
    <t>� What's the weather like? (adv)</t>
  </si>
  <si>
    <t>� It's like an orange but bigger. (prep)</t>
  </si>
  <si>
    <t>� I'd like a drink. (v)</t>
  </si>
  <si>
    <t>line (n)</t>
  </si>
  <si>
    <t>� draw a line</t>
  </si>
  <si>
    <t>� the next line lion (n)</t>
  </si>
  <si>
    <t>list (n) listen (v)</t>
  </si>
  <si>
    <t>litre (n) (Br Eng) (Am Eng: liter) little (adj)</t>
  </si>
  <si>
    <t>living room (n) long (adj)</t>
  </si>
  <si>
    <t>� You look happy.</t>
  </si>
  <si>
    <t>� Don't look now! look after (phr v) look at (phr v)</t>
  </si>
  <si>
    <t>look for (phr v) look out (phr v)</t>
  </si>
  <si>
    <t>� Look out - it's going to fall!</t>
  </si>
  <si>
    <t>lorry (n) lose (v)</t>
  </si>
  <si>
    <t>� We lost the game.</t>
  </si>
  <si>
    <t>� I've lost my passport. lost (adj)</t>
  </si>
  <si>
    <t>lots / a lot (n)</t>
  </si>
  <si>
    <t>� a lot of homework. loud (adj)</t>
  </si>
  <si>
    <t>love (n &amp; v) lovely (adj) low (adj) luck (n) lucky (adj) luggage (n) lunch (n) lunchtime (n)</t>
  </si>
  <si>
    <t>M</t>
  </si>
  <si>
    <t>machine (n) mad (adj) magazine (n) mail (n)</t>
  </si>
  <si>
    <t>main course (n) make (v)</t>
  </si>
  <si>
    <t>make-up (n) man (n) manager (n) mango (n)</t>
  </si>
  <si>
    <t>many (det &amp; pron) map (n)</t>
  </si>
  <si>
    <t>mark (n) market (n) married (adj) match (n)</t>
  </si>
  <si>
    <t>� football match maths/mathematics (n) (Br Eng) (Am Eng: math)</t>
  </si>
  <si>
    <t>matter (n &amp; v)</t>
  </si>
  <si>
    <t>� It doesn't matter. (v)</t>
  </si>
  <si>
    <t>� What's the matter? (n) may (mv)</t>
  </si>
  <si>
    <t>maybe (adv) me (pron) meal (n) mean (v) meat (n) mechanic (n) medicine (n) meet (v) meeting (n) melon (n) member (n)</t>
  </si>
  <si>
    <t>� a member of a club</t>
  </si>
  <si>
    <t>memory (n)</t>
  </si>
  <si>
    <t>menu (n) message (n)</t>
  </si>
  <si>
    <t>metre (n) (Br Eng) (Am Eng: meter)</t>
  </si>
  <si>
    <t>midday (n) middle (n)</t>
  </si>
  <si>
    <t>� in the middle midnight (n)</t>
  </si>
  <si>
    <t>might (mv) mile (n) milk (n) million (n) mind (v)</t>
  </si>
  <si>
    <t>� Do you mind if I close the window?</t>
  </si>
  <si>
    <t>� I don't mind if...</t>
  </si>
  <si>
    <t>� Never mind.</t>
  </si>
  <si>
    <t>� Mind your head! mine (pron)</t>
  </si>
  <si>
    <t>mineral water (n) minus (prep) minute (n)</t>
  </si>
  <si>
    <t>mirror (n) Miss (n) miss (v) missing (adj) mistake (n) mix (v)</t>
  </si>
  <si>
    <t>mobile (phone) (n) model (n)</t>
  </si>
  <si>
    <t>modern (adj) moment (n)</t>
  </si>
  <si>
    <t>� Just a moment. money (n)</t>
  </si>
  <si>
    <t>monkey (n)</t>
  </si>
  <si>
    <t>month (n)</t>
  </si>
  <si>
    <t>monthly (adj &amp; adv) moon (n)</t>
  </si>
  <si>
    <t>more (adj, adv, det &amp; pron) morning (n)</t>
  </si>
  <si>
    <t>most (adj, adv, det &amp; pron) mother (n)</t>
  </si>
  <si>
    <t>motorbike (n) motorway (n) mountain (n) mouse (n) mouth (n) move (v)</t>
  </si>
  <si>
    <t>movie (n) (Am Eng) (Br Eng: film)</t>
  </si>
  <si>
    <t>movie theater (n) (Am Eng) (Br Eng: cinema)</t>
  </si>
  <si>
    <t>movie star (n) (Am Eng) (Br Eng: film star)</t>
  </si>
  <si>
    <t>MP3 player (n) Mr (n)</t>
  </si>
  <si>
    <t>Mrs (n)</t>
  </si>
  <si>
    <t>Ms (n)</t>
  </si>
  <si>
    <t>much (adj, adv, det &amp; pron) mug (n)</t>
  </si>
  <si>
    <t>mum (n) museum (n) mushroom (n) music (n) musical (adj) musician (n) must (mv)</t>
  </si>
  <si>
    <t>my (det) myself (pron)</t>
  </si>
  <si>
    <t>� by myself</t>
  </si>
  <si>
    <t>N</t>
  </si>
  <si>
    <t>name (n) national (adj) nationality (n) nature (n)</t>
  </si>
  <si>
    <t>near (adv &amp; prep) nearly (adv)</t>
  </si>
  <si>
    <t>neck (n) necklace (n) need (v) neighbour (n) net (n)</t>
  </si>
  <si>
    <t>� I found a great website on the</t>
  </si>
  <si>
    <t>net.</t>
  </si>
  <si>
    <t>never (adv) new (adj) news (n) newspaper (n)</t>
  </si>
  <si>
    <t>next (adj &amp; adv) next to (prep) nice (adj)</t>
  </si>
  <si>
    <t>night (n)</t>
  </si>
  <si>
    <t>no (adv, det &amp; pron) nobody (pron) noise (n)</t>
  </si>
  <si>
    <t>noisy (adj)</t>
  </si>
  <si>
    <t>noon (n)</t>
  </si>
  <si>
    <t>no one (pron) normal (adj)</t>
  </si>
  <si>
    <t>north (n, adj &amp; adv) nose (n)</t>
  </si>
  <si>
    <t>not (adv) note (n &amp; v) notebook (n)</t>
  </si>
  <si>
    <t>nothing (pron) notice (n) now (adv) number (n) nurse (n)</t>
  </si>
  <si>
    <t>O</t>
  </si>
  <si>
    <t>occupation (n) o'clock (adv) of (prep)</t>
  </si>
  <si>
    <t>of course (not) (adv) off (adv)</t>
  </si>
  <si>
    <t>offer (n &amp; v) office (n) often (adv) oh (exclam) oil (n)</t>
  </si>
  <si>
    <t>� car oil</t>
  </si>
  <si>
    <t>� cooking oil OK/okay (exclam) old (adj)</t>
  </si>
  <si>
    <t>omelette (n)</t>
  </si>
  <si>
    <t>on (prep &amp; adv)</t>
  </si>
  <si>
    <t>once (adv)</t>
  </si>
  <si>
    <t>� only once one (det &amp; pron) onion (n)</t>
  </si>
  <si>
    <t>online (adj &amp; adv) only (adv &amp; adj)</t>
  </si>
  <si>
    <t>� I only wanted to help.</t>
  </si>
  <si>
    <t>� the only one open (adj &amp; v) opera (n) opposite (prep) or (conj)</t>
  </si>
  <si>
    <t>orange (adj &amp; n) order (n)</t>
  </si>
  <si>
    <t>other (det &amp; pron)</t>
  </si>
  <si>
    <t>our (det)</t>
  </si>
  <si>
    <t>ours (pron) ourselves (pron) out (adv) outdoors (adv) out of (prep)</t>
  </si>
  <si>
    <t>outside (prep &amp; adv) over (prep &amp; adv)</t>
  </si>
  <si>
    <t>� over 60 people (adv)</t>
  </si>
  <si>
    <t>� to travel all over the world (prep)</t>
  </si>
  <si>
    <t>own (adj)</t>
  </si>
  <si>
    <t>� They cook their own meals.</t>
  </si>
  <si>
    <t>P</t>
  </si>
  <si>
    <t>� pack a suitcase page (n)</t>
  </si>
  <si>
    <t>pain (n) paint (v &amp; n) painter (n) painting (n) pale (adj) pair (n)</t>
  </si>
  <si>
    <t>� a pair of shoes paper (n &amp; adj) pardon (exclam)</t>
  </si>
  <si>
    <t>� Pardon? parent (n) park (n &amp; v)</t>
  </si>
  <si>
    <t>parking lot (n) (Am Eng) (Br Eng: car park)</t>
  </si>
  <si>
    <t>part (n)</t>
  </si>
  <si>
    <t>� the best part of the day partner (n)</t>
  </si>
  <si>
    <t>party (n) pass (v)</t>
  </si>
  <si>
    <t>� You pass the station on the left.</t>
  </si>
  <si>
    <t>� to pass a driving test passenger (n)</t>
  </si>
  <si>
    <t>passport (n) past (prep) pasta (n) path (n) pay (v)</t>
  </si>
  <si>
    <t>PC (personal computer) (n) pear (n)</t>
  </si>
  <si>
    <t>pen (n) pence (n) pencil (n)</t>
  </si>
  <si>
    <t>pencil case (n) penfriend (n)</t>
  </si>
  <si>
    <t>penny (n)</t>
  </si>
  <si>
    <t>people (n pl) pepper (n) per (prep) perfect (adj) perfume (n) perhaps (adv) person (n) pet (n)</t>
  </si>
  <si>
    <t>petrol (n)</t>
  </si>
  <si>
    <t>petrol station (n) pharmacy (n) phone (v &amp; n) photo(graph) (n) photographer (n) photography (n) physics (n) piano (n)</t>
  </si>
  <si>
    <t>pick up (phr v) picnic (n) picture (n) piece (n)</t>
  </si>
  <si>
    <t>� a piece of cake pillow (n)</t>
  </si>
  <si>
    <t>pilot (n) pink (adj) pity (n)</t>
  </si>
  <si>
    <t>� What a pity! pizza (n)</t>
  </si>
  <si>
    <t>place (n) plan (n &amp; v) plane (n)</t>
  </si>
  <si>
    <t>� The plane was late. plant (n)</t>
  </si>
  <si>
    <t>plastic (n &amp; adj) plate (n) platform (n)</t>
  </si>
  <si>
    <t>� Your train leaves from</t>
  </si>
  <si>
    <t>Platform 8.</t>
  </si>
  <si>
    <t>play (v &amp; n)</t>
  </si>
  <si>
    <t>� to play football (v)</t>
  </si>
  <si>
    <t>� to play the guitar (v)</t>
  </si>
  <si>
    <t>� a play at the theatre (n) player (n)</t>
  </si>
  <si>
    <t>playground (n) pleasant (adj) please (v &amp; exclam)</t>
  </si>
  <si>
    <t>� I'm very pleased for you. (v)</t>
  </si>
  <si>
    <t>� Please be quiet! pleased (adj)</t>
  </si>
  <si>
    <t>plus (prep)</t>
  </si>
  <si>
    <t>p.m. (adv) pocket (n) point (v) police (n) police car (n)</t>
  </si>
  <si>
    <t>police officer (n) police station (n) polite (adj)</t>
  </si>
  <si>
    <t>pool (n)</t>
  </si>
  <si>
    <t>� swimming pool poor (adj)</t>
  </si>
  <si>
    <t>pop (n)</t>
  </si>
  <si>
    <t>� pop music popular (adj) possible (adj) possibly (adv) post (v &amp; n)</t>
  </si>
  <si>
    <t>� to post a letter</t>
  </si>
  <si>
    <t>� What's in the post today? postcard (n)</t>
  </si>
  <si>
    <t>poster (n) post office (n) potato (n) pound (�) (n)</t>
  </si>
  <si>
    <t>practice (n) (Br Eng) (Am Eng:</t>
  </si>
  <si>
    <t>practise)</t>
  </si>
  <si>
    <t>� football practice practise (v)</t>
  </si>
  <si>
    <t>� You must practise if you want to play well.</t>
  </si>
  <si>
    <t>prefer (v) prepare (v) present (n)</t>
  </si>
  <si>
    <t>* a birthday present</t>
  </si>
  <si>
    <t>pretty (adj)</t>
  </si>
  <si>
    <t>price (n) print (v) printer (n) prize (n)</t>
  </si>
  <si>
    <t>probably (adv) problem (n) program (n)</t>
  </si>
  <si>
    <t>* a computer program programme (n)</t>
  </si>
  <si>
    <t>* a TV programme</t>
  </si>
  <si>
    <t>project (n)</t>
  </si>
  <si>
    <t>� a school project pull (v)</t>
  </si>
  <si>
    <t>pupil (n) purple (adj) purse (n) push (v) put (v)</t>
  </si>
  <si>
    <t>put on (phr v)</t>
  </si>
  <si>
    <t>puzzle (n)</t>
  </si>
  <si>
    <t>Q</t>
  </si>
  <si>
    <t>quarter (n)</t>
  </si>
  <si>
    <t>* a quarter of an hour queen (n)</t>
  </si>
  <si>
    <t>question (n)</t>
  </si>
  <si>
    <t>quick (adj) quickly (adv) quiet (adj)</t>
  </si>
  <si>
    <t>quite (adv)</t>
  </si>
  <si>
    <t>� Are you quite sure?</t>
  </si>
  <si>
    <t>� quite old quiz (n)</t>
  </si>
  <si>
    <t>R</t>
  </si>
  <si>
    <t>rabbit (n) race (n &amp; v)</t>
  </si>
  <si>
    <t>� a running race (n)</t>
  </si>
  <si>
    <t>� She raced her brother to the bus stop. (v)</t>
  </si>
  <si>
    <t>racket (n)</t>
  </si>
  <si>
    <t>� Can I borrow your tennis racket? radio (n)</t>
  </si>
  <si>
    <t>railway (n) rain (n &amp; v) raincoat (n) rap (n) read (v) reading (n) ready (adj)</t>
  </si>
  <si>
    <t>� When will it be ready? real (adj)</t>
  </si>
  <si>
    <t>really (adv) reason (n)</t>
  </si>
  <si>
    <t>receipt (n) receive (v) receptionist (n) record (v)</t>
  </si>
  <si>
    <t>red (adj) refrigerator (n) remember (v) rent (v)</t>
  </si>
  <si>
    <t>repair (v) repeat (v) rest (n &amp; v)</t>
  </si>
  <si>
    <t>� to have a rest (n)</t>
  </si>
  <si>
    <t>� 'Try to rest', the doctor said. (v)</t>
  </si>
  <si>
    <t>restaurant (n) return (n &amp; v)</t>
  </si>
  <si>
    <t>� my return from holiday (n)</t>
  </si>
  <si>
    <t>� He returned home late. (v)</t>
  </si>
  <si>
    <t>� She returned her library books. (v)</t>
  </si>
  <si>
    <t>rice (n) rich (adj) ride (n &amp; v)</t>
  </si>
  <si>
    <t>right (n, adj &amp; adv)</t>
  </si>
  <si>
    <t>� He swam to the right. (n)</t>
  </si>
  <si>
    <t>� your right hand (adj)</t>
  </si>
  <si>
    <t>� That's the right answer. (adj)</t>
  </si>
  <si>
    <t>� Turn right here. (adv) right hand (adj)</t>
  </si>
  <si>
    <t>ring (n) river (n) road (n)</t>
  </si>
  <si>
    <t>roast (v &amp; adj) rock (n)</t>
  </si>
  <si>
    <t>� rock concert roof (n)</t>
  </si>
  <si>
    <t>room (n)</t>
  </si>
  <si>
    <t>� a double room round (adj)</t>
  </si>
  <si>
    <t>roundabout (n) rubber (n) rugby (n)</t>
  </si>
  <si>
    <t>ruler (n)</t>
  </si>
  <si>
    <t>run (v) runner (n) running (n)</t>
  </si>
  <si>
    <t>S</t>
  </si>
  <si>
    <t>sad (adj) safe (adj) sail (v) sailing (n) salad (n) sale (n)</t>
  </si>
  <si>
    <t>� for sale salt (n)</t>
  </si>
  <si>
    <t>same (adj &amp; pron)</t>
  </si>
  <si>
    <t>� at the same time (adj)</t>
  </si>
  <si>
    <t>� Your watch is the same as mine. (pron)</t>
  </si>
  <si>
    <t>sandwich (n) sauce (n) sausage (n) save (v)</t>
  </si>
  <si>
    <t>� to save money</t>
  </si>
  <si>
    <t>� to save time say (v)</t>
  </si>
  <si>
    <t>scarf (n) school (n) schoolchild (n) science (n) scissors (n pl) scooter (n) screen (n) sea (n)</t>
  </si>
  <si>
    <t>seat (n)</t>
  </si>
  <si>
    <t>second (adj, det &amp; n) secretary (n)</t>
  </si>
  <si>
    <t>see (v) sell (v) send (v)</t>
  </si>
  <si>
    <t>sentence (n) serve (v)</t>
  </si>
  <si>
    <t>set (n)</t>
  </si>
  <si>
    <t>several (det &amp; pron) shall (mv)</t>
  </si>
  <si>
    <t>shame (n)</t>
  </si>
  <si>
    <t>� What a shame! shampoo (n &amp; v) share (v)</t>
  </si>
  <si>
    <t>she (pron) sheep (n) sheet (n)</t>
  </si>
  <si>
    <t>� a bed sheet shelf (n)</t>
  </si>
  <si>
    <t>ship (n) shirt (n) shoe (n) shop (n &amp; v)</t>
  </si>
  <si>
    <t>shop assistant (n) shopping (n) short (adj)</t>
  </si>
  <si>
    <t>� a short time shorts (n pl) should (mv) shout (v)</t>
  </si>
  <si>
    <t>show (v &amp; n)</t>
  </si>
  <si>
    <t>� Show me your photos. (v)</t>
  </si>
  <si>
    <t>� a film show (n) shower (n)</t>
  </si>
  <si>
    <t>shut (v) sick (adj) side (n)</t>
  </si>
  <si>
    <t>� this side of the room</t>
  </si>
  <si>
    <t>sightseeing (n) sign (n)</t>
  </si>
  <si>
    <t>silver (n &amp; adj) simple (adj) since (prep) sing (v)</t>
  </si>
  <si>
    <t>singer (n) singing (n) single (adj) sink (n) sister (n) sit (v)</t>
  </si>
  <si>
    <t>sit down (phr v) site (n)</t>
  </si>
  <si>
    <t>sitting room (n) size (n)</t>
  </si>
  <si>
    <t>skate (v) skateboard (n) skateboarding (n) skating (n)</t>
  </si>
  <si>
    <t>ski (v) skiing (n) skirt (n) sky (n) sleep (v) slice (n) slim (adj) slow (adj)</t>
  </si>
  <si>
    <t>slowly (adv) small (adj) smoke (v) smoking (n) snack (n)</t>
  </si>
  <si>
    <t>snow (n &amp; v)</t>
  </si>
  <si>
    <t>snowboard (n) snowboarding (n) so (conj &amp; adv)</t>
  </si>
  <si>
    <t>� So, I think it's right. (conj)</t>
  </si>
  <si>
    <t>� He ate too much, so he felt ill. (conj)</t>
  </si>
  <si>
    <t>� He wanted to go but he didn't say so. (adv)</t>
  </si>
  <si>
    <t>soap (n) soccer (n) sock (n) sofa (n) soft (adj) software (n)</t>
  </si>
  <si>
    <t>some (det &amp; pron) somebody (pron) someone (pron) something (pron) sometimes (adv) somewhere (adv) son (n)</t>
  </si>
  <si>
    <t>song (n) soon (adv) sorry (adj)</t>
  </si>
  <si>
    <t>� I'm sorry I'm late.</t>
  </si>
  <si>
    <t>� Sorry, I don't understand that. sort (n)</t>
  </si>
  <si>
    <t>� That sounds nice. soup (n)</t>
  </si>
  <si>
    <t>south (n, adj &amp; adv) space (n)</t>
  </si>
  <si>
    <t>spare (adj) speak (v) speaker (n) special (adj) spell (v) spelling (n) spend (v) spoon (n)</t>
  </si>
  <si>
    <t>sport (n)</t>
  </si>
  <si>
    <t>sports centre (n) spring (n)</t>
  </si>
  <si>
    <t>� I hate winter but I love spring. square (n &amp; adj)</t>
  </si>
  <si>
    <t>stadium (n) staff (n) stage (n) stairs (n pl) stamp (n)</t>
  </si>
  <si>
    <t>� Put a stamp on the envelope. stand (v)</t>
  </si>
  <si>
    <t>� She was standing at the bus stop.</t>
  </si>
  <si>
    <t>star (n &amp; v) start (v) station (n) stay (v) steak (n) steal (v)</t>
  </si>
  <si>
    <t>� Someone's stolen my bag! still (adv)</t>
  </si>
  <si>
    <t>stomach (n) stomach ache (n) stop (n &amp; v)</t>
  </si>
  <si>
    <t>store (n) storm (n) story (n)</t>
  </si>
  <si>
    <t>straight (adj &amp; adv)</t>
  </si>
  <si>
    <t>� a straight line (adj)</t>
  </si>
  <si>
    <t>� Go straight on. (adv) strange (adj)</t>
  </si>
  <si>
    <t>� That's a strange story! street (n)</t>
  </si>
  <si>
    <t>strong (adj) student (n) studies (n pl)</t>
  </si>
  <si>
    <t>study (v) subject (n)</t>
  </si>
  <si>
    <t>� What's your favourite subject at school?</t>
  </si>
  <si>
    <t>� the subject of a talk such (det)</t>
  </si>
  <si>
    <t>suddenly (adv) sugar (n)</t>
  </si>
  <si>
    <t>suit (n)</t>
  </si>
  <si>
    <t>� He was wearing a grey suit. suitcase (n)</t>
  </si>
  <si>
    <t>summer (n) sun (n)</t>
  </si>
  <si>
    <t>sunglasses (n pl) sunny (adj) supermarket (n) supper (n) suppose (v)</t>
  </si>
  <si>
    <t>� I suppose so.</t>
  </si>
  <si>
    <t>� I suppose you're right. sure (adj)</t>
  </si>
  <si>
    <t>� I'm (not) sure. surf (v)</t>
  </si>
  <si>
    <t>surfboard (n) surfing (n) surname (n) surprise (n) surprised (adj) sweater (n) sweet (n &amp; adj) swim (v) swimming (n)</t>
  </si>
  <si>
    <t>swimming costume (n) (Br Eng) (Am Eng: bathing suit) swimming pool (n)</t>
  </si>
  <si>
    <t>swimsuit (n)</t>
  </si>
  <si>
    <t>T</t>
  </si>
  <si>
    <t>table (n)</t>
  </si>
  <si>
    <t>table tennis (n) take (v)</t>
  </si>
  <si>
    <t>� I'll take it to your room.</t>
  </si>
  <si>
    <t>� It takes three hours. take off (phr v)</t>
  </si>
  <si>
    <t>� She took off her shoes. talk (n &amp; v)</t>
  </si>
  <si>
    <t>tall (adj) taxi (n) tea (n) teach (v)</t>
  </si>
  <si>
    <t>teacher (n) team (n) teenager (n)</t>
  </si>
  <si>
    <t>telephone (n &amp; v) television (TV) (n) tell (v) temperature (n)</t>
  </si>
  <si>
    <t>� The temperature was below zero.</t>
  </si>
  <si>
    <t>tennis (n) tent (n) term (n) terrible (adj) test (n)</t>
  </si>
  <si>
    <t>text (n &amp; v) textbook (n)</t>
  </si>
  <si>
    <t>text message (n) than (prep &amp; conj) thank (v)</t>
  </si>
  <si>
    <t>thanks (exclam) thank you (exclam) that (conj &amp; pron) the (det)</t>
  </si>
  <si>
    <t>theatre (n) (Br Eng) (Am Eng:</t>
  </si>
  <si>
    <t>theater)</t>
  </si>
  <si>
    <t>their (det) theirs (pron) them (pron)</t>
  </si>
  <si>
    <t>themselves (pron) then (adv)</t>
  </si>
  <si>
    <t>there (adv)</t>
  </si>
  <si>
    <t>these (det &amp; pron) they (pron)</t>
  </si>
  <si>
    <t>thin (adj) thing (n) think (v) thirsty (adj)</t>
  </si>
  <si>
    <t>this (det &amp; pron) those (det &amp; pron) through (prep) throw (v) thunderstorm (n) ticket (n)</t>
  </si>
  <si>
    <t>tidy (adj &amp; v) tidy up (v) tie (n)</t>
  </si>
  <si>
    <t>tiger (n) tights (n pl) till (prep) time (n) timetable (n) tired (adj)</t>
  </si>
  <si>
    <t>to (prep) toast (n)</t>
  </si>
  <si>
    <t>today (n &amp; adv) toe (n) together (adv) toilet (n) tomato (n)</t>
  </si>
  <si>
    <t>tomorrow (n &amp; adv)</t>
  </si>
  <si>
    <t>tonight (n &amp; adv) too (adv)</t>
  </si>
  <si>
    <t>tooth (n) toothbrush (n) top (n)</t>
  </si>
  <si>
    <t>� the top of the page total (adj &amp; n)</t>
  </si>
  <si>
    <t>tour (n)</t>
  </si>
  <si>
    <t>tour guide (n) tourist (n)</t>
  </si>
  <si>
    <t>tourist information centre (n) towel (n)</t>
  </si>
  <si>
    <t>town (n) toy (n) traffic (n)</t>
  </si>
  <si>
    <t>traffic light (n) train (n) trainer (n)</t>
  </si>
  <si>
    <t>� a pair of trainers tram (n)</t>
  </si>
  <si>
    <t>travel (v) tree (n) trip (n) trouble (n)</t>
  </si>
  <si>
    <t>trousers (n pl) true (adj)</t>
  </si>
  <si>
    <t>try on (phr v) T-shirt (n) turn (v)</t>
  </si>
  <si>
    <t>turn off (phr v)</t>
  </si>
  <si>
    <t>� Turn the gas off. turn on (phr v)</t>
  </si>
  <si>
    <t>� Turn the heating on. twice (adv)</t>
  </si>
  <si>
    <t>type (n)</t>
  </si>
  <si>
    <t>tyre (n) (Am Eng: tire)</t>
  </si>
  <si>
    <t>U</t>
  </si>
  <si>
    <t>umbrella (n)</t>
  </si>
  <si>
    <t>uniform (n)</t>
  </si>
  <si>
    <t>us (pron)</t>
  </si>
  <si>
    <t>uncle (n)</t>
  </si>
  <si>
    <t>university (n)</t>
  </si>
  <si>
    <t>under (prep)</t>
  </si>
  <si>
    <t>until (prep)</t>
  </si>
  <si>
    <t>useful (adj)</t>
  </si>
  <si>
    <t>underground (n &amp; adj)</t>
  </si>
  <si>
    <t>unusual (adj)</t>
  </si>
  <si>
    <t>usual (adj)</t>
  </si>
  <si>
    <t>up (prep &amp; adv)</t>
  </si>
  <si>
    <t>usually (adv)</t>
  </si>
  <si>
    <t>unfortunately (adj)</t>
  </si>
  <si>
    <t>upset (adj)</t>
  </si>
  <si>
    <t>unhappy (n)</t>
  </si>
  <si>
    <t>upstairs (adv)</t>
  </si>
  <si>
    <t>V</t>
  </si>
  <si>
    <t>v/versus (prep)</t>
  </si>
  <si>
    <t>video (n)</t>
  </si>
  <si>
    <t>visitor (n)</t>
  </si>
  <si>
    <t>� Manchester United v Liverpool</t>
  </si>
  <si>
    <t>video game (n)</t>
  </si>
  <si>
    <t>vocabulary (n)</t>
  </si>
  <si>
    <t>variety (n)</t>
  </si>
  <si>
    <t>view (n)</t>
  </si>
  <si>
    <t>volleyball (n)</t>
  </si>
  <si>
    <t>various (adj)</t>
  </si>
  <si>
    <t>village (n)</t>
  </si>
  <si>
    <t>vegetable (n)</t>
  </si>
  <si>
    <t>violin (n)</t>
  </si>
  <si>
    <t>very (adv)</t>
  </si>
  <si>
    <t>W</t>
  </si>
  <si>
    <t>wait (v) waiter (n) waitress (n) wake (v)</t>
  </si>
  <si>
    <t>wake up (phr v) walk (v) walking (n)</t>
  </si>
  <si>
    <t>wall (n) wallet (n) want (v) warm (adj) wash (v)</t>
  </si>
  <si>
    <t>washing machine (n) washing-up (n) wash up (phr v) watch (n &amp; v)</t>
  </si>
  <si>
    <t>water (n)</t>
  </si>
  <si>
    <t>way (n)</t>
  </si>
  <si>
    <t>� Do it this way.</t>
  </si>
  <si>
    <t>� one-way street</t>
  </si>
  <si>
    <t>� Is this the quickest way home?</t>
  </si>
  <si>
    <t>we (pron) wear (v) weather (n) web (n)</t>
  </si>
  <si>
    <t>web page (n) website (n) week (n) weekday (n) weekend (n)</t>
  </si>
  <si>
    <t>weekly (adj &amp; adv) welcome (adj &amp; exclam)</t>
  </si>
  <si>
    <t>� You're welcome (adj)</t>
  </si>
  <si>
    <t>� Welcome to London! (exclam)</t>
  </si>
  <si>
    <t>well (adv &amp; adj) well known (adj) west (n, adj &amp; adv) wet (adj)</t>
  </si>
  <si>
    <t>what (det &amp; pron) wheel (n)</t>
  </si>
  <si>
    <t>when (adv) where (adv)</t>
  </si>
  <si>
    <t>which (det &amp; pron) while (conj)</t>
  </si>
  <si>
    <t>white (adj) who (pron) whole (adj &amp; n)</t>
  </si>
  <si>
    <t>� the whole world (adj)</t>
  </si>
  <si>
    <t>� the whole of July (n)</t>
  </si>
  <si>
    <t>why (adv) wide (adj) wife (n) wild (adj)</t>
  </si>
  <si>
    <t>� wild animals will ('ll) (mv)</t>
  </si>
  <si>
    <t>win (v) wind (n) window (n)</t>
  </si>
  <si>
    <t>windsurfing (n) windy (adj) winner (n)</t>
  </si>
  <si>
    <t>winter (n)</t>
  </si>
  <si>
    <t>wish (n)</t>
  </si>
  <si>
    <t>� Best wishes. with (prep) without (prep) woman (n) wonderful (adj) wood (n) wooden (adj) wool (n)</t>
  </si>
  <si>
    <t>word (n) work (n &amp; v) worker (n)</t>
  </si>
  <si>
    <t>world (n)</t>
  </si>
  <si>
    <t>worried (adj) worry (v) worse (adj) worst (adj) would (mv) wow (exclam) write (v)</t>
  </si>
  <si>
    <t>write down (phr v) writer (n)</t>
  </si>
  <si>
    <t>writing (n) wrong (adj)</t>
  </si>
  <si>
    <t>Y</t>
  </si>
  <si>
    <t>yeah (exclam) year (n) yellow (adj) yes (adv)</t>
  </si>
  <si>
    <t>yesterday (adv)</t>
  </si>
  <si>
    <t>yet (adv)</t>
  </si>
  <si>
    <t>� Has he arrived yet? yoghurt (n)</t>
  </si>
  <si>
    <t>you (pron)</t>
  </si>
  <si>
    <t>young (adj)</t>
  </si>
  <si>
    <t>your (det) yours (pron) yourself (pron)</t>
  </si>
  <si>
    <t>Z</t>
  </si>
  <si>
    <t>zero (n)</t>
  </si>
  <si>
    <t>zoo (n)</t>
  </si>
  <si>
    <t>Appendix 1</t>
  </si>
  <si>
    <t>Word sets</t>
  </si>
  <si>
    <t>In addition to the words in the alphabetical list, KET and KET for Schools candidates are expected to know:</t>
  </si>
  <si>
    <t>Cardinal numbers</t>
  </si>
  <si>
    <t>one, two, three, etc. to one thousand</t>
  </si>
  <si>
    <t>Ordinal numbers</t>
  </si>
  <si>
    <t>first, second, third, fourth, etc. to thirty-first</t>
  </si>
  <si>
    <t>Days of the week</t>
  </si>
  <si>
    <t>Monday, Tuesday, etc.</t>
  </si>
  <si>
    <t>Months of the year</t>
  </si>
  <si>
    <t>January, February, etc.</t>
  </si>
  <si>
    <t>Seasons of the year</t>
  </si>
  <si>
    <t>spring, summer, autumn, winter</t>
  </si>
  <si>
    <t>Countries, languages and nationalities</t>
  </si>
  <si>
    <t>English-speaking countries and others, for example Brazil/Brazilian, Canada/Canadian, China/Chinese, France/French, Ireland/Irish, India/Indian, Italy/Italian, Spain/Spanish, etc.</t>
  </si>
  <si>
    <t>Continents</t>
  </si>
  <si>
    <t>Africa, Australia, North America, South America, Asia, Antarctica, Europe</t>
  </si>
  <si>
    <t>Appendix 2</t>
  </si>
  <si>
    <t>Topic Lists</t>
  </si>
  <si>
    <t>Appliances</t>
  </si>
  <si>
    <t>camera</t>
  </si>
  <si>
    <t>DVD (player)</t>
  </si>
  <si>
    <t>laptop</t>
  </si>
  <si>
    <t>telephone</t>
  </si>
  <si>
    <t>CD (player)</t>
  </si>
  <si>
    <t>electric</t>
  </si>
  <si>
    <t>lights</t>
  </si>
  <si>
    <t>television / TV</t>
  </si>
  <si>
    <t>cell phone</t>
  </si>
  <si>
    <t>electricity</t>
  </si>
  <si>
    <t>mobile (phone)</t>
  </si>
  <si>
    <t>video</t>
  </si>
  <si>
    <t>clock</t>
  </si>
  <si>
    <t>fridge</t>
  </si>
  <si>
    <t>MP3 player</t>
  </si>
  <si>
    <t>washing machine</t>
  </si>
  <si>
    <t>computer</t>
  </si>
  <si>
    <t>gas</t>
  </si>
  <si>
    <t>PC</t>
  </si>
  <si>
    <t>cooker</t>
  </si>
  <si>
    <t>heating</t>
  </si>
  <si>
    <t>phone</t>
  </si>
  <si>
    <t>digital camera</t>
  </si>
  <si>
    <t>lamp</t>
  </si>
  <si>
    <t>radio</t>
  </si>
  <si>
    <t>Clothes and Accessories</t>
  </si>
  <si>
    <t>bag</t>
  </si>
  <si>
    <t>fashion</t>
  </si>
  <si>
    <t>raincoat</t>
  </si>
  <si>
    <t>tights</t>
  </si>
  <si>
    <t>bathing suit</t>
  </si>
  <si>
    <t>glasses</t>
  </si>
  <si>
    <t>ring</t>
  </si>
  <si>
    <t>trainers</t>
  </si>
  <si>
    <t>belt</t>
  </si>
  <si>
    <t>glove</t>
  </si>
  <si>
    <t>scarf</t>
  </si>
  <si>
    <t>trousers</t>
  </si>
  <si>
    <t>blouse</t>
  </si>
  <si>
    <t>handbag</t>
  </si>
  <si>
    <t>shirt</t>
  </si>
  <si>
    <t>try on (v)</t>
  </si>
  <si>
    <t>boot</t>
  </si>
  <si>
    <t>hat</t>
  </si>
  <si>
    <t>shoes</t>
  </si>
  <si>
    <t>T-shirt</t>
  </si>
  <si>
    <t>bracelet</t>
  </si>
  <si>
    <t>jacket</t>
  </si>
  <si>
    <t>shorts</t>
  </si>
  <si>
    <t>umbrella</t>
  </si>
  <si>
    <t>cap</t>
  </si>
  <si>
    <t>jeans</t>
  </si>
  <si>
    <t>skirt</t>
  </si>
  <si>
    <t>uniform</t>
  </si>
  <si>
    <t>chain</t>
  </si>
  <si>
    <t>jewellery / jewelry</t>
  </si>
  <si>
    <t>suit</t>
  </si>
  <si>
    <t>wallet</t>
  </si>
  <si>
    <t>clothes</t>
  </si>
  <si>
    <t>jumper</t>
  </si>
  <si>
    <t>sunglasses</t>
  </si>
  <si>
    <t>watch</t>
  </si>
  <si>
    <t>coat</t>
  </si>
  <si>
    <t>kit</t>
  </si>
  <si>
    <t>sweater</t>
  </si>
  <si>
    <t>costume (swimming) dress</t>
  </si>
  <si>
    <t>earring</t>
  </si>
  <si>
    <t>necklace pocket purse</t>
  </si>
  <si>
    <t>swimming costume swimsuit</t>
  </si>
  <si>
    <t>tie</t>
  </si>
  <si>
    <t>Colours</t>
  </si>
  <si>
    <t>black</t>
  </si>
  <si>
    <t>golden</t>
  </si>
  <si>
    <t>orange</t>
  </si>
  <si>
    <t>red</t>
  </si>
  <si>
    <t>blue</t>
  </si>
  <si>
    <t>green</t>
  </si>
  <si>
    <t>pale</t>
  </si>
  <si>
    <t>white</t>
  </si>
  <si>
    <t>brown</t>
  </si>
  <si>
    <t>grey</t>
  </si>
  <si>
    <t>pink</t>
  </si>
  <si>
    <t>yellow</t>
  </si>
  <si>
    <t>dark</t>
  </si>
  <si>
    <t>light</t>
  </si>
  <si>
    <t>purple</t>
  </si>
  <si>
    <t>Communication and Technology</t>
  </si>
  <si>
    <t>address</t>
  </si>
  <si>
    <t>digital</t>
  </si>
  <si>
    <t>laptop (computer)</t>
  </si>
  <si>
    <t>screen</t>
  </si>
  <si>
    <t>at / @</t>
  </si>
  <si>
    <t>software</t>
  </si>
  <si>
    <t>by post</t>
  </si>
  <si>
    <t>dot</t>
  </si>
  <si>
    <t>mouse</t>
  </si>
  <si>
    <t>talk</t>
  </si>
  <si>
    <t>download (n &amp; v)</t>
  </si>
  <si>
    <t>MP3 player net</t>
  </si>
  <si>
    <t>telephone text (n &amp; v)</t>
  </si>
  <si>
    <t>CD (player) cell phone</t>
  </si>
  <si>
    <t>email (n &amp; v)</t>
  </si>
  <si>
    <t>envelope</t>
  </si>
  <si>
    <t>online PC</t>
  </si>
  <si>
    <t>video web</t>
  </si>
  <si>
    <t>chat</t>
  </si>
  <si>
    <t>file</t>
  </si>
  <si>
    <t>photograph</t>
  </si>
  <si>
    <t>web page</t>
  </si>
  <si>
    <t>information</t>
  </si>
  <si>
    <t>photography</t>
  </si>
  <si>
    <t>website</t>
  </si>
  <si>
    <t>internet</t>
  </si>
  <si>
    <t>conversation</t>
  </si>
  <si>
    <t>keyboard</t>
  </si>
  <si>
    <t>printer</t>
  </si>
  <si>
    <t>Documents and Texts</t>
  </si>
  <si>
    <t>ad / advertisement</t>
  </si>
  <si>
    <t>diary</t>
  </si>
  <si>
    <t>magazine</t>
  </si>
  <si>
    <t>passport</t>
  </si>
  <si>
    <t>article</t>
  </si>
  <si>
    <t>diploma</t>
  </si>
  <si>
    <t>menu</t>
  </si>
  <si>
    <t>postcard</t>
  </si>
  <si>
    <t>bill</t>
  </si>
  <si>
    <t>email</t>
  </si>
  <si>
    <t>message</t>
  </si>
  <si>
    <t>project</t>
  </si>
  <si>
    <t>book card</t>
  </si>
  <si>
    <t>form letter</t>
  </si>
  <si>
    <t>newspaper note</t>
  </si>
  <si>
    <t>text (n &amp; v)</t>
  </si>
  <si>
    <t>textbook</t>
  </si>
  <si>
    <t>comic</t>
  </si>
  <si>
    <t>licence</t>
  </si>
  <si>
    <t>notebook</t>
  </si>
  <si>
    <t>ticket</t>
  </si>
  <si>
    <t>Education</t>
  </si>
  <si>
    <t>advanced</t>
  </si>
  <si>
    <t>course</t>
  </si>
  <si>
    <t>lesson</t>
  </si>
  <si>
    <t>ruler</t>
  </si>
  <si>
    <t>beginner</t>
  </si>
  <si>
    <t>desk</t>
  </si>
  <si>
    <t>level</t>
  </si>
  <si>
    <t>school</t>
  </si>
  <si>
    <t>biology</t>
  </si>
  <si>
    <t>dictionary</t>
  </si>
  <si>
    <t>library</t>
  </si>
  <si>
    <t>science</t>
  </si>
  <si>
    <t>blackboard board</t>
  </si>
  <si>
    <t>diploma eraser</t>
  </si>
  <si>
    <t>mark maths/mathematics</t>
  </si>
  <si>
    <t>student studies</t>
  </si>
  <si>
    <t>book bookshelf chemistry class classmate classroom clever coach</t>
  </si>
  <si>
    <t>college</t>
  </si>
  <si>
    <t>exam(ination) geography history homework information instructions know language</t>
  </si>
  <si>
    <t>learn</t>
  </si>
  <si>
    <t>note physics practice (n) practise (v) project pupil</t>
  </si>
  <si>
    <t>read</t>
  </si>
  <si>
    <t>remember rubber</t>
  </si>
  <si>
    <t>study (v) subject teach teacher term test (n)</t>
  </si>
  <si>
    <t>university</t>
  </si>
  <si>
    <t>Entertainment and Media</t>
  </si>
  <si>
    <t>act</t>
  </si>
  <si>
    <t>draw</t>
  </si>
  <si>
    <t>actor</t>
  </si>
  <si>
    <t>drawing</t>
  </si>
  <si>
    <t>programme</t>
  </si>
  <si>
    <t>adventure advertisement</t>
  </si>
  <si>
    <t>disco drum</t>
  </si>
  <si>
    <t>museum music</t>
  </si>
  <si>
    <t>project radio</t>
  </si>
  <si>
    <t>art</t>
  </si>
  <si>
    <t>exhibition</t>
  </si>
  <si>
    <t>musician</t>
  </si>
  <si>
    <t>news</t>
  </si>
  <si>
    <t>rock (concert)</t>
  </si>
  <si>
    <t>board game</t>
  </si>
  <si>
    <t>festival</t>
  </si>
  <si>
    <t>newspaper</t>
  </si>
  <si>
    <t>screen (n)</t>
  </si>
  <si>
    <t>book</t>
  </si>
  <si>
    <t>film (n &amp; v)</t>
  </si>
  <si>
    <t>opera</t>
  </si>
  <si>
    <t>show (n)</t>
  </si>
  <si>
    <t>card</t>
  </si>
  <si>
    <t>fun</t>
  </si>
  <si>
    <t>sing</t>
  </si>
  <si>
    <t>cartoon</t>
  </si>
  <si>
    <t>go out</t>
  </si>
  <si>
    <t>painter</t>
  </si>
  <si>
    <t>singer</t>
  </si>
  <si>
    <t>group</t>
  </si>
  <si>
    <t>song</t>
  </si>
  <si>
    <t>chess</t>
  </si>
  <si>
    <t>guitar</t>
  </si>
  <si>
    <t>photographer</t>
  </si>
  <si>
    <t>cinema</t>
  </si>
  <si>
    <t>hip hop</t>
  </si>
  <si>
    <t>theatre</t>
  </si>
  <si>
    <t>classical (music)</t>
  </si>
  <si>
    <t>instrument</t>
  </si>
  <si>
    <t>piano</t>
  </si>
  <si>
    <t>competition</t>
  </si>
  <si>
    <t>picture</t>
  </si>
  <si>
    <t>video (game)</t>
  </si>
  <si>
    <t>concert</t>
  </si>
  <si>
    <t>laugh</t>
  </si>
  <si>
    <t>play (n)</t>
  </si>
  <si>
    <t>dance (n &amp; v)</t>
  </si>
  <si>
    <t>listen to</t>
  </si>
  <si>
    <t>pop (music)</t>
  </si>
  <si>
    <t>dancer</t>
  </si>
  <si>
    <t>look at</t>
  </si>
  <si>
    <t>practice (n)</t>
  </si>
  <si>
    <t>Family and Friends</t>
  </si>
  <si>
    <t>aunt</t>
  </si>
  <si>
    <t>girl</t>
  </si>
  <si>
    <t>mum(my)</t>
  </si>
  <si>
    <t>boy</t>
  </si>
  <si>
    <t>grandchild</t>
  </si>
  <si>
    <t>guest</t>
  </si>
  <si>
    <t>neighbour</t>
  </si>
  <si>
    <t>brother</t>
  </si>
  <si>
    <t>grand(d)ad</t>
  </si>
  <si>
    <t>guy</t>
  </si>
  <si>
    <t>parent</t>
  </si>
  <si>
    <t>child cousin</t>
  </si>
  <si>
    <t>granddaughter grandfather</t>
  </si>
  <si>
    <t>husband love (n &amp; v)</t>
  </si>
  <si>
    <t>pen-friend sister</t>
  </si>
  <si>
    <t>dad(dy) daughter family father friend</t>
  </si>
  <si>
    <t>friendly</t>
  </si>
  <si>
    <t>grandma grandmother grandpa grandparent grandson</t>
  </si>
  <si>
    <t>granny</t>
  </si>
  <si>
    <t>married Miss mother Mr</t>
  </si>
  <si>
    <t>Mrs</t>
  </si>
  <si>
    <t>Ms</t>
  </si>
  <si>
    <t>son surname teenager uncle wife</t>
  </si>
  <si>
    <t>Food and Drink</t>
  </si>
  <si>
    <t>apple</t>
  </si>
  <si>
    <t>chocolate</t>
  </si>
  <si>
    <t>ice</t>
  </si>
  <si>
    <t>plate</t>
  </si>
  <si>
    <t>bake</t>
  </si>
  <si>
    <t>coffee</t>
  </si>
  <si>
    <t>ice cream</t>
  </si>
  <si>
    <t>potato</t>
  </si>
  <si>
    <t>banana</t>
  </si>
  <si>
    <t>cola</t>
  </si>
  <si>
    <t>jam</t>
  </si>
  <si>
    <t>rice</t>
  </si>
  <si>
    <t>barbecue</t>
  </si>
  <si>
    <t>cook (n &amp; v)</t>
  </si>
  <si>
    <t>juice</t>
  </si>
  <si>
    <t>roast (v &amp; adj)</t>
  </si>
  <si>
    <t>biscuit</t>
  </si>
  <si>
    <t>kitchen</t>
  </si>
  <si>
    <t>salad</t>
  </si>
  <si>
    <t>boil</t>
  </si>
  <si>
    <t>cream</t>
  </si>
  <si>
    <t>knife</t>
  </si>
  <si>
    <t>salt</t>
  </si>
  <si>
    <t>boiled</t>
  </si>
  <si>
    <t>cup</t>
  </si>
  <si>
    <t>lemon</t>
  </si>
  <si>
    <t>sandwich</t>
  </si>
  <si>
    <t>bottle</t>
  </si>
  <si>
    <t>curry</t>
  </si>
  <si>
    <t>lemonade</t>
  </si>
  <si>
    <t>sauce</t>
  </si>
  <si>
    <t>bowl</t>
  </si>
  <si>
    <t>cut (n)</t>
  </si>
  <si>
    <t>lunch</t>
  </si>
  <si>
    <t>sausage</t>
  </si>
  <si>
    <t>box</t>
  </si>
  <si>
    <t>dessert</t>
  </si>
  <si>
    <t>main course</t>
  </si>
  <si>
    <t>slice (n)</t>
  </si>
  <si>
    <t>bread</t>
  </si>
  <si>
    <t>dinner</t>
  </si>
  <si>
    <t>meal</t>
  </si>
  <si>
    <t>snack (n)</t>
  </si>
  <si>
    <t>break (n)</t>
  </si>
  <si>
    <t>dish (n)</t>
  </si>
  <si>
    <t>meat</t>
  </si>
  <si>
    <t>soup</t>
  </si>
  <si>
    <t>breakfast</t>
  </si>
  <si>
    <t>drink</t>
  </si>
  <si>
    <t>melon</t>
  </si>
  <si>
    <t>steak</t>
  </si>
  <si>
    <t>burger</t>
  </si>
  <si>
    <t>eat</t>
  </si>
  <si>
    <t>sugar</t>
  </si>
  <si>
    <t>butter</t>
  </si>
  <si>
    <t>egg</t>
  </si>
  <si>
    <t>milk</t>
  </si>
  <si>
    <t>sweet (n &amp; adj)</t>
  </si>
  <si>
    <t>cafe/caf�</t>
  </si>
  <si>
    <t>fish</t>
  </si>
  <si>
    <t>mineral water</t>
  </si>
  <si>
    <t>tea</t>
  </si>
  <si>
    <t>cafeteria</t>
  </si>
  <si>
    <t>food</t>
  </si>
  <si>
    <t>mushroom</t>
  </si>
  <si>
    <t>thirsty</t>
  </si>
  <si>
    <t>cake</t>
  </si>
  <si>
    <t>fork</t>
  </si>
  <si>
    <t>oil</t>
  </si>
  <si>
    <t>toast</t>
  </si>
  <si>
    <t>can (n)</t>
  </si>
  <si>
    <t>omelette</t>
  </si>
  <si>
    <t>tomato</t>
  </si>
  <si>
    <t>candy</t>
  </si>
  <si>
    <t>fried</t>
  </si>
  <si>
    <t>onion</t>
  </si>
  <si>
    <t>vegetable</t>
  </si>
  <si>
    <t>carrot</t>
  </si>
  <si>
    <t>fruit</t>
  </si>
  <si>
    <t>waiter</t>
  </si>
  <si>
    <t>cereal</t>
  </si>
  <si>
    <t>garlic</t>
  </si>
  <si>
    <t>pasta</t>
  </si>
  <si>
    <t>waitress</t>
  </si>
  <si>
    <t>cheese</t>
  </si>
  <si>
    <t>glass</t>
  </si>
  <si>
    <t>pear</t>
  </si>
  <si>
    <t>wash up</t>
  </si>
  <si>
    <t>chef</t>
  </si>
  <si>
    <t>grape</t>
  </si>
  <si>
    <t>pepper</t>
  </si>
  <si>
    <t>yog(h)urt</t>
  </si>
  <si>
    <t>chicken chilli chips</t>
  </si>
  <si>
    <t>grilled honey hungry</t>
  </si>
  <si>
    <t>picnic</t>
  </si>
  <si>
    <t>piece of cake pizza</t>
  </si>
  <si>
    <t>Health, Medicine and Exercise</t>
  </si>
  <si>
    <t>accident ambulance appointment</t>
  </si>
  <si>
    <t>arm</t>
  </si>
  <si>
    <t>cut (v) danger dangerous</t>
  </si>
  <si>
    <t>dead</t>
  </si>
  <si>
    <t>foot hair hand</t>
  </si>
  <si>
    <t>head</t>
  </si>
  <si>
    <t>pain problem rest (n)</t>
  </si>
  <si>
    <t>run</t>
  </si>
  <si>
    <t>baby</t>
  </si>
  <si>
    <t>dentist</t>
  </si>
  <si>
    <t>health</t>
  </si>
  <si>
    <t>sick</t>
  </si>
  <si>
    <t>back</t>
  </si>
  <si>
    <t>bandage</t>
  </si>
  <si>
    <t>die</t>
  </si>
  <si>
    <t>doctor</t>
  </si>
  <si>
    <t>heart</t>
  </si>
  <si>
    <t>soap</t>
  </si>
  <si>
    <t>stomach</t>
  </si>
  <si>
    <t>blood</t>
  </si>
  <si>
    <t>Dr</t>
  </si>
  <si>
    <t>hospital</t>
  </si>
  <si>
    <t>stomach ache</t>
  </si>
  <si>
    <t>body</t>
  </si>
  <si>
    <t>ear</t>
  </si>
  <si>
    <t>swim</t>
  </si>
  <si>
    <t>brain</t>
  </si>
  <si>
    <t>exercise</t>
  </si>
  <si>
    <t>ill</t>
  </si>
  <si>
    <t>temperature</t>
  </si>
  <si>
    <t>eye</t>
  </si>
  <si>
    <t>leg</t>
  </si>
  <si>
    <t>tired</t>
  </si>
  <si>
    <t>face</t>
  </si>
  <si>
    <t>lie down</t>
  </si>
  <si>
    <t>tooth</t>
  </si>
  <si>
    <t>chemist</t>
  </si>
  <si>
    <t>medicine</t>
  </si>
  <si>
    <t>toothache</t>
  </si>
  <si>
    <t>clean (adj &amp; v)</t>
  </si>
  <si>
    <t>neck</t>
  </si>
  <si>
    <t>toothbrush</t>
  </si>
  <si>
    <t>cold (n)</t>
  </si>
  <si>
    <t>finger</t>
  </si>
  <si>
    <t>nose</t>
  </si>
  <si>
    <t>walk</t>
  </si>
  <si>
    <t>comb (n)</t>
  </si>
  <si>
    <t>fit</t>
  </si>
  <si>
    <t>nurse</t>
  </si>
  <si>
    <t>well (adj)</t>
  </si>
  <si>
    <t>Hobbies and Leisure</t>
  </si>
  <si>
    <t>beach</t>
  </si>
  <si>
    <t>club</t>
  </si>
  <si>
    <t>hobby</t>
  </si>
  <si>
    <t>paint (n &amp; v)</t>
  </si>
  <si>
    <t>bicycle bike</t>
  </si>
  <si>
    <t>holidays join</t>
  </si>
  <si>
    <t>park party</t>
  </si>
  <si>
    <t>book camera camp camping campsite</t>
  </si>
  <si>
    <t>DVD (player) festival</t>
  </si>
  <si>
    <t>magazine member MP3 player museum music</t>
  </si>
  <si>
    <t>photograph (n &amp; v)</t>
  </si>
  <si>
    <t>picnic quiz tent</t>
  </si>
  <si>
    <t>video game</t>
  </si>
  <si>
    <t>House and Home</t>
  </si>
  <si>
    <t>garage</t>
  </si>
  <si>
    <t>refrigerator</t>
  </si>
  <si>
    <t>apartment</t>
  </si>
  <si>
    <t>garden</t>
  </si>
  <si>
    <t>roof</t>
  </si>
  <si>
    <t>armchair</t>
  </si>
  <si>
    <t>cupboard</t>
  </si>
  <si>
    <t>room</t>
  </si>
  <si>
    <t>bath(tub)</t>
  </si>
  <si>
    <t>curtain</t>
  </si>
  <si>
    <t>gate</t>
  </si>
  <si>
    <t>safe (adj)</t>
  </si>
  <si>
    <t>bathroom</t>
  </si>
  <si>
    <t>hall</t>
  </si>
  <si>
    <t>shelf</t>
  </si>
  <si>
    <t>bed</t>
  </si>
  <si>
    <t>dining room</t>
  </si>
  <si>
    <t>shower</t>
  </si>
  <si>
    <t>bedroom</t>
  </si>
  <si>
    <t>door</t>
  </si>
  <si>
    <t>home</t>
  </si>
  <si>
    <t>sink</t>
  </si>
  <si>
    <t>blanket</t>
  </si>
  <si>
    <t>downstairs</t>
  </si>
  <si>
    <t>house</t>
  </si>
  <si>
    <t>sitting room</t>
  </si>
  <si>
    <t>bookcase</t>
  </si>
  <si>
    <t>bookshelf bowl</t>
  </si>
  <si>
    <t>drawer</t>
  </si>
  <si>
    <t>DVD (player) entrance</t>
  </si>
  <si>
    <t>key</t>
  </si>
  <si>
    <t>kitchen lamp</t>
  </si>
  <si>
    <t>sofa stay (v)</t>
  </si>
  <si>
    <t>toilet</t>
  </si>
  <si>
    <t>flat (n)</t>
  </si>
  <si>
    <t>towel</t>
  </si>
  <si>
    <t>carpet</t>
  </si>
  <si>
    <t>floor</t>
  </si>
  <si>
    <t>chair</t>
  </si>
  <si>
    <t>living room</t>
  </si>
  <si>
    <t>furniture</t>
  </si>
  <si>
    <t>pillow</t>
  </si>
  <si>
    <t>Measurements</t>
  </si>
  <si>
    <t>centimetre / centimeter</t>
  </si>
  <si>
    <t>hour</t>
  </si>
  <si>
    <t>minute</t>
  </si>
  <si>
    <t>week</t>
  </si>
  <si>
    <t>day</t>
  </si>
  <si>
    <t>kilo(gram[me])/kg</t>
  </si>
  <si>
    <t>moment</t>
  </si>
  <si>
    <t>year</t>
  </si>
  <si>
    <t>degree</t>
  </si>
  <si>
    <t>gram(me)</t>
  </si>
  <si>
    <t>kilometre/km/kilometer</t>
  </si>
  <si>
    <t>litre / liter</t>
  </si>
  <si>
    <t>quarter</t>
  </si>
  <si>
    <t>second</t>
  </si>
  <si>
    <t>half</t>
  </si>
  <si>
    <t>metre / meter</t>
  </si>
  <si>
    <t>Personal Feelings, Opinions and Experiences (adjectives)</t>
  </si>
  <si>
    <t>able afraid alone amazing angry bad beautiful</t>
  </si>
  <si>
    <t>better</t>
  </si>
  <si>
    <t>difficult excellent famous fast favourite fine</t>
  </si>
  <si>
    <t>free</t>
  </si>
  <si>
    <t>kind lovely lucky married modern nice noisy</t>
  </si>
  <si>
    <t>old</t>
  </si>
  <si>
    <t>soft sorry special strange strong sure sweet</t>
  </si>
  <si>
    <t>tall</t>
  </si>
  <si>
    <t>big</t>
  </si>
  <si>
    <t>funny</t>
  </si>
  <si>
    <t>pleasant</t>
  </si>
  <si>
    <t>terrible</t>
  </si>
  <si>
    <t>bored</t>
  </si>
  <si>
    <t>good</t>
  </si>
  <si>
    <t>poor</t>
  </si>
  <si>
    <t>boring</t>
  </si>
  <si>
    <t>great</t>
  </si>
  <si>
    <t>pretty</t>
  </si>
  <si>
    <t>unhappy</t>
  </si>
  <si>
    <t>brave</t>
  </si>
  <si>
    <t>happy</t>
  </si>
  <si>
    <t>quick</t>
  </si>
  <si>
    <t>useful</t>
  </si>
  <si>
    <t>brilliant</t>
  </si>
  <si>
    <t>hard</t>
  </si>
  <si>
    <t>quiet</t>
  </si>
  <si>
    <t>well</t>
  </si>
  <si>
    <t>busy</t>
  </si>
  <si>
    <t>heavy</t>
  </si>
  <si>
    <t>ready</t>
  </si>
  <si>
    <t>worried</t>
  </si>
  <si>
    <t>careful</t>
  </si>
  <si>
    <t>high</t>
  </si>
  <si>
    <t>real</t>
  </si>
  <si>
    <t>wrong</t>
  </si>
  <si>
    <t>clear</t>
  </si>
  <si>
    <t>hungry</t>
  </si>
  <si>
    <t>rich</t>
  </si>
  <si>
    <t>young</t>
  </si>
  <si>
    <t>clever</t>
  </si>
  <si>
    <t>important</t>
  </si>
  <si>
    <t>right</t>
  </si>
  <si>
    <t>cool</t>
  </si>
  <si>
    <t>interested</t>
  </si>
  <si>
    <t>slow</t>
  </si>
  <si>
    <t>different</t>
  </si>
  <si>
    <t>interesting</t>
  </si>
  <si>
    <t>small</t>
  </si>
  <si>
    <t>Places: Buildings</t>
  </si>
  <si>
    <t>apartment (building)</t>
  </si>
  <si>
    <t>bank block</t>
  </si>
  <si>
    <t>bookshop</t>
  </si>
  <si>
    <t>department store disco</t>
  </si>
  <si>
    <t>elevator</t>
  </si>
  <si>
    <t>hotel house</t>
  </si>
  <si>
    <t>shop</t>
  </si>
  <si>
    <t>sports centre stadium</t>
  </si>
  <si>
    <t>bookstore</t>
  </si>
  <si>
    <t>entrance</t>
  </si>
  <si>
    <t>lift</t>
  </si>
  <si>
    <t>supermarket</t>
  </si>
  <si>
    <t>building</t>
  </si>
  <si>
    <t>exit</t>
  </si>
  <si>
    <t>museum</t>
  </si>
  <si>
    <t>swimming pool</t>
  </si>
  <si>
    <t>factory</t>
  </si>
  <si>
    <t>office</t>
  </si>
  <si>
    <t>flat</t>
  </si>
  <si>
    <t>pharmacy</t>
  </si>
  <si>
    <t>castle</t>
  </si>
  <si>
    <t>police station</t>
  </si>
  <si>
    <t>cathedral</t>
  </si>
  <si>
    <t>grocery store</t>
  </si>
  <si>
    <t>post office</t>
  </si>
  <si>
    <t>guest-house</t>
  </si>
  <si>
    <t>railway station</t>
  </si>
  <si>
    <t>Places: Countryside</t>
  </si>
  <si>
    <t>area</t>
  </si>
  <si>
    <t>forest</t>
  </si>
  <si>
    <t>path</t>
  </si>
  <si>
    <t>sky</t>
  </si>
  <si>
    <t>hill</t>
  </si>
  <si>
    <t>railway</t>
  </si>
  <si>
    <t>village</t>
  </si>
  <si>
    <t>campsite</t>
  </si>
  <si>
    <t>island</t>
  </si>
  <si>
    <t>rainforest</t>
  </si>
  <si>
    <t>wood</t>
  </si>
  <si>
    <t>farm</t>
  </si>
  <si>
    <t>lake</t>
  </si>
  <si>
    <t>river</t>
  </si>
  <si>
    <t>field</t>
  </si>
  <si>
    <t>mountain</t>
  </si>
  <si>
    <t>sea</t>
  </si>
  <si>
    <t>Places: Town and City</t>
  </si>
  <si>
    <t>airport</t>
  </si>
  <si>
    <t>city centre</t>
  </si>
  <si>
    <t>petrol station</t>
  </si>
  <si>
    <t>station</t>
  </si>
  <si>
    <t>bridge</t>
  </si>
  <si>
    <t>bus station</t>
  </si>
  <si>
    <t>corner</t>
  </si>
  <si>
    <t>market</t>
  </si>
  <si>
    <t>playground</t>
  </si>
  <si>
    <t>road</t>
  </si>
  <si>
    <t>street</t>
  </si>
  <si>
    <t>town</t>
  </si>
  <si>
    <t>bus stop</t>
  </si>
  <si>
    <t>motorway</t>
  </si>
  <si>
    <t>roundabout</t>
  </si>
  <si>
    <t>underground</t>
  </si>
  <si>
    <t>car park</t>
  </si>
  <si>
    <t>park</t>
  </si>
  <si>
    <t>square</t>
  </si>
  <si>
    <t>zoo</t>
  </si>
  <si>
    <t>Services</t>
  </si>
  <si>
    <t>bank</t>
  </si>
  <si>
    <t>cafe / caf�</t>
  </si>
  <si>
    <t>tourist information</t>
  </si>
  <si>
    <t>hotel</t>
  </si>
  <si>
    <t>restaurant</t>
  </si>
  <si>
    <t>sports centre</t>
  </si>
  <si>
    <t>Shopping</t>
  </si>
  <si>
    <t>cheque</t>
  </si>
  <si>
    <t>expensive</t>
  </si>
  <si>
    <t>assistant</t>
  </si>
  <si>
    <t>for sale</t>
  </si>
  <si>
    <t>shop assistant</t>
  </si>
  <si>
    <t>closed</t>
  </si>
  <si>
    <t>open (v &amp; adj)</t>
  </si>
  <si>
    <t>shopper</t>
  </si>
  <si>
    <t>bookshop buy (v)</t>
  </si>
  <si>
    <t>cost (n &amp; v)</t>
  </si>
  <si>
    <t>credit card</t>
  </si>
  <si>
    <t>pay (for) penny</t>
  </si>
  <si>
    <t>shopping spend</t>
  </si>
  <si>
    <t>cash (n &amp; v)</t>
  </si>
  <si>
    <t>cent</t>
  </si>
  <si>
    <t>change (n &amp; v)</t>
  </si>
  <si>
    <t>cheap</t>
  </si>
  <si>
    <t>customer department store dollar</t>
  </si>
  <si>
    <t>euro</t>
  </si>
  <si>
    <t>pound price receipt</t>
  </si>
  <si>
    <t>rent</t>
  </si>
  <si>
    <t>store supermarket try on</t>
  </si>
  <si>
    <t>Sport</t>
  </si>
  <si>
    <t>ball</t>
  </si>
  <si>
    <t>football</t>
  </si>
  <si>
    <t>riding</t>
  </si>
  <si>
    <t>swimming</t>
  </si>
  <si>
    <t>badminton</t>
  </si>
  <si>
    <t>football player</t>
  </si>
  <si>
    <t>rugby</t>
  </si>
  <si>
    <t>swimming costume</t>
  </si>
  <si>
    <t>baseball</t>
  </si>
  <si>
    <t>game</t>
  </si>
  <si>
    <t>basketball</t>
  </si>
  <si>
    <t>goal</t>
  </si>
  <si>
    <t>sailing</t>
  </si>
  <si>
    <t>swimsuit</t>
  </si>
  <si>
    <t>bat</t>
  </si>
  <si>
    <t>golf</t>
  </si>
  <si>
    <t>table tennis</t>
  </si>
  <si>
    <t>hockey</t>
  </si>
  <si>
    <t>team</t>
  </si>
  <si>
    <t>skateboard (n)</t>
  </si>
  <si>
    <t>tennis</t>
  </si>
  <si>
    <t>bicycle</t>
  </si>
  <si>
    <t>luck</t>
  </si>
  <si>
    <t>tennis player</t>
  </si>
  <si>
    <t>bike</t>
  </si>
  <si>
    <t>member</t>
  </si>
  <si>
    <t>skiing</t>
  </si>
  <si>
    <t>boat</t>
  </si>
  <si>
    <t>snowboard (n)</t>
  </si>
  <si>
    <t>player pool (n)</t>
  </si>
  <si>
    <t>snowboarding</t>
  </si>
  <si>
    <t>soccer</t>
  </si>
  <si>
    <t>club coach (n)</t>
  </si>
  <si>
    <t>competition cricket cycling</t>
  </si>
  <si>
    <t>enter (a competition)</t>
  </si>
  <si>
    <t>fishing</t>
  </si>
  <si>
    <t>practice (n) practise (v) prize</t>
  </si>
  <si>
    <t>race (n &amp; v)</t>
  </si>
  <si>
    <t>racket</t>
  </si>
  <si>
    <t>rest (n &amp; v)</t>
  </si>
  <si>
    <t>ride (n &amp; v)</t>
  </si>
  <si>
    <t>sport(s) sports centre stadium</t>
  </si>
  <si>
    <t>surf surfboard surfboarding</t>
  </si>
  <si>
    <t>v / versus volleyball walk (v) watch (v) win (v) windsurfing</t>
  </si>
  <si>
    <t>winner</t>
  </si>
  <si>
    <t>The Natural World</t>
  </si>
  <si>
    <t>air</t>
  </si>
  <si>
    <t>fire</t>
  </si>
  <si>
    <t>moon</t>
  </si>
  <si>
    <t>spring</t>
  </si>
  <si>
    <t>autumn</t>
  </si>
  <si>
    <t>flower</t>
  </si>
  <si>
    <t>star</t>
  </si>
  <si>
    <t>north</t>
  </si>
  <si>
    <t>summer</t>
  </si>
  <si>
    <t>bee</t>
  </si>
  <si>
    <t>grass</t>
  </si>
  <si>
    <t>plant</t>
  </si>
  <si>
    <t>tree</t>
  </si>
  <si>
    <t>country</t>
  </si>
  <si>
    <t>grow</t>
  </si>
  <si>
    <t>rabbit</t>
  </si>
  <si>
    <t>water</t>
  </si>
  <si>
    <t>countryside</t>
  </si>
  <si>
    <t>desert east</t>
  </si>
  <si>
    <t>hot ice</t>
  </si>
  <si>
    <t>sea sky</t>
  </si>
  <si>
    <t>west</t>
  </si>
  <si>
    <t>winter wood</t>
  </si>
  <si>
    <t>explorer field</t>
  </si>
  <si>
    <t>island lake</t>
  </si>
  <si>
    <t>south space</t>
  </si>
  <si>
    <t>wool world</t>
  </si>
  <si>
    <t>Time</t>
  </si>
  <si>
    <t>afternoon</t>
  </si>
  <si>
    <t>evening</t>
  </si>
  <si>
    <t>morning</t>
  </si>
  <si>
    <t>tonight</t>
  </si>
  <si>
    <t>a.m./p.m.</t>
  </si>
  <si>
    <t>half (past)</t>
  </si>
  <si>
    <t>night</t>
  </si>
  <si>
    <t>appointment</t>
  </si>
  <si>
    <t>holidays</t>
  </si>
  <si>
    <t>noon</t>
  </si>
  <si>
    <t>weekday</t>
  </si>
  <si>
    <t>o'clock</t>
  </si>
  <si>
    <t>weekend</t>
  </si>
  <si>
    <t>birthday</t>
  </si>
  <si>
    <t>January - December</t>
  </si>
  <si>
    <t>past</t>
  </si>
  <si>
    <t>weekly</t>
  </si>
  <si>
    <t>calendar</t>
  </si>
  <si>
    <t>meeting</t>
  </si>
  <si>
    <t>quarter (past/to)</t>
  </si>
  <si>
    <t>winter</t>
  </si>
  <si>
    <t>century clock</t>
  </si>
  <si>
    <t>midnight minute</t>
  </si>
  <si>
    <t>second spring</t>
  </si>
  <si>
    <t>working hours year</t>
  </si>
  <si>
    <t>daily</t>
  </si>
  <si>
    <t>yesterday</t>
  </si>
  <si>
    <t>date</t>
  </si>
  <si>
    <t>Monday - Sunday</t>
  </si>
  <si>
    <t>time</t>
  </si>
  <si>
    <t>month</t>
  </si>
  <si>
    <t>today</t>
  </si>
  <si>
    <t>monthly</t>
  </si>
  <si>
    <t>tomorrow</t>
  </si>
  <si>
    <t>Travel and Transport</t>
  </si>
  <si>
    <t>(aero)/(air)plane</t>
  </si>
  <si>
    <t>explorer</t>
  </si>
  <si>
    <t>far</t>
  </si>
  <si>
    <t>passenger</t>
  </si>
  <si>
    <t>suitcase</t>
  </si>
  <si>
    <t>ambulance</t>
  </si>
  <si>
    <t>flight</t>
  </si>
  <si>
    <t>taxi</t>
  </si>
  <si>
    <t>backpack</t>
  </si>
  <si>
    <t>fly</t>
  </si>
  <si>
    <t>petrol</t>
  </si>
  <si>
    <t>helicopter</t>
  </si>
  <si>
    <t>pilot</t>
  </si>
  <si>
    <t>tour guide</t>
  </si>
  <si>
    <t>bus</t>
  </si>
  <si>
    <t>journey</t>
  </si>
  <si>
    <t>platform</t>
  </si>
  <si>
    <t>tourist</t>
  </si>
  <si>
    <t>leave</t>
  </si>
  <si>
    <t>tourist information centre</t>
  </si>
  <si>
    <t>bus stop car</t>
  </si>
  <si>
    <t>left light</t>
  </si>
  <si>
    <t>return (n &amp; v)</t>
  </si>
  <si>
    <t>traffic traffic light</t>
  </si>
  <si>
    <t>case</t>
  </si>
  <si>
    <t>luggage</t>
  </si>
  <si>
    <t>ride</t>
  </si>
  <si>
    <t>tram</t>
  </si>
  <si>
    <t>coach</t>
  </si>
  <si>
    <t>machine</t>
  </si>
  <si>
    <t>travel</t>
  </si>
  <si>
    <t>map</t>
  </si>
  <si>
    <t>trip</t>
  </si>
  <si>
    <t>mechanic</t>
  </si>
  <si>
    <t>tyre</t>
  </si>
  <si>
    <t>delayed</t>
  </si>
  <si>
    <t>mirror</t>
  </si>
  <si>
    <t>underground (n)</t>
  </si>
  <si>
    <t>drive</t>
  </si>
  <si>
    <t>seat</t>
  </si>
  <si>
    <t>visit</t>
  </si>
  <si>
    <t>driver</t>
  </si>
  <si>
    <t>motorbike</t>
  </si>
  <si>
    <t>ship</t>
  </si>
  <si>
    <t>visitor</t>
  </si>
  <si>
    <t>driving/driver's licence</t>
  </si>
  <si>
    <t>engine</t>
  </si>
  <si>
    <t>move</t>
  </si>
  <si>
    <t>stop</t>
  </si>
  <si>
    <t>wheel</t>
  </si>
  <si>
    <t>engineer</t>
  </si>
  <si>
    <t>straight on</t>
  </si>
  <si>
    <t>window</t>
  </si>
  <si>
    <t>Weather</t>
  </si>
  <si>
    <t>cloud</t>
  </si>
  <si>
    <t>hot</t>
  </si>
  <si>
    <t>sun</t>
  </si>
  <si>
    <t>wet</t>
  </si>
  <si>
    <t>cloudy</t>
  </si>
  <si>
    <t>sunny</t>
  </si>
  <si>
    <t>wind</t>
  </si>
  <si>
    <t>cold</t>
  </si>
  <si>
    <t>rain</t>
  </si>
  <si>
    <t>thunderstorm</t>
  </si>
  <si>
    <t>windy</t>
  </si>
  <si>
    <t>fog</t>
  </si>
  <si>
    <t>snow</t>
  </si>
  <si>
    <t>warm</t>
  </si>
  <si>
    <t>foggy</t>
  </si>
  <si>
    <t>storm</t>
  </si>
  <si>
    <t>weather</t>
  </si>
  <si>
    <t>Work and Jobs</t>
  </si>
  <si>
    <t>journalist</t>
  </si>
  <si>
    <t>secretary</t>
  </si>
  <si>
    <t>artist</t>
  </si>
  <si>
    <t>king</t>
  </si>
  <si>
    <t>boss</t>
  </si>
  <si>
    <t>letter</t>
  </si>
  <si>
    <t>business</t>
  </si>
  <si>
    <t>driver earn</t>
  </si>
  <si>
    <t>manager mechanic</t>
  </si>
  <si>
    <t>singer staff</t>
  </si>
  <si>
    <t>businessman</t>
  </si>
  <si>
    <t>businesswoman</t>
  </si>
  <si>
    <t>student</t>
  </si>
  <si>
    <t>teacher</t>
  </si>
  <si>
    <t>cleaner</t>
  </si>
  <si>
    <t>coach (n)</t>
  </si>
  <si>
    <t>occupation</t>
  </si>
  <si>
    <t>company</t>
  </si>
  <si>
    <t>farmer</t>
  </si>
  <si>
    <t>waiter/ waitress</t>
  </si>
  <si>
    <t>footballer</t>
  </si>
  <si>
    <t>work</t>
  </si>
  <si>
    <t>worker</t>
  </si>
  <si>
    <t>customer</t>
  </si>
  <si>
    <t>writer</t>
  </si>
  <si>
    <t>guide</t>
  </si>
  <si>
    <t>police officer</t>
  </si>
  <si>
    <t>instructions</t>
  </si>
  <si>
    <t>queen</t>
  </si>
  <si>
    <t>job</t>
  </si>
  <si>
    <t>receptionist</t>
  </si>
  <si>
    <t>VOCABULARY LIST</t>
  </si>
  <si>
    <t xml:space="preserve"> </t>
  </si>
  <si>
    <t>원형</t>
  </si>
  <si>
    <t>현재형</t>
  </si>
  <si>
    <t>과거형</t>
  </si>
  <si>
    <t>과거분사형</t>
  </si>
  <si>
    <t>현재분사형</t>
  </si>
  <si>
    <t/>
  </si>
  <si>
    <t>Key English Test (KET)</t>
  </si>
  <si>
    <t>abandon</t>
  </si>
  <si>
    <t>abandons</t>
  </si>
  <si>
    <t>abandoned</t>
  </si>
  <si>
    <t>abandoning</t>
  </si>
  <si>
    <t>absorb</t>
  </si>
  <si>
    <t>absorbs</t>
  </si>
  <si>
    <t>absorbed</t>
  </si>
  <si>
    <t>absorbing</t>
  </si>
  <si>
    <t>a/an (det)</t>
  </si>
  <si>
    <t>surf</t>
  </si>
  <si>
    <t>abuse</t>
  </si>
  <si>
    <t>abuses</t>
  </si>
  <si>
    <t>abused</t>
  </si>
  <si>
    <t>abusing</t>
  </si>
  <si>
    <t>able (adj)</t>
  </si>
  <si>
    <t>suppose</t>
  </si>
  <si>
    <t>access</t>
  </si>
  <si>
    <t>accesses</t>
  </si>
  <si>
    <t>accessed</t>
  </si>
  <si>
    <t>accessing</t>
  </si>
  <si>
    <t>• be able to</t>
  </si>
  <si>
    <t>study</t>
  </si>
  <si>
    <t>accompany</t>
  </si>
  <si>
    <t>accompanies</t>
  </si>
  <si>
    <t>accompanied</t>
  </si>
  <si>
    <t>accompanying</t>
  </si>
  <si>
    <t>about (adv &amp; prep)</t>
  </si>
  <si>
    <t>accomplish</t>
  </si>
  <si>
    <t>accomplishes</t>
  </si>
  <si>
    <t>accomplished</t>
  </si>
  <si>
    <t>accomplishing</t>
  </si>
  <si>
    <t>• What about a cold drink?</t>
  </si>
  <si>
    <t>steal</t>
  </si>
  <si>
    <t>account</t>
  </si>
  <si>
    <t>accounts</t>
  </si>
  <si>
    <t>accounted</t>
  </si>
  <si>
    <t>accounting</t>
  </si>
  <si>
    <t>• I have about £3. (adv)</t>
  </si>
  <si>
    <t>stay</t>
  </si>
  <si>
    <t>accuse</t>
  </si>
  <si>
    <t>accuses</t>
  </si>
  <si>
    <t>accused</t>
  </si>
  <si>
    <t>accusing</t>
  </si>
  <si>
    <t>• a book about animals (prep)</t>
  </si>
  <si>
    <t>achieve</t>
  </si>
  <si>
    <t>achieves</t>
  </si>
  <si>
    <t>achieved</t>
  </si>
  <si>
    <t>achieving</t>
  </si>
  <si>
    <t>above (adv &amp; prep)</t>
  </si>
  <si>
    <t>start</t>
  </si>
  <si>
    <t>acknowledge</t>
  </si>
  <si>
    <t>acknowledges</t>
  </si>
  <si>
    <t>acknowledged</t>
  </si>
  <si>
    <t>acknowledging</t>
  </si>
  <si>
    <t>stand</t>
  </si>
  <si>
    <t>acquire</t>
  </si>
  <si>
    <t>acquires</t>
  </si>
  <si>
    <t>acquired</t>
  </si>
  <si>
    <t>acquiring</t>
  </si>
  <si>
    <t>spend</t>
  </si>
  <si>
    <t>acts</t>
  </si>
  <si>
    <t>acted</t>
  </si>
  <si>
    <t>acting</t>
  </si>
  <si>
    <t>• The bank’s across the road.</t>
  </si>
  <si>
    <t>spell</t>
  </si>
  <si>
    <t>adapt</t>
  </si>
  <si>
    <t>adapts</t>
  </si>
  <si>
    <t>adapted</t>
  </si>
  <si>
    <t>adapting</t>
  </si>
  <si>
    <t>• He walked across the bridge.</t>
  </si>
  <si>
    <t>speak</t>
  </si>
  <si>
    <t>add</t>
  </si>
  <si>
    <t>adds</t>
  </si>
  <si>
    <t>added</t>
  </si>
  <si>
    <t>adding</t>
  </si>
  <si>
    <t>act (n &amp; v)</t>
  </si>
  <si>
    <t>sound</t>
  </si>
  <si>
    <t>addresses</t>
  </si>
  <si>
    <t>addressed</t>
  </si>
  <si>
    <t>addressing</t>
  </si>
  <si>
    <t>activity (n)</t>
  </si>
  <si>
    <t>smoke</t>
  </si>
  <si>
    <t>adjust</t>
  </si>
  <si>
    <t>adjusts</t>
  </si>
  <si>
    <t>adjusted</t>
  </si>
  <si>
    <t>adjusting</t>
  </si>
  <si>
    <t>actor (n)</t>
  </si>
  <si>
    <t>sleep</t>
  </si>
  <si>
    <t>admire</t>
  </si>
  <si>
    <t>admires</t>
  </si>
  <si>
    <t>admired</t>
  </si>
  <si>
    <t>admiring</t>
  </si>
  <si>
    <t>actually (adv)</t>
  </si>
  <si>
    <t>ski</t>
  </si>
  <si>
    <t>admit</t>
  </si>
  <si>
    <t>admits</t>
  </si>
  <si>
    <t>admitted</t>
  </si>
  <si>
    <t>admitting</t>
  </si>
  <si>
    <t>ad (n)</t>
  </si>
  <si>
    <t>adopt</t>
  </si>
  <si>
    <t>adopts</t>
  </si>
  <si>
    <t>adopted</t>
  </si>
  <si>
    <t>adopting</t>
  </si>
  <si>
    <t>• an ad on TV</t>
  </si>
  <si>
    <t>skate</t>
  </si>
  <si>
    <t>advance</t>
  </si>
  <si>
    <t>advances</t>
  </si>
  <si>
    <t>advancing</t>
  </si>
  <si>
    <t>advertise</t>
  </si>
  <si>
    <t>advertises</t>
  </si>
  <si>
    <t>advertised</t>
  </si>
  <si>
    <t>advertising</t>
  </si>
  <si>
    <t>address (n)</t>
  </si>
  <si>
    <t>sit</t>
  </si>
  <si>
    <t>advise</t>
  </si>
  <si>
    <t>advises</t>
  </si>
  <si>
    <t>advised</t>
  </si>
  <si>
    <t>advising</t>
  </si>
  <si>
    <t>adult (adj &amp; n)</t>
  </si>
  <si>
    <t>affect</t>
  </si>
  <si>
    <t>affects</t>
  </si>
  <si>
    <t>affected</t>
  </si>
  <si>
    <t>affecting</t>
  </si>
  <si>
    <t>advanced (adj)</t>
  </si>
  <si>
    <t>shut</t>
  </si>
  <si>
    <t>afford</t>
  </si>
  <si>
    <t>affords</t>
  </si>
  <si>
    <t>afforded</t>
  </si>
  <si>
    <t>affording</t>
  </si>
  <si>
    <t>adventure (n)</t>
  </si>
  <si>
    <t>show</t>
  </si>
  <si>
    <t>agree</t>
  </si>
  <si>
    <t>agrees</t>
  </si>
  <si>
    <t>agreed</t>
  </si>
  <si>
    <t>agreeing</t>
  </si>
  <si>
    <t>advertisement (n)</t>
  </si>
  <si>
    <t>shout</t>
  </si>
  <si>
    <t>aim</t>
  </si>
  <si>
    <t>aims</t>
  </si>
  <si>
    <t>aimed</t>
  </si>
  <si>
    <t>aiming</t>
  </si>
  <si>
    <t>advice (n)</t>
  </si>
  <si>
    <t>share</t>
  </si>
  <si>
    <t>alert</t>
  </si>
  <si>
    <t>alerts</t>
  </si>
  <si>
    <t>alerted</t>
  </si>
  <si>
    <t>alerting</t>
  </si>
  <si>
    <t>aeroplane (n)</t>
  </si>
  <si>
    <t>serve</t>
  </si>
  <si>
    <t>allocate</t>
  </si>
  <si>
    <t>allocates</t>
  </si>
  <si>
    <t>allocated</t>
  </si>
  <si>
    <t>allocating</t>
  </si>
  <si>
    <t>afraid (adj)</t>
  </si>
  <si>
    <t>send</t>
  </si>
  <si>
    <t>allow</t>
  </si>
  <si>
    <t>allows</t>
  </si>
  <si>
    <t>allowed</t>
  </si>
  <si>
    <t>allowing</t>
  </si>
  <si>
    <t>after (adv &amp; prep)</t>
  </si>
  <si>
    <t>sell</t>
  </si>
  <si>
    <t>alter</t>
  </si>
  <si>
    <t>alters</t>
  </si>
  <si>
    <t>altered</t>
  </si>
  <si>
    <t>altering</t>
  </si>
  <si>
    <t>afternoon (n)</t>
  </si>
  <si>
    <t>see</t>
  </si>
  <si>
    <t>amaze</t>
  </si>
  <si>
    <t>amazes</t>
  </si>
  <si>
    <t>amazed</t>
  </si>
  <si>
    <t>amazing</t>
  </si>
  <si>
    <t>afterwards (adv)</t>
  </si>
  <si>
    <t>say</t>
  </si>
  <si>
    <t>amend</t>
  </si>
  <si>
    <t>amends</t>
  </si>
  <si>
    <t>amended</t>
  </si>
  <si>
    <t>amending</t>
  </si>
  <si>
    <t>again (adv)</t>
  </si>
  <si>
    <t>save</t>
  </si>
  <si>
    <t>analyze</t>
  </si>
  <si>
    <t>analyzes</t>
  </si>
  <si>
    <t>analyzed</t>
  </si>
  <si>
    <t>analyzing</t>
  </si>
  <si>
    <t>against (prep)</t>
  </si>
  <si>
    <t>sail</t>
  </si>
  <si>
    <t>announce</t>
  </si>
  <si>
    <t>announces</t>
  </si>
  <si>
    <t>announced</t>
  </si>
  <si>
    <t>announcing</t>
  </si>
  <si>
    <t>• We watched England play against France.</t>
  </si>
  <si>
    <t>annoy</t>
  </si>
  <si>
    <t>annoys</t>
  </si>
  <si>
    <t>annoyed</t>
  </si>
  <si>
    <t>annoying</t>
  </si>
  <si>
    <t>put</t>
  </si>
  <si>
    <t>answer</t>
  </si>
  <si>
    <t>answers</t>
  </si>
  <si>
    <t>answered</t>
  </si>
  <si>
    <t>answering</t>
  </si>
  <si>
    <t>• I don’t know his age.</t>
  </si>
  <si>
    <t>cross (v)</t>
  </si>
  <si>
    <t>push</t>
  </si>
  <si>
    <t>anticipate</t>
  </si>
  <si>
    <t>anticipates</t>
  </si>
  <si>
    <t>anticipated</t>
  </si>
  <si>
    <t>anticipating</t>
  </si>
  <si>
    <t>aged (adj)</t>
  </si>
  <si>
    <t>apologize</t>
  </si>
  <si>
    <t>apologizes</t>
  </si>
  <si>
    <t>apologized</t>
  </si>
  <si>
    <t>apologizing</t>
  </si>
  <si>
    <t>ago (adv)</t>
  </si>
  <si>
    <t>appeal</t>
  </si>
  <si>
    <t>appeals</t>
  </si>
  <si>
    <t>appealed</t>
  </si>
  <si>
    <t>appealing</t>
  </si>
  <si>
    <t>appear</t>
  </si>
  <si>
    <t>appears</t>
  </si>
  <si>
    <t>appeared</t>
  </si>
  <si>
    <t>appearing</t>
  </si>
  <si>
    <t>• Yes, I agree with you.</t>
  </si>
  <si>
    <t>applaud</t>
  </si>
  <si>
    <t>applauds</t>
  </si>
  <si>
    <t>applauded</t>
  </si>
  <si>
    <t>applauding</t>
  </si>
  <si>
    <t>• Don’t you agree, Sam?</t>
  </si>
  <si>
    <t>apply</t>
  </si>
  <si>
    <t>applies</t>
  </si>
  <si>
    <t>applied</t>
  </si>
  <si>
    <t>applying</t>
  </si>
  <si>
    <t>air (n)</t>
  </si>
  <si>
    <t>delay (v)</t>
  </si>
  <si>
    <t>appoint</t>
  </si>
  <si>
    <t>appoints</t>
  </si>
  <si>
    <t>appointed</t>
  </si>
  <si>
    <t>appointing</t>
  </si>
  <si>
    <t>• to travel by air</t>
  </si>
  <si>
    <t>appreciate</t>
  </si>
  <si>
    <t>appreciates</t>
  </si>
  <si>
    <t>appreciated</t>
  </si>
  <si>
    <t>appreciating</t>
  </si>
  <si>
    <t>airport (n)</t>
  </si>
  <si>
    <t>approach</t>
  </si>
  <si>
    <t>approaches</t>
  </si>
  <si>
    <t>approached</t>
  </si>
  <si>
    <t>approaching</t>
  </si>
  <si>
    <t>alarm clock (n)</t>
  </si>
  <si>
    <t>approve</t>
  </si>
  <si>
    <t>approves</t>
  </si>
  <si>
    <t>approved</t>
  </si>
  <si>
    <t>approving</t>
  </si>
  <si>
    <t>album (n)</t>
  </si>
  <si>
    <t>argue</t>
  </si>
  <si>
    <t>argues</t>
  </si>
  <si>
    <t>argued</t>
  </si>
  <si>
    <t>arguing</t>
  </si>
  <si>
    <t>arise</t>
  </si>
  <si>
    <t>arises</t>
  </si>
  <si>
    <t>arose</t>
  </si>
  <si>
    <t>arisen</t>
  </si>
  <si>
    <t>arising</t>
  </si>
  <si>
    <t>all right/alright (adj, adv &amp; exclam)</t>
  </si>
  <si>
    <t>arrange</t>
  </si>
  <si>
    <t>arranges</t>
  </si>
  <si>
    <t>arranged</t>
  </si>
  <si>
    <t>arranging</t>
  </si>
  <si>
    <t>almost (adv)</t>
  </si>
  <si>
    <t>arrest</t>
  </si>
  <si>
    <t>arrests</t>
  </si>
  <si>
    <t>arrested</t>
  </si>
  <si>
    <t>arresting</t>
  </si>
  <si>
    <t>alone (adj &amp; adv)</t>
  </si>
  <si>
    <t>arrive</t>
  </si>
  <si>
    <t>arrives</t>
  </si>
  <si>
    <t>arrived</t>
  </si>
  <si>
    <t>arriving</t>
  </si>
  <si>
    <t>along (prep)</t>
  </si>
  <si>
    <t>articulate</t>
  </si>
  <si>
    <t>articulates</t>
  </si>
  <si>
    <t>articulated</t>
  </si>
  <si>
    <t>articulating</t>
  </si>
  <si>
    <t>already (adv)</t>
  </si>
  <si>
    <t>ask</t>
  </si>
  <si>
    <t>asks</t>
  </si>
  <si>
    <t>asked</t>
  </si>
  <si>
    <t>asking</t>
  </si>
  <si>
    <t>alright (adj, adv &amp; exclam)</t>
  </si>
  <si>
    <t>assert</t>
  </si>
  <si>
    <t>asserts</t>
  </si>
  <si>
    <t>asserted</t>
  </si>
  <si>
    <t>asserting</t>
  </si>
  <si>
    <t>also (adv)</t>
  </si>
  <si>
    <t>assess</t>
  </si>
  <si>
    <t>assesses</t>
  </si>
  <si>
    <t>assessed</t>
  </si>
  <si>
    <t>assessing</t>
  </si>
  <si>
    <t>assign</t>
  </si>
  <si>
    <t>assigns</t>
  </si>
  <si>
    <t>assigned</t>
  </si>
  <si>
    <t>assigning</t>
  </si>
  <si>
    <t>a.m. (adv)</t>
  </si>
  <si>
    <t>assist</t>
  </si>
  <si>
    <t>assists</t>
  </si>
  <si>
    <t>assisted</t>
  </si>
  <si>
    <t>assisting</t>
  </si>
  <si>
    <t>amazing (adj)</t>
  </si>
  <si>
    <t>associate</t>
  </si>
  <si>
    <t>associates</t>
  </si>
  <si>
    <t>associated</t>
  </si>
  <si>
    <t>associating</t>
  </si>
  <si>
    <t>ambulance (n)</t>
  </si>
  <si>
    <t>assume</t>
  </si>
  <si>
    <t>assumes</t>
  </si>
  <si>
    <t>assumed</t>
  </si>
  <si>
    <t>assuming</t>
  </si>
  <si>
    <t>among (prep)</t>
  </si>
  <si>
    <t>assure</t>
  </si>
  <si>
    <t>assures</t>
  </si>
  <si>
    <t>assured</t>
  </si>
  <si>
    <t>assuring</t>
  </si>
  <si>
    <t>an (det)</t>
  </si>
  <si>
    <t>astonish</t>
  </si>
  <si>
    <t>astonishes</t>
  </si>
  <si>
    <t>astonished</t>
  </si>
  <si>
    <t>astonishing</t>
  </si>
  <si>
    <t>and (conj)</t>
  </si>
  <si>
    <t>attach</t>
  </si>
  <si>
    <t>attaches</t>
  </si>
  <si>
    <t>attached</t>
  </si>
  <si>
    <t>attaching</t>
  </si>
  <si>
    <t>angry (adj)</t>
  </si>
  <si>
    <t>attack</t>
  </si>
  <si>
    <t>attacks</t>
  </si>
  <si>
    <t>attacked</t>
  </si>
  <si>
    <t>attacking</t>
  </si>
  <si>
    <t>animal (n)</t>
  </si>
  <si>
    <t>attain</t>
  </si>
  <si>
    <t>attains</t>
  </si>
  <si>
    <t>attained</t>
  </si>
  <si>
    <t>attaining</t>
  </si>
  <si>
    <t>another (det &amp; pron)</t>
  </si>
  <si>
    <t>attempt</t>
  </si>
  <si>
    <t>attempts</t>
  </si>
  <si>
    <t>attempted</t>
  </si>
  <si>
    <t>attempting</t>
  </si>
  <si>
    <t>answer (n &amp; v)</t>
  </si>
  <si>
    <t>attend</t>
  </si>
  <si>
    <t>attends</t>
  </si>
  <si>
    <t>attended</t>
  </si>
  <si>
    <t>attending</t>
  </si>
  <si>
    <t>any (det &amp; pron)</t>
  </si>
  <si>
    <t>attract</t>
  </si>
  <si>
    <t>attracts</t>
  </si>
  <si>
    <t>attracted</t>
  </si>
  <si>
    <t>attracting</t>
  </si>
  <si>
    <t>anybody (pron)</t>
  </si>
  <si>
    <t>attribute</t>
  </si>
  <si>
    <t>attributes</t>
  </si>
  <si>
    <t>attributed</t>
  </si>
  <si>
    <t>attributing</t>
  </si>
  <si>
    <t>anymore (adv)</t>
  </si>
  <si>
    <t>authorize</t>
  </si>
  <si>
    <t>authorizes</t>
  </si>
  <si>
    <t>authorized</t>
  </si>
  <si>
    <t>authorizing</t>
  </si>
  <si>
    <t>anyone (pron)</t>
  </si>
  <si>
    <t>avoid</t>
  </si>
  <si>
    <t>avoids</t>
  </si>
  <si>
    <t>avoided</t>
  </si>
  <si>
    <t>avoiding</t>
  </si>
  <si>
    <t>anything (pron)</t>
  </si>
  <si>
    <t>awake</t>
  </si>
  <si>
    <t>awakes</t>
  </si>
  <si>
    <t>awoke</t>
  </si>
  <si>
    <t>awoken</t>
  </si>
  <si>
    <t>awaking</t>
  </si>
  <si>
    <t>anyway (adv)</t>
  </si>
  <si>
    <t>award</t>
  </si>
  <si>
    <t>awards</t>
  </si>
  <si>
    <t>awarded</t>
  </si>
  <si>
    <t>awarding</t>
  </si>
  <si>
    <t>anywhere (adv)</t>
  </si>
  <si>
    <t>backs</t>
  </si>
  <si>
    <t>backed</t>
  </si>
  <si>
    <t>backing</t>
  </si>
  <si>
    <t>apartment (n)</t>
  </si>
  <si>
    <t>bakes</t>
  </si>
  <si>
    <t>baked</t>
  </si>
  <si>
    <t>baking</t>
  </si>
  <si>
    <t>balance</t>
  </si>
  <si>
    <t>balances</t>
  </si>
  <si>
    <t>balanced</t>
  </si>
  <si>
    <t>balancing</t>
  </si>
  <si>
    <t>apple (n)</t>
  </si>
  <si>
    <t>ban</t>
  </si>
  <si>
    <t>bans</t>
  </si>
  <si>
    <t>banned</t>
  </si>
  <si>
    <t>banning</t>
  </si>
  <si>
    <t>appointment (n)</t>
  </si>
  <si>
    <t>base</t>
  </si>
  <si>
    <t>bases</t>
  </si>
  <si>
    <t>based</t>
  </si>
  <si>
    <t>basing</t>
  </si>
  <si>
    <t>• an appointment with the doctor</t>
  </si>
  <si>
    <t>bathe</t>
  </si>
  <si>
    <t>bathes</t>
  </si>
  <si>
    <t>bathed</t>
  </si>
  <si>
    <t>bathing</t>
  </si>
  <si>
    <t>area (n)</t>
  </si>
  <si>
    <t>be</t>
  </si>
  <si>
    <t>is/am/are</t>
  </si>
  <si>
    <t>was/were</t>
  </si>
  <si>
    <t>been</t>
  </si>
  <si>
    <t>being</t>
  </si>
  <si>
    <t>arm (n)</t>
  </si>
  <si>
    <t>bear</t>
  </si>
  <si>
    <t>bears</t>
  </si>
  <si>
    <t>bore</t>
  </si>
  <si>
    <t>borne/born</t>
  </si>
  <si>
    <t>bearing</t>
  </si>
  <si>
    <t>armchair (n)</t>
  </si>
  <si>
    <t>beat</t>
  </si>
  <si>
    <t>beats</t>
  </si>
  <si>
    <t>beaten</t>
  </si>
  <si>
    <t>beating</t>
  </si>
  <si>
    <t>become</t>
  </si>
  <si>
    <t>becomes</t>
  </si>
  <si>
    <t>became</t>
  </si>
  <si>
    <t>becoming</t>
  </si>
  <si>
    <t>• to travel around (adv)</t>
  </si>
  <si>
    <t>begin</t>
  </si>
  <si>
    <t>begins</t>
  </si>
  <si>
    <t>began</t>
  </si>
  <si>
    <t>begun</t>
  </si>
  <si>
    <t>beginning</t>
  </si>
  <si>
    <t>• to sit around the table (prep)</t>
  </si>
  <si>
    <t>behave</t>
  </si>
  <si>
    <t>behaves</t>
  </si>
  <si>
    <t>behaved</t>
  </si>
  <si>
    <t>behaving</t>
  </si>
  <si>
    <t>believe</t>
  </si>
  <si>
    <t>believes</t>
  </si>
  <si>
    <t>believed</t>
  </si>
  <si>
    <t>believing</t>
  </si>
  <si>
    <t>art (n)</t>
  </si>
  <si>
    <t>belong</t>
  </si>
  <si>
    <t>belongs</t>
  </si>
  <si>
    <t>belonged</t>
  </si>
  <si>
    <t>belonging</t>
  </si>
  <si>
    <t>article (n)</t>
  </si>
  <si>
    <t>benefit</t>
  </si>
  <si>
    <t>benefits</t>
  </si>
  <si>
    <t>benefited</t>
  </si>
  <si>
    <t>benefiting</t>
  </si>
  <si>
    <t>• an article about skiing</t>
  </si>
  <si>
    <t>bet</t>
  </si>
  <si>
    <t>bets</t>
  </si>
  <si>
    <t>betting</t>
  </si>
  <si>
    <t>artist (n)</t>
  </si>
  <si>
    <t>betray</t>
  </si>
  <si>
    <t>betrays</t>
  </si>
  <si>
    <t>betrayed</t>
  </si>
  <si>
    <t>betraying</t>
  </si>
  <si>
    <t>bid</t>
  </si>
  <si>
    <t>bids</t>
  </si>
  <si>
    <t>bidding</t>
  </si>
  <si>
    <t>• as good as</t>
  </si>
  <si>
    <t>bind</t>
  </si>
  <si>
    <t>binds</t>
  </si>
  <si>
    <t>bound</t>
  </si>
  <si>
    <t>binding</t>
  </si>
  <si>
    <t>• as soon as possible</t>
  </si>
  <si>
    <t>bite</t>
  </si>
  <si>
    <t>bites</t>
  </si>
  <si>
    <t>bit</t>
  </si>
  <si>
    <t>bitten</t>
  </si>
  <si>
    <t>biting</t>
  </si>
  <si>
    <t>• the same as</t>
  </si>
  <si>
    <t>blame</t>
  </si>
  <si>
    <t>blames</t>
  </si>
  <si>
    <t>blamed</t>
  </si>
  <si>
    <t>blaming</t>
  </si>
  <si>
    <t>bless</t>
  </si>
  <si>
    <t>blesses</t>
  </si>
  <si>
    <t>blessed</t>
  </si>
  <si>
    <t>blessing</t>
  </si>
  <si>
    <t>assistant (n)</t>
  </si>
  <si>
    <t>blow</t>
  </si>
  <si>
    <t>blows</t>
  </si>
  <si>
    <t>blew</t>
  </si>
  <si>
    <t>blown</t>
  </si>
  <si>
    <t>blowing</t>
  </si>
  <si>
    <t>as well (adv)</t>
  </si>
  <si>
    <t>board</t>
  </si>
  <si>
    <t>boards</t>
  </si>
  <si>
    <t>boarded</t>
  </si>
  <si>
    <t>boarding</t>
  </si>
  <si>
    <t>as well (as) (prep)</t>
  </si>
  <si>
    <t>like (v)</t>
  </si>
  <si>
    <t>boast</t>
  </si>
  <si>
    <t>boasts</t>
  </si>
  <si>
    <t>boasted</t>
  </si>
  <si>
    <t>boasting</t>
  </si>
  <si>
    <t>at (prep)</t>
  </si>
  <si>
    <t>boils</t>
  </si>
  <si>
    <t>boiling</t>
  </si>
  <si>
    <t>books</t>
  </si>
  <si>
    <t>booked</t>
  </si>
  <si>
    <t>booking</t>
  </si>
  <si>
    <t>• My email address is david@cambridgeesol.org</t>
  </si>
  <si>
    <t>bores</t>
  </si>
  <si>
    <t>attractive (adj)</t>
  </si>
  <si>
    <t>borrow</t>
  </si>
  <si>
    <t>borrows</t>
  </si>
  <si>
    <t>borrowed</t>
  </si>
  <si>
    <t>borrowing</t>
  </si>
  <si>
    <t>aunt (n)</t>
  </si>
  <si>
    <t>bother</t>
  </si>
  <si>
    <t>bothers</t>
  </si>
  <si>
    <t>bothered</t>
  </si>
  <si>
    <t>bothering</t>
  </si>
  <si>
    <t>autumn (n)</t>
  </si>
  <si>
    <t>bounce</t>
  </si>
  <si>
    <t>bounces</t>
  </si>
  <si>
    <t>bounced</t>
  </si>
  <si>
    <t>bouncing</t>
  </si>
  <si>
    <t>available (adj)</t>
  </si>
  <si>
    <t>matter (v)</t>
  </si>
  <si>
    <t>bow</t>
  </si>
  <si>
    <t>bows</t>
  </si>
  <si>
    <t>bowed</t>
  </si>
  <si>
    <t>bowing</t>
  </si>
  <si>
    <t>away (adv)</t>
  </si>
  <si>
    <t>break</t>
  </si>
  <si>
    <t>breaks</t>
  </si>
  <si>
    <t>broke</t>
  </si>
  <si>
    <t>broken</t>
  </si>
  <si>
    <t>breaking</t>
  </si>
  <si>
    <t>• He’s gone away</t>
  </si>
  <si>
    <t>breathe</t>
  </si>
  <si>
    <t>breathes</t>
  </si>
  <si>
    <t>breathed</t>
  </si>
  <si>
    <t>breathing</t>
  </si>
  <si>
    <t>• It’s two kilometres away</t>
  </si>
  <si>
    <t>breed</t>
  </si>
  <si>
    <t>breeds</t>
  </si>
  <si>
    <t>bred</t>
  </si>
  <si>
    <t>breeding</t>
  </si>
  <si>
    <t>awful (adj)</t>
  </si>
  <si>
    <t>bring</t>
  </si>
  <si>
    <t>brings</t>
  </si>
  <si>
    <t>brought</t>
  </si>
  <si>
    <t>bringing</t>
  </si>
  <si>
    <t>© UCLES 2012 Page 6 of 29 KET Vocabulary List</t>
  </si>
  <si>
    <t>broadcast</t>
  </si>
  <si>
    <t>broadcasts</t>
  </si>
  <si>
    <t>broadcasting</t>
  </si>
  <si>
    <t>brush</t>
  </si>
  <si>
    <t>brushes</t>
  </si>
  <si>
    <t>brushed</t>
  </si>
  <si>
    <t>brushing</t>
  </si>
  <si>
    <t>build</t>
  </si>
  <si>
    <t>builds</t>
  </si>
  <si>
    <t>built</t>
  </si>
  <si>
    <t>back (n, adv &amp; adj)</t>
  </si>
  <si>
    <t>burn</t>
  </si>
  <si>
    <t>burns</t>
  </si>
  <si>
    <t>burned/burnt</t>
  </si>
  <si>
    <t>burning</t>
  </si>
  <si>
    <t>backpack (n)</t>
  </si>
  <si>
    <t>burst</t>
  </si>
  <si>
    <t>bursts</t>
  </si>
  <si>
    <t>bursting</t>
  </si>
  <si>
    <t>bad (adj)</t>
  </si>
  <si>
    <t>bury</t>
  </si>
  <si>
    <t>buries</t>
  </si>
  <si>
    <t>buried</t>
  </si>
  <si>
    <t>burying</t>
  </si>
  <si>
    <t>badly (adv)</t>
  </si>
  <si>
    <t>buy</t>
  </si>
  <si>
    <t>buys</t>
  </si>
  <si>
    <t>bought</t>
  </si>
  <si>
    <t>buying</t>
  </si>
  <si>
    <t>badminton (n)</t>
  </si>
  <si>
    <t>calculate</t>
  </si>
  <si>
    <t>calculates</t>
  </si>
  <si>
    <t>calculated</t>
  </si>
  <si>
    <t>calculating</t>
  </si>
  <si>
    <t>bag (n)</t>
  </si>
  <si>
    <t>call</t>
  </si>
  <si>
    <t>calls</t>
  </si>
  <si>
    <t>called</t>
  </si>
  <si>
    <t>calling</t>
  </si>
  <si>
    <t>calm</t>
  </si>
  <si>
    <t>calms</t>
  </si>
  <si>
    <t>calmed</t>
  </si>
  <si>
    <t>calming</t>
  </si>
  <si>
    <t>ball (n)</t>
  </si>
  <si>
    <t>campaign</t>
  </si>
  <si>
    <t>campaigns</t>
  </si>
  <si>
    <t>campaigned</t>
  </si>
  <si>
    <t>campaigning</t>
  </si>
  <si>
    <t>balloon (n)</t>
  </si>
  <si>
    <t>please (v)</t>
  </si>
  <si>
    <t>camp</t>
  </si>
  <si>
    <t>camps</t>
  </si>
  <si>
    <t>camped</t>
  </si>
  <si>
    <t>camping</t>
  </si>
  <si>
    <t>banana (n)</t>
  </si>
  <si>
    <t>cancel</t>
  </si>
  <si>
    <t>cancels</t>
  </si>
  <si>
    <t>canceled</t>
  </si>
  <si>
    <t>canceling</t>
  </si>
  <si>
    <t>band (n)</t>
  </si>
  <si>
    <t>capture</t>
  </si>
  <si>
    <t>captures</t>
  </si>
  <si>
    <t>captured</t>
  </si>
  <si>
    <t>capturing</t>
  </si>
  <si>
    <t>bandage (n)</t>
  </si>
  <si>
    <t>care</t>
  </si>
  <si>
    <t>cares</t>
  </si>
  <si>
    <t>cared</t>
  </si>
  <si>
    <t>caring</t>
  </si>
  <si>
    <t>bank (n)</t>
  </si>
  <si>
    <t>carry</t>
  </si>
  <si>
    <t>carries</t>
  </si>
  <si>
    <t>carried</t>
  </si>
  <si>
    <t>carrying</t>
  </si>
  <si>
    <t>• I changed my money in the bank.</t>
  </si>
  <si>
    <t>carve</t>
  </si>
  <si>
    <t>carves</t>
  </si>
  <si>
    <t>carved</t>
  </si>
  <si>
    <t>carving</t>
  </si>
  <si>
    <t>barbecue (n)</t>
  </si>
  <si>
    <t>cast</t>
  </si>
  <si>
    <t>casts</t>
  </si>
  <si>
    <t>casting</t>
  </si>
  <si>
    <t>baseball (n)</t>
  </si>
  <si>
    <t>catch</t>
  </si>
  <si>
    <t>catches</t>
  </si>
  <si>
    <t>caught</t>
  </si>
  <si>
    <t>catching</t>
  </si>
  <si>
    <t>basketball (n)</t>
  </si>
  <si>
    <t>categorize</t>
  </si>
  <si>
    <t>categorizes</t>
  </si>
  <si>
    <t>categorized</t>
  </si>
  <si>
    <t>categorizing</t>
  </si>
  <si>
    <t>bat (n)</t>
  </si>
  <si>
    <t>cause</t>
  </si>
  <si>
    <t>causes</t>
  </si>
  <si>
    <t>caused</t>
  </si>
  <si>
    <t>causing</t>
  </si>
  <si>
    <t>bath (n)</t>
  </si>
  <si>
    <t>caution</t>
  </si>
  <si>
    <t>cautions</t>
  </si>
  <si>
    <t>cautioned</t>
  </si>
  <si>
    <t>cautioning</t>
  </si>
  <si>
    <t>bathing suit (n)</t>
  </si>
  <si>
    <t>race (v)</t>
  </si>
  <si>
    <t>celebrate</t>
  </si>
  <si>
    <t>celebrates</t>
  </si>
  <si>
    <t>celebrated</t>
  </si>
  <si>
    <t>celebrating</t>
  </si>
  <si>
    <t>bathroom (n)</t>
  </si>
  <si>
    <t>challenge</t>
  </si>
  <si>
    <t>challenges</t>
  </si>
  <si>
    <t>challenged</t>
  </si>
  <si>
    <t>challenging</t>
  </si>
  <si>
    <t>bathtub (n)</t>
  </si>
  <si>
    <t>change</t>
  </si>
  <si>
    <t>changes</t>
  </si>
  <si>
    <t>changed</t>
  </si>
  <si>
    <t>changing</t>
  </si>
  <si>
    <t>battery (n)</t>
  </si>
  <si>
    <t>charge</t>
  </si>
  <si>
    <t>charges</t>
  </si>
  <si>
    <t>charged</t>
  </si>
  <si>
    <t>charging</t>
  </si>
  <si>
    <t>be (av &amp; v)</t>
  </si>
  <si>
    <t>chase</t>
  </si>
  <si>
    <t>chases</t>
  </si>
  <si>
    <t>chased</t>
  </si>
  <si>
    <t>chasing</t>
  </si>
  <si>
    <t>beach (n)</t>
  </si>
  <si>
    <t>chats</t>
  </si>
  <si>
    <t>chatted</t>
  </si>
  <si>
    <t>chatting</t>
  </si>
  <si>
    <t>bean (n)</t>
  </si>
  <si>
    <t>check</t>
  </si>
  <si>
    <t>checks</t>
  </si>
  <si>
    <t>checked</t>
  </si>
  <si>
    <t>checking</t>
  </si>
  <si>
    <t>bear (n)</t>
  </si>
  <si>
    <t>cheer</t>
  </si>
  <si>
    <t>cheers</t>
  </si>
  <si>
    <t>cheered</t>
  </si>
  <si>
    <t>cheering</t>
  </si>
  <si>
    <t>beard (n)</t>
  </si>
  <si>
    <t>choose</t>
  </si>
  <si>
    <t>chooses</t>
  </si>
  <si>
    <t>chose</t>
  </si>
  <si>
    <t>chosen</t>
  </si>
  <si>
    <t>choosing</t>
  </si>
  <si>
    <t>beautiful (adj)</t>
  </si>
  <si>
    <t>chop</t>
  </si>
  <si>
    <t>chops</t>
  </si>
  <si>
    <t>chopped</t>
  </si>
  <si>
    <t>chopping</t>
  </si>
  <si>
    <t>because (conj)</t>
  </si>
  <si>
    <t>rest (v)</t>
  </si>
  <si>
    <t>claim</t>
  </si>
  <si>
    <t>claims</t>
  </si>
  <si>
    <t>claimed</t>
  </si>
  <si>
    <t>claiming</t>
  </si>
  <si>
    <t>return (v)</t>
  </si>
  <si>
    <t>clarify</t>
  </si>
  <si>
    <t>clarifies</t>
  </si>
  <si>
    <t>clarified</t>
  </si>
  <si>
    <t>clarifying</t>
  </si>
  <si>
    <t>bed (n)</t>
  </si>
  <si>
    <t>classify</t>
  </si>
  <si>
    <t>classifies</t>
  </si>
  <si>
    <t>classified</t>
  </si>
  <si>
    <t>classifying</t>
  </si>
  <si>
    <t>bedroom (n)</t>
  </si>
  <si>
    <t>clean</t>
  </si>
  <si>
    <t>cleans</t>
  </si>
  <si>
    <t>cleaned</t>
  </si>
  <si>
    <t>cleaning</t>
  </si>
  <si>
    <t>clears</t>
  </si>
  <si>
    <t>cleared</t>
  </si>
  <si>
    <t>clearing</t>
  </si>
  <si>
    <t>before (adv, conj &amp; prep)</t>
  </si>
  <si>
    <t>click</t>
  </si>
  <si>
    <t>clicks</t>
  </si>
  <si>
    <t>clicked</t>
  </si>
  <si>
    <t>clicking</t>
  </si>
  <si>
    <t>climb</t>
  </si>
  <si>
    <t>climbs</t>
  </si>
  <si>
    <t>climbed</t>
  </si>
  <si>
    <t>climbing</t>
  </si>
  <si>
    <t>beginner (n)</t>
  </si>
  <si>
    <t>cling</t>
  </si>
  <si>
    <t>clings</t>
  </si>
  <si>
    <t>clung</t>
  </si>
  <si>
    <t>clinging</t>
  </si>
  <si>
    <t>beginning (n)</t>
  </si>
  <si>
    <t>close</t>
  </si>
  <si>
    <t>closes</t>
  </si>
  <si>
    <t>closing</t>
  </si>
  <si>
    <t>behind (adv &amp; prep)</t>
  </si>
  <si>
    <t>coaches</t>
  </si>
  <si>
    <t>coached</t>
  </si>
  <si>
    <t>coaching</t>
  </si>
  <si>
    <t>collaborate</t>
  </si>
  <si>
    <t>collaborates</t>
  </si>
  <si>
    <t>collaborated</t>
  </si>
  <si>
    <t>collaborating</t>
  </si>
  <si>
    <t>collect</t>
  </si>
  <si>
    <t>collects</t>
  </si>
  <si>
    <t>collected</t>
  </si>
  <si>
    <t>collecting</t>
  </si>
  <si>
    <t>below (adv &amp; prep)</t>
  </si>
  <si>
    <t>combine</t>
  </si>
  <si>
    <t>combines</t>
  </si>
  <si>
    <t>combined</t>
  </si>
  <si>
    <t>combining</t>
  </si>
  <si>
    <t>belt (n)</t>
  </si>
  <si>
    <t>show (v)</t>
  </si>
  <si>
    <t>come</t>
  </si>
  <si>
    <t>comes</t>
  </si>
  <si>
    <t>came</t>
  </si>
  <si>
    <t>coming</t>
  </si>
  <si>
    <t>beside (prep)</t>
  </si>
  <si>
    <t>command</t>
  </si>
  <si>
    <t>commands</t>
  </si>
  <si>
    <t>commanded</t>
  </si>
  <si>
    <t>commanding</t>
  </si>
  <si>
    <t>best (adj &amp; adv)</t>
  </si>
  <si>
    <t>comment</t>
  </si>
  <si>
    <t>comments</t>
  </si>
  <si>
    <t>commented</t>
  </si>
  <si>
    <t>commenting</t>
  </si>
  <si>
    <t>better (adj &amp; adv)</t>
  </si>
  <si>
    <t>commit</t>
  </si>
  <si>
    <t>commits</t>
  </si>
  <si>
    <t>committed</t>
  </si>
  <si>
    <t>committing</t>
  </si>
  <si>
    <t>between (prep)</t>
  </si>
  <si>
    <t>communicate</t>
  </si>
  <si>
    <t>communicates</t>
  </si>
  <si>
    <t>communicated</t>
  </si>
  <si>
    <t>communicating</t>
  </si>
  <si>
    <t>bicycle (n)</t>
  </si>
  <si>
    <t>compare</t>
  </si>
  <si>
    <t>compares</t>
  </si>
  <si>
    <t>compared</t>
  </si>
  <si>
    <t>comparing</t>
  </si>
  <si>
    <t>big (adj)</t>
  </si>
  <si>
    <t>compete</t>
  </si>
  <si>
    <t>competes</t>
  </si>
  <si>
    <t>competed</t>
  </si>
  <si>
    <t>competing</t>
  </si>
  <si>
    <t>bike (n)</t>
  </si>
  <si>
    <t>complain</t>
  </si>
  <si>
    <t>complains</t>
  </si>
  <si>
    <t>complained</t>
  </si>
  <si>
    <t>complaining</t>
  </si>
  <si>
    <t>bill (n)</t>
  </si>
  <si>
    <t>complete</t>
  </si>
  <si>
    <t>completes</t>
  </si>
  <si>
    <t>completed</t>
  </si>
  <si>
    <t>completing</t>
  </si>
  <si>
    <t>• Can I have my bill, please?</t>
  </si>
  <si>
    <t>compose</t>
  </si>
  <si>
    <t>composes</t>
  </si>
  <si>
    <t>composed</t>
  </si>
  <si>
    <t>composing</t>
  </si>
  <si>
    <t>biology (n)</t>
  </si>
  <si>
    <t>comprehend</t>
  </si>
  <si>
    <t>comprehends</t>
  </si>
  <si>
    <t>comprehended</t>
  </si>
  <si>
    <t>comprehending</t>
  </si>
  <si>
    <t>bird (n)</t>
  </si>
  <si>
    <t>comprise</t>
  </si>
  <si>
    <t>comprises</t>
  </si>
  <si>
    <t>comprised</t>
  </si>
  <si>
    <t>comprising</t>
  </si>
  <si>
    <t>birth (n)</t>
  </si>
  <si>
    <t>compromise</t>
  </si>
  <si>
    <t>compromises</t>
  </si>
  <si>
    <t>compromised</t>
  </si>
  <si>
    <t>compromising</t>
  </si>
  <si>
    <t>birthday (n)</t>
  </si>
  <si>
    <t>concentrate</t>
  </si>
  <si>
    <t>concentrates</t>
  </si>
  <si>
    <t>concentrated</t>
  </si>
  <si>
    <t>concentrating</t>
  </si>
  <si>
    <t>concern</t>
  </si>
  <si>
    <t>concerns</t>
  </si>
  <si>
    <t>concerned</t>
  </si>
  <si>
    <t>concerning</t>
  </si>
  <si>
    <t>conclude</t>
  </si>
  <si>
    <t>concludes</t>
  </si>
  <si>
    <t>concluded</t>
  </si>
  <si>
    <t>concluding</t>
  </si>
  <si>
    <t>• Just a small bit of cake, please.</t>
  </si>
  <si>
    <t>condemn</t>
  </si>
  <si>
    <t>condemns</t>
  </si>
  <si>
    <t>condemned</t>
  </si>
  <si>
    <t>condemning</t>
  </si>
  <si>
    <t>black (adj &amp; n)</t>
  </si>
  <si>
    <t>conduct</t>
  </si>
  <si>
    <t>conducts</t>
  </si>
  <si>
    <t>conducted</t>
  </si>
  <si>
    <t>conducting</t>
  </si>
  <si>
    <t>blackboard (n)</t>
  </si>
  <si>
    <t>confess</t>
  </si>
  <si>
    <t>confesses</t>
  </si>
  <si>
    <t>confessed</t>
  </si>
  <si>
    <t>confessing</t>
  </si>
  <si>
    <t>blanket (n)</t>
  </si>
  <si>
    <t>confide</t>
  </si>
  <si>
    <t>confides</t>
  </si>
  <si>
    <t>confided</t>
  </si>
  <si>
    <t>confiding</t>
  </si>
  <si>
    <t>block (n)</t>
  </si>
  <si>
    <t>confirm</t>
  </si>
  <si>
    <t>confirms</t>
  </si>
  <si>
    <t>confirmed</t>
  </si>
  <si>
    <t>confirming</t>
  </si>
  <si>
    <t>• Shall we walk round the block?</t>
  </si>
  <si>
    <t>confront</t>
  </si>
  <si>
    <t>confronts</t>
  </si>
  <si>
    <t>confronted</t>
  </si>
  <si>
    <t>confronting</t>
  </si>
  <si>
    <t>blond(e) (adj)</t>
  </si>
  <si>
    <t>confuse</t>
  </si>
  <si>
    <t>confuses</t>
  </si>
  <si>
    <t>confused</t>
  </si>
  <si>
    <t>confusing</t>
  </si>
  <si>
    <t>blood (n)</t>
  </si>
  <si>
    <t>congratulate</t>
  </si>
  <si>
    <t>congratulates</t>
  </si>
  <si>
    <t>congratulated</t>
  </si>
  <si>
    <t>congratulating</t>
  </si>
  <si>
    <t>connect</t>
  </si>
  <si>
    <t>connects</t>
  </si>
  <si>
    <t>connected</t>
  </si>
  <si>
    <t>connecting</t>
  </si>
  <si>
    <t>blue (adj &amp; n)</t>
  </si>
  <si>
    <t>consent</t>
  </si>
  <si>
    <t>consents</t>
  </si>
  <si>
    <t>consented</t>
  </si>
  <si>
    <t>consenting</t>
  </si>
  <si>
    <t>board (n)</t>
  </si>
  <si>
    <t>consider</t>
  </si>
  <si>
    <t>considers</t>
  </si>
  <si>
    <t>considered</t>
  </si>
  <si>
    <t>considering</t>
  </si>
  <si>
    <t>• The teacher’s writing on the (black/white)board.</t>
  </si>
  <si>
    <t>consist</t>
  </si>
  <si>
    <t>consists</t>
  </si>
  <si>
    <t>consisted</t>
  </si>
  <si>
    <t>consisting</t>
  </si>
  <si>
    <t>board game (n)</t>
  </si>
  <si>
    <t>consult</t>
  </si>
  <si>
    <t>consults</t>
  </si>
  <si>
    <t>consulted</t>
  </si>
  <si>
    <t>consulting</t>
  </si>
  <si>
    <t>boat (n)</t>
  </si>
  <si>
    <t>consume</t>
  </si>
  <si>
    <t>consumes</t>
  </si>
  <si>
    <t>consumed</t>
  </si>
  <si>
    <t>consuming</t>
  </si>
  <si>
    <t>body (n)</t>
  </si>
  <si>
    <t>contact</t>
  </si>
  <si>
    <t>contacts</t>
  </si>
  <si>
    <t>contacted</t>
  </si>
  <si>
    <t>contacting</t>
  </si>
  <si>
    <t>tidy up (v)</t>
  </si>
  <si>
    <t>contain</t>
  </si>
  <si>
    <t>contains</t>
  </si>
  <si>
    <t>contained</t>
  </si>
  <si>
    <t>containing</t>
  </si>
  <si>
    <t>boiled (adj)</t>
  </si>
  <si>
    <t>contemplate</t>
  </si>
  <si>
    <t>contemplates</t>
  </si>
  <si>
    <t>contemplated</t>
  </si>
  <si>
    <t>contemplating</t>
  </si>
  <si>
    <t>book (n &amp; v)</t>
  </si>
  <si>
    <t>continue</t>
  </si>
  <si>
    <t>continues</t>
  </si>
  <si>
    <t>continued</t>
  </si>
  <si>
    <t>continuing</t>
  </si>
  <si>
    <t>bookcase (n)</t>
  </si>
  <si>
    <t>contract</t>
  </si>
  <si>
    <t>contracts</t>
  </si>
  <si>
    <t>contracted</t>
  </si>
  <si>
    <t>contracting</t>
  </si>
  <si>
    <t>bookshelf (n)</t>
  </si>
  <si>
    <t>contradict</t>
  </si>
  <si>
    <t>contradicts</t>
  </si>
  <si>
    <t>contradicted</t>
  </si>
  <si>
    <t>contradicting</t>
  </si>
  <si>
    <t>contribute</t>
  </si>
  <si>
    <t>contributes</t>
  </si>
  <si>
    <t>contributed</t>
  </si>
  <si>
    <t>contributing</t>
  </si>
  <si>
    <t>control</t>
  </si>
  <si>
    <t>controls</t>
  </si>
  <si>
    <t>controlled</t>
  </si>
  <si>
    <t>controlling</t>
  </si>
  <si>
    <t>convey</t>
  </si>
  <si>
    <t>conveys</t>
  </si>
  <si>
    <t>conveyed</t>
  </si>
  <si>
    <t>conveying</t>
  </si>
  <si>
    <t>• a pair of boots</t>
  </si>
  <si>
    <t>convince</t>
  </si>
  <si>
    <t>convinces</t>
  </si>
  <si>
    <t>convinced</t>
  </si>
  <si>
    <t>convincing</t>
  </si>
  <si>
    <t>bored (adj)</t>
  </si>
  <si>
    <t>cook</t>
  </si>
  <si>
    <t>cooks</t>
  </si>
  <si>
    <t>cooked</t>
  </si>
  <si>
    <t>cooking</t>
  </si>
  <si>
    <t>boring (adj)</t>
  </si>
  <si>
    <t>cools</t>
  </si>
  <si>
    <t>cooled</t>
  </si>
  <si>
    <t>cooling</t>
  </si>
  <si>
    <t>cooperate</t>
  </si>
  <si>
    <t>cooperates</t>
  </si>
  <si>
    <t>cooperated</t>
  </si>
  <si>
    <t>cooperating</t>
  </si>
  <si>
    <t>• I was born in Manchester.</t>
  </si>
  <si>
    <t>cope</t>
  </si>
  <si>
    <t>copes</t>
  </si>
  <si>
    <t>coped</t>
  </si>
  <si>
    <t>coping</t>
  </si>
  <si>
    <t>copy</t>
  </si>
  <si>
    <t>copies</t>
  </si>
  <si>
    <t>copied</t>
  </si>
  <si>
    <t>copying</t>
  </si>
  <si>
    <t>• She borrowed a book from the library.</t>
  </si>
  <si>
    <t>correct</t>
  </si>
  <si>
    <t>corrects</t>
  </si>
  <si>
    <t>corrected</t>
  </si>
  <si>
    <t>correcting</t>
  </si>
  <si>
    <t>correspond</t>
  </si>
  <si>
    <t>corresponds</t>
  </si>
  <si>
    <t>corresponded</t>
  </si>
  <si>
    <t>corresponding</t>
  </si>
  <si>
    <t>both (pron &amp; det)</t>
  </si>
  <si>
    <t>cost</t>
  </si>
  <si>
    <t>costs</t>
  </si>
  <si>
    <t>costing</t>
  </si>
  <si>
    <t>cough</t>
  </si>
  <si>
    <t>coughs</t>
  </si>
  <si>
    <t>coughed</t>
  </si>
  <si>
    <t>coughing</t>
  </si>
  <si>
    <t>bottle (n)</t>
  </si>
  <si>
    <t>count</t>
  </si>
  <si>
    <t>counts</t>
  </si>
  <si>
    <t>counted</t>
  </si>
  <si>
    <t>counting</t>
  </si>
  <si>
    <t>bottom (n)</t>
  </si>
  <si>
    <t>cover</t>
  </si>
  <si>
    <t>covers</t>
  </si>
  <si>
    <t>covered</t>
  </si>
  <si>
    <t>covering</t>
  </si>
  <si>
    <t>• at the bottom of the stairs</t>
  </si>
  <si>
    <t>crack</t>
  </si>
  <si>
    <t>cracks</t>
  </si>
  <si>
    <t>cracked</t>
  </si>
  <si>
    <t>cracking</t>
  </si>
  <si>
    <t>bowl (n)</t>
  </si>
  <si>
    <t>crash</t>
  </si>
  <si>
    <t>crashes</t>
  </si>
  <si>
    <t>crashed</t>
  </si>
  <si>
    <t>crashing</t>
  </si>
  <si>
    <t>crawl</t>
  </si>
  <si>
    <t>crawls</t>
  </si>
  <si>
    <t>crawled</t>
  </si>
  <si>
    <t>crawling</t>
  </si>
  <si>
    <t>boy (n)</t>
  </si>
  <si>
    <t>create</t>
  </si>
  <si>
    <t>creates</t>
  </si>
  <si>
    <t>created</t>
  </si>
  <si>
    <t>creating</t>
  </si>
  <si>
    <t>boyfriend (n)</t>
  </si>
  <si>
    <t>credit</t>
  </si>
  <si>
    <t>credits</t>
  </si>
  <si>
    <t>credited</t>
  </si>
  <si>
    <t>crediting</t>
  </si>
  <si>
    <t>brain (n)</t>
  </si>
  <si>
    <t>creep</t>
  </si>
  <si>
    <t>creeps</t>
  </si>
  <si>
    <t>crept</t>
  </si>
  <si>
    <t>creeping</t>
  </si>
  <si>
    <t>© UCLES 2012 Page 7 of 29 KET Vocabulary List</t>
  </si>
  <si>
    <t>criticize</t>
  </si>
  <si>
    <t>criticizes</t>
  </si>
  <si>
    <t>criticized</t>
  </si>
  <si>
    <t>criticizing</t>
  </si>
  <si>
    <t>brave (adj)</t>
  </si>
  <si>
    <t>cross</t>
  </si>
  <si>
    <t>crosses</t>
  </si>
  <si>
    <t>crossed</t>
  </si>
  <si>
    <t>crossing</t>
  </si>
  <si>
    <t>bread (n)</t>
  </si>
  <si>
    <t>cry</t>
  </si>
  <si>
    <t>cries</t>
  </si>
  <si>
    <t>cried</t>
  </si>
  <si>
    <t>crying</t>
  </si>
  <si>
    <t>break (n &amp; v)</t>
  </si>
  <si>
    <t>cultivate</t>
  </si>
  <si>
    <t>cultivates</t>
  </si>
  <si>
    <t>cultivated</t>
  </si>
  <si>
    <t>cultivating</t>
  </si>
  <si>
    <t>• a break for lunch (n)</t>
  </si>
  <si>
    <t>cure</t>
  </si>
  <si>
    <t>cures</t>
  </si>
  <si>
    <t>cured</t>
  </si>
  <si>
    <t>curing</t>
  </si>
  <si>
    <t>• Someone’s broken the window. (v)</t>
  </si>
  <si>
    <t>cut</t>
  </si>
  <si>
    <t>cuts</t>
  </si>
  <si>
    <t>cutting</t>
  </si>
  <si>
    <t>breakfast (n)</t>
  </si>
  <si>
    <t>damage</t>
  </si>
  <si>
    <t>damages</t>
  </si>
  <si>
    <t>damaged</t>
  </si>
  <si>
    <t>damaging</t>
  </si>
  <si>
    <t>bridge (n)</t>
  </si>
  <si>
    <t>dance</t>
  </si>
  <si>
    <t>dances</t>
  </si>
  <si>
    <t>danced</t>
  </si>
  <si>
    <t>dancing</t>
  </si>
  <si>
    <t>bright (adj)</t>
  </si>
  <si>
    <t>dare</t>
  </si>
  <si>
    <t>dares</t>
  </si>
  <si>
    <t>dared</t>
  </si>
  <si>
    <t>daring</t>
  </si>
  <si>
    <t>brilliant (adj)</t>
  </si>
  <si>
    <t>deal</t>
  </si>
  <si>
    <t>deals</t>
  </si>
  <si>
    <t>dealt</t>
  </si>
  <si>
    <t>dealing</t>
  </si>
  <si>
    <t>• I thought the film was brilliant!</t>
  </si>
  <si>
    <t>debate</t>
  </si>
  <si>
    <t>debates</t>
  </si>
  <si>
    <t>debated</t>
  </si>
  <si>
    <t>debating</t>
  </si>
  <si>
    <t>decide</t>
  </si>
  <si>
    <t>decides</t>
  </si>
  <si>
    <t>decided</t>
  </si>
  <si>
    <t>deciding</t>
  </si>
  <si>
    <t>broken (adj)</t>
  </si>
  <si>
    <t>declare</t>
  </si>
  <si>
    <t>declares</t>
  </si>
  <si>
    <t>declared</t>
  </si>
  <si>
    <t>declaring</t>
  </si>
  <si>
    <t>brother (n)</t>
  </si>
  <si>
    <t>decline</t>
  </si>
  <si>
    <t>declines</t>
  </si>
  <si>
    <t>declined</t>
  </si>
  <si>
    <t>declining</t>
  </si>
  <si>
    <t>brown (adj &amp; n)</t>
  </si>
  <si>
    <t>decorate</t>
  </si>
  <si>
    <t>decorates</t>
  </si>
  <si>
    <t>decorated</t>
  </si>
  <si>
    <t>decorating</t>
  </si>
  <si>
    <t>brush (n &amp; v)</t>
  </si>
  <si>
    <t>decrease</t>
  </si>
  <si>
    <t>decreases</t>
  </si>
  <si>
    <t>decreased</t>
  </si>
  <si>
    <t>decreasing</t>
  </si>
  <si>
    <t>dedicate</t>
  </si>
  <si>
    <t>dedicates</t>
  </si>
  <si>
    <t>dedicated</t>
  </si>
  <si>
    <t>dedicating</t>
  </si>
  <si>
    <t>building (n)</t>
  </si>
  <si>
    <t>define</t>
  </si>
  <si>
    <t>defines</t>
  </si>
  <si>
    <t>defined</t>
  </si>
  <si>
    <t>defining</t>
  </si>
  <si>
    <t>burger (n)</t>
  </si>
  <si>
    <t>delay</t>
  </si>
  <si>
    <t>delays</t>
  </si>
  <si>
    <t>delaying</t>
  </si>
  <si>
    <t>bus (n)</t>
  </si>
  <si>
    <t>delegate</t>
  </si>
  <si>
    <t>delegates</t>
  </si>
  <si>
    <t>delegated</t>
  </si>
  <si>
    <t>delegating</t>
  </si>
  <si>
    <t>business (n)</t>
  </si>
  <si>
    <t>delete</t>
  </si>
  <si>
    <t>deletes</t>
  </si>
  <si>
    <t>deleted</t>
  </si>
  <si>
    <t>deleting</t>
  </si>
  <si>
    <t>businessman (n)</t>
  </si>
  <si>
    <t>deliberate</t>
  </si>
  <si>
    <t>deliberates</t>
  </si>
  <si>
    <t>deliberated</t>
  </si>
  <si>
    <t>deliberating</t>
  </si>
  <si>
    <t>deliver</t>
  </si>
  <si>
    <t>delivers</t>
  </si>
  <si>
    <t>delivered</t>
  </si>
  <si>
    <t>delivering</t>
  </si>
  <si>
    <t>bus station (n)</t>
  </si>
  <si>
    <t>demand</t>
  </si>
  <si>
    <t>demands</t>
  </si>
  <si>
    <t>demanded</t>
  </si>
  <si>
    <t>demanding</t>
  </si>
  <si>
    <t>bus stop (n)</t>
  </si>
  <si>
    <t>demonstrate</t>
  </si>
  <si>
    <t>demonstrates</t>
  </si>
  <si>
    <t>demonstrated</t>
  </si>
  <si>
    <t>demonstrating</t>
  </si>
  <si>
    <t>busy (adj)</t>
  </si>
  <si>
    <t>deny</t>
  </si>
  <si>
    <t>denies</t>
  </si>
  <si>
    <t>denied</t>
  </si>
  <si>
    <t>denying</t>
  </si>
  <si>
    <t>but (conj)</t>
  </si>
  <si>
    <t>depart</t>
  </si>
  <si>
    <t>departs</t>
  </si>
  <si>
    <t>departed</t>
  </si>
  <si>
    <t>departing</t>
  </si>
  <si>
    <t>butter (n)</t>
  </si>
  <si>
    <t>depend</t>
  </si>
  <si>
    <t>depends</t>
  </si>
  <si>
    <t>depended</t>
  </si>
  <si>
    <t>depending</t>
  </si>
  <si>
    <t>depict</t>
  </si>
  <si>
    <t>depicts</t>
  </si>
  <si>
    <t>depicted</t>
  </si>
  <si>
    <t>depicting</t>
  </si>
  <si>
    <t>by (prep)</t>
  </si>
  <si>
    <t>deposit</t>
  </si>
  <si>
    <t>deposits</t>
  </si>
  <si>
    <t>deposited</t>
  </si>
  <si>
    <t>depositing</t>
  </si>
  <si>
    <t>depress</t>
  </si>
  <si>
    <t>depresses</t>
  </si>
  <si>
    <t>depressed</t>
  </si>
  <si>
    <t>depressing</t>
  </si>
  <si>
    <t>derive</t>
  </si>
  <si>
    <t>derives</t>
  </si>
  <si>
    <t>derived</t>
  </si>
  <si>
    <t>deriving</t>
  </si>
  <si>
    <t>cabinet (n)</t>
  </si>
  <si>
    <t>describe</t>
  </si>
  <si>
    <t>describes</t>
  </si>
  <si>
    <t>described</t>
  </si>
  <si>
    <t>describing</t>
  </si>
  <si>
    <t>cafe/café (n)</t>
  </si>
  <si>
    <t>deserve</t>
  </si>
  <si>
    <t>deserves</t>
  </si>
  <si>
    <t>deserved</t>
  </si>
  <si>
    <t>deserving</t>
  </si>
  <si>
    <t>cafeteria (n)</t>
  </si>
  <si>
    <t>design</t>
  </si>
  <si>
    <t>designs</t>
  </si>
  <si>
    <t>designed</t>
  </si>
  <si>
    <t>designing</t>
  </si>
  <si>
    <t>cake (n)</t>
  </si>
  <si>
    <t>desire</t>
  </si>
  <si>
    <t>desires</t>
  </si>
  <si>
    <t>desired</t>
  </si>
  <si>
    <t>desiring</t>
  </si>
  <si>
    <t>calendar (n)</t>
  </si>
  <si>
    <t>destroy</t>
  </si>
  <si>
    <t>destroys</t>
  </si>
  <si>
    <t>destroyed</t>
  </si>
  <si>
    <t>destroying</t>
  </si>
  <si>
    <t>call (n &amp; v)</t>
  </si>
  <si>
    <t>detail</t>
  </si>
  <si>
    <t>details</t>
  </si>
  <si>
    <t>detailed</t>
  </si>
  <si>
    <t>detailing</t>
  </si>
  <si>
    <t>• I’ll call (phone) again later this afternoon.</t>
  </si>
  <si>
    <t>detect</t>
  </si>
  <si>
    <t>detects</t>
  </si>
  <si>
    <t>detected</t>
  </si>
  <si>
    <t>detecting</t>
  </si>
  <si>
    <t>• He’s called John.</t>
  </si>
  <si>
    <t>determine</t>
  </si>
  <si>
    <t>determines</t>
  </si>
  <si>
    <t>determined</t>
  </si>
  <si>
    <t>determining</t>
  </si>
  <si>
    <t>• I’m waiting for a call from Anna.</t>
  </si>
  <si>
    <t>develop</t>
  </si>
  <si>
    <t>develops</t>
  </si>
  <si>
    <t>developed</t>
  </si>
  <si>
    <t>developing</t>
  </si>
  <si>
    <t>camel (n)</t>
  </si>
  <si>
    <t>devote</t>
  </si>
  <si>
    <t>devotes</t>
  </si>
  <si>
    <t>devoted</t>
  </si>
  <si>
    <t>devoting</t>
  </si>
  <si>
    <t>camera (n)</t>
  </si>
  <si>
    <t>diagnose</t>
  </si>
  <si>
    <t>diagnoses</t>
  </si>
  <si>
    <t>diagnosed</t>
  </si>
  <si>
    <t>diagnosing</t>
  </si>
  <si>
    <t>dies</t>
  </si>
  <si>
    <t>died</t>
  </si>
  <si>
    <t>dying</t>
  </si>
  <si>
    <t>camping (n)</t>
  </si>
  <si>
    <t>differ</t>
  </si>
  <si>
    <t>differs</t>
  </si>
  <si>
    <t>differed</t>
  </si>
  <si>
    <t>differing</t>
  </si>
  <si>
    <t>campsite (n)</t>
  </si>
  <si>
    <t>differentiate</t>
  </si>
  <si>
    <t>differentiates</t>
  </si>
  <si>
    <t>differentiated</t>
  </si>
  <si>
    <t>differentiating</t>
  </si>
  <si>
    <t>cap (n)</t>
  </si>
  <si>
    <t>dig</t>
  </si>
  <si>
    <t>digs</t>
  </si>
  <si>
    <t>dug</t>
  </si>
  <si>
    <t>digging</t>
  </si>
  <si>
    <t>capital (n)</t>
  </si>
  <si>
    <t>direct</t>
  </si>
  <si>
    <t>directs</t>
  </si>
  <si>
    <t>directed</t>
  </si>
  <si>
    <t>directing</t>
  </si>
  <si>
    <t>can (n &amp; mv)</t>
  </si>
  <si>
    <t>disagree</t>
  </si>
  <si>
    <t>disagrees</t>
  </si>
  <si>
    <t>disagreed</t>
  </si>
  <si>
    <t>disagreeing</t>
  </si>
  <si>
    <t>candy (n)</t>
  </si>
  <si>
    <t>disappear</t>
  </si>
  <si>
    <t>disappears</t>
  </si>
  <si>
    <t>disappeared</t>
  </si>
  <si>
    <t>disappearing</t>
  </si>
  <si>
    <t>cannot (mv)</t>
  </si>
  <si>
    <t>disappoint</t>
  </si>
  <si>
    <t>disappoints</t>
  </si>
  <si>
    <t>disappointed</t>
  </si>
  <si>
    <t>disappointing</t>
  </si>
  <si>
    <t>disapprove</t>
  </si>
  <si>
    <t>disapproves</t>
  </si>
  <si>
    <t>disapproved</t>
  </si>
  <si>
    <t>disapproving</t>
  </si>
  <si>
    <t>discard</t>
  </si>
  <si>
    <t>discards</t>
  </si>
  <si>
    <t>discarded</t>
  </si>
  <si>
    <t>discarding</t>
  </si>
  <si>
    <t>• birthday card</t>
  </si>
  <si>
    <t>discharge</t>
  </si>
  <si>
    <t>discharges</t>
  </si>
  <si>
    <t>discharged</t>
  </si>
  <si>
    <t>discharging</t>
  </si>
  <si>
    <t>• credit card</t>
  </si>
  <si>
    <t>discipline</t>
  </si>
  <si>
    <t>disciplines</t>
  </si>
  <si>
    <t>disciplined</t>
  </si>
  <si>
    <t>disciplining</t>
  </si>
  <si>
    <t>career (n)</t>
  </si>
  <si>
    <t>disconnect</t>
  </si>
  <si>
    <t>disconnects</t>
  </si>
  <si>
    <t>disconnected</t>
  </si>
  <si>
    <t>disconnecting</t>
  </si>
  <si>
    <t>careful (adj)</t>
  </si>
  <si>
    <t>discover</t>
  </si>
  <si>
    <t>discovers</t>
  </si>
  <si>
    <t>discovered</t>
  </si>
  <si>
    <t>discovering</t>
  </si>
  <si>
    <t>• Be careful!</t>
  </si>
  <si>
    <t>discuss</t>
  </si>
  <si>
    <t>discusses</t>
  </si>
  <si>
    <t>discussed</t>
  </si>
  <si>
    <t>discussing</t>
  </si>
  <si>
    <t>carefully (adv)</t>
  </si>
  <si>
    <t>dislike</t>
  </si>
  <si>
    <t>dislikes</t>
  </si>
  <si>
    <t>disliked</t>
  </si>
  <si>
    <t>disliking</t>
  </si>
  <si>
    <t>dismiss</t>
  </si>
  <si>
    <t>dismisses</t>
  </si>
  <si>
    <t>dismissed</t>
  </si>
  <si>
    <t>dismissing</t>
  </si>
  <si>
    <t>carpet (n)</t>
  </si>
  <si>
    <t>display</t>
  </si>
  <si>
    <t>displays</t>
  </si>
  <si>
    <t>displayed</t>
  </si>
  <si>
    <t>displaying</t>
  </si>
  <si>
    <t>carrot (n)</t>
  </si>
  <si>
    <t>dispose</t>
  </si>
  <si>
    <t>disposes</t>
  </si>
  <si>
    <t>disposed</t>
  </si>
  <si>
    <t>disposing</t>
  </si>
  <si>
    <t>dispute</t>
  </si>
  <si>
    <t>disputes</t>
  </si>
  <si>
    <t>disputed</t>
  </si>
  <si>
    <t>disputing</t>
  </si>
  <si>
    <t>cartoon (n)</t>
  </si>
  <si>
    <t>disrupt</t>
  </si>
  <si>
    <t>disrupts</t>
  </si>
  <si>
    <t>disrupted</t>
  </si>
  <si>
    <t>disrupting</t>
  </si>
  <si>
    <t>case (n) cash (n &amp; v)</t>
  </si>
  <si>
    <t>dissolve</t>
  </si>
  <si>
    <t>dissolves</t>
  </si>
  <si>
    <t>dissolved</t>
  </si>
  <si>
    <t>dissolving</t>
  </si>
  <si>
    <t>castle (n)</t>
  </si>
  <si>
    <t>distinguish</t>
  </si>
  <si>
    <t>distinguishes</t>
  </si>
  <si>
    <t>distinguished</t>
  </si>
  <si>
    <t>distinguishing</t>
  </si>
  <si>
    <t>cat (n)</t>
  </si>
  <si>
    <t>distribute</t>
  </si>
  <si>
    <t>distributes</t>
  </si>
  <si>
    <t>distributed</t>
  </si>
  <si>
    <t>distributing</t>
  </si>
  <si>
    <t>disturb</t>
  </si>
  <si>
    <t>disturbs</t>
  </si>
  <si>
    <t>disturbed</t>
  </si>
  <si>
    <t>disturbing</t>
  </si>
  <si>
    <t>cathedral (n)</t>
  </si>
  <si>
    <t>dive</t>
  </si>
  <si>
    <t>dives</t>
  </si>
  <si>
    <t>dived/dove</t>
  </si>
  <si>
    <t>dived</t>
  </si>
  <si>
    <t>diving</t>
  </si>
  <si>
    <t>CD (n)</t>
  </si>
  <si>
    <t>divide</t>
  </si>
  <si>
    <t>divides</t>
  </si>
  <si>
    <t>divided</t>
  </si>
  <si>
    <t>dividing</t>
  </si>
  <si>
    <t>divorce</t>
  </si>
  <si>
    <t>divorces</t>
  </si>
  <si>
    <t>divorced</t>
  </si>
  <si>
    <t>divorcing</t>
  </si>
  <si>
    <t>ceiling (n)</t>
  </si>
  <si>
    <t>do</t>
  </si>
  <si>
    <t>does</t>
  </si>
  <si>
    <t>did</t>
  </si>
  <si>
    <t>done</t>
  </si>
  <si>
    <t>doing</t>
  </si>
  <si>
    <t>cell phone (n)</t>
  </si>
  <si>
    <t>document</t>
  </si>
  <si>
    <t>documents</t>
  </si>
  <si>
    <t>documented</t>
  </si>
  <si>
    <t>documenting</t>
  </si>
  <si>
    <t>cent (n)</t>
  </si>
  <si>
    <t>donate</t>
  </si>
  <si>
    <t>donates</t>
  </si>
  <si>
    <t>donated</t>
  </si>
  <si>
    <t>donating</t>
  </si>
  <si>
    <t>centre/center (n) centimetre/centimeter (cm) (n)</t>
  </si>
  <si>
    <t>download</t>
  </si>
  <si>
    <t>downloads</t>
  </si>
  <si>
    <t>downloaded</t>
  </si>
  <si>
    <t>downloading</t>
  </si>
  <si>
    <t>century (n)</t>
  </si>
  <si>
    <t>drag</t>
  </si>
  <si>
    <t>drags</t>
  </si>
  <si>
    <t>dragged</t>
  </si>
  <si>
    <t>dragging</t>
  </si>
  <si>
    <t>drain</t>
  </si>
  <si>
    <t>drains</t>
  </si>
  <si>
    <t>drained</t>
  </si>
  <si>
    <t>draining</t>
  </si>
  <si>
    <t>certainly (not) (adv)</t>
  </si>
  <si>
    <t>draws</t>
  </si>
  <si>
    <t>drew</t>
  </si>
  <si>
    <t>drawn</t>
  </si>
  <si>
    <t>chain (n)</t>
  </si>
  <si>
    <t>dream</t>
  </si>
  <si>
    <t>dreams</t>
  </si>
  <si>
    <t>dreamed/dreamt</t>
  </si>
  <si>
    <t>dreaming</t>
  </si>
  <si>
    <t>chair (n)</t>
  </si>
  <si>
    <t>dress</t>
  </si>
  <si>
    <t>dresses</t>
  </si>
  <si>
    <t>dressed</t>
  </si>
  <si>
    <t>dressing</t>
  </si>
  <si>
    <t>change (v &amp; n)</t>
  </si>
  <si>
    <t>drinks</t>
  </si>
  <si>
    <t>drank</t>
  </si>
  <si>
    <t>drunk</t>
  </si>
  <si>
    <t>drinking</t>
  </si>
  <si>
    <t>channel (n)</t>
  </si>
  <si>
    <t>drip</t>
  </si>
  <si>
    <t>drips</t>
  </si>
  <si>
    <t>dripped</t>
  </si>
  <si>
    <t>dripping</t>
  </si>
  <si>
    <t>chat (n)</t>
  </si>
  <si>
    <t>drives</t>
  </si>
  <si>
    <t>drove</t>
  </si>
  <si>
    <t>driven</t>
  </si>
  <si>
    <t>driving</t>
  </si>
  <si>
    <t>chatroom (n)</t>
  </si>
  <si>
    <t>drop</t>
  </si>
  <si>
    <t>drops</t>
  </si>
  <si>
    <t>dropped</t>
  </si>
  <si>
    <t>dropping</t>
  </si>
  <si>
    <t>cheap (adj)</t>
  </si>
  <si>
    <t>drown</t>
  </si>
  <si>
    <t>drowns</t>
  </si>
  <si>
    <t>drowned</t>
  </si>
  <si>
    <t>drowning</t>
  </si>
  <si>
    <t>dry</t>
  </si>
  <si>
    <t>dries</t>
  </si>
  <si>
    <t>dried</t>
  </si>
  <si>
    <t>drying</t>
  </si>
  <si>
    <t>cheese (n)</t>
  </si>
  <si>
    <t>duplicate</t>
  </si>
  <si>
    <t>duplicates</t>
  </si>
  <si>
    <t>duplicated</t>
  </si>
  <si>
    <t>duplicating</t>
  </si>
  <si>
    <t>chef (n)</t>
  </si>
  <si>
    <t>dust</t>
  </si>
  <si>
    <t>dusts</t>
  </si>
  <si>
    <t>dusted</t>
  </si>
  <si>
    <t>dusting</t>
  </si>
  <si>
    <t>dwell</t>
  </si>
  <si>
    <t>dwells</t>
  </si>
  <si>
    <t>dwelt/dwelled</t>
  </si>
  <si>
    <t>dwelling</t>
  </si>
  <si>
    <t>chemistry (n)</t>
  </si>
  <si>
    <t>earn</t>
  </si>
  <si>
    <t>earns</t>
  </si>
  <si>
    <t>earned</t>
  </si>
  <si>
    <t>earning</t>
  </si>
  <si>
    <t>cheque (n)</t>
  </si>
  <si>
    <t>eats</t>
  </si>
  <si>
    <t>ate</t>
  </si>
  <si>
    <t>eaten</t>
  </si>
  <si>
    <t>eating</t>
  </si>
  <si>
    <t>chess (n)</t>
  </si>
  <si>
    <t>echo</t>
  </si>
  <si>
    <t>echoes</t>
  </si>
  <si>
    <t>echoed</t>
  </si>
  <si>
    <t>echoing</t>
  </si>
  <si>
    <t>edit</t>
  </si>
  <si>
    <t>edits</t>
  </si>
  <si>
    <t>edited</t>
  </si>
  <si>
    <t>editing</t>
  </si>
  <si>
    <t>© UCLES 2012 Page 8 of 29 KET Vocabulary List</t>
  </si>
  <si>
    <t>educate</t>
  </si>
  <si>
    <t>educates</t>
  </si>
  <si>
    <t>educated</t>
  </si>
  <si>
    <t>educating</t>
  </si>
  <si>
    <t>child (n)</t>
  </si>
  <si>
    <t>effect</t>
  </si>
  <si>
    <t>effects</t>
  </si>
  <si>
    <t>effected</t>
  </si>
  <si>
    <t>effecting</t>
  </si>
  <si>
    <t>chilli (n)</t>
  </si>
  <si>
    <t>elaborate</t>
  </si>
  <si>
    <t>elaborates</t>
  </si>
  <si>
    <t>elaborated</t>
  </si>
  <si>
    <t>elaborating</t>
  </si>
  <si>
    <t>chips (n pl)</t>
  </si>
  <si>
    <t>elect</t>
  </si>
  <si>
    <t>elects</t>
  </si>
  <si>
    <t>elected</t>
  </si>
  <si>
    <t>electing</t>
  </si>
  <si>
    <t>• egg and chips</t>
  </si>
  <si>
    <t>elevate</t>
  </si>
  <si>
    <t>elevates</t>
  </si>
  <si>
    <t>elevated</t>
  </si>
  <si>
    <t>elevating</t>
  </si>
  <si>
    <t>chocolate (n)</t>
  </si>
  <si>
    <t>eliminate</t>
  </si>
  <si>
    <t>eliminates</t>
  </si>
  <si>
    <t>eliminated</t>
  </si>
  <si>
    <t>eliminating</t>
  </si>
  <si>
    <t>emails</t>
  </si>
  <si>
    <t>emailed</t>
  </si>
  <si>
    <t>emailing</t>
  </si>
  <si>
    <t>cinema (n)</t>
  </si>
  <si>
    <t>embarrass</t>
  </si>
  <si>
    <t>embarrasses</t>
  </si>
  <si>
    <t>embarrassed</t>
  </si>
  <si>
    <t>embarrassing</t>
  </si>
  <si>
    <t>circle (n)</t>
  </si>
  <si>
    <t>embrace</t>
  </si>
  <si>
    <t>embraces</t>
  </si>
  <si>
    <t>embraced</t>
  </si>
  <si>
    <t>embracing</t>
  </si>
  <si>
    <t>circus (n)</t>
  </si>
  <si>
    <t>emerge</t>
  </si>
  <si>
    <t>emerges</t>
  </si>
  <si>
    <t>emerged</t>
  </si>
  <si>
    <t>emerging</t>
  </si>
  <si>
    <t>city (n)</t>
  </si>
  <si>
    <t>emphasize</t>
  </si>
  <si>
    <t>emphasizes</t>
  </si>
  <si>
    <t>emphasized</t>
  </si>
  <si>
    <t>emphasizing</t>
  </si>
  <si>
    <t>class (n)</t>
  </si>
  <si>
    <t>employ</t>
  </si>
  <si>
    <t>employs</t>
  </si>
  <si>
    <t>employed</t>
  </si>
  <si>
    <t>employing</t>
  </si>
  <si>
    <t>• a language class</t>
  </si>
  <si>
    <t>empower</t>
  </si>
  <si>
    <t>empowers</t>
  </si>
  <si>
    <t>empowered</t>
  </si>
  <si>
    <t>empowering</t>
  </si>
  <si>
    <t>• a first-class ticket classical (adj)</t>
  </si>
  <si>
    <t>empty</t>
  </si>
  <si>
    <t>empties</t>
  </si>
  <si>
    <t>emptied</t>
  </si>
  <si>
    <t>emptying</t>
  </si>
  <si>
    <t>classmate (n)</t>
  </si>
  <si>
    <t>enable</t>
  </si>
  <si>
    <t>enables</t>
  </si>
  <si>
    <t>enabled</t>
  </si>
  <si>
    <t>enabling</t>
  </si>
  <si>
    <t>classroom (n)</t>
  </si>
  <si>
    <t>enclose</t>
  </si>
  <si>
    <t>encloses</t>
  </si>
  <si>
    <t>enclosed</t>
  </si>
  <si>
    <t>enclosing</t>
  </si>
  <si>
    <t>encounter</t>
  </si>
  <si>
    <t>encounters</t>
  </si>
  <si>
    <t>encountered</t>
  </si>
  <si>
    <t>encountering</t>
  </si>
  <si>
    <t>cleaner (n)</t>
  </si>
  <si>
    <t>encourage</t>
  </si>
  <si>
    <t>encourages</t>
  </si>
  <si>
    <t>encouraged</t>
  </si>
  <si>
    <t>encouraging</t>
  </si>
  <si>
    <t>clear (adj)</t>
  </si>
  <si>
    <t>end</t>
  </si>
  <si>
    <t>ends</t>
  </si>
  <si>
    <t>ended</t>
  </si>
  <si>
    <t>ending</t>
  </si>
  <si>
    <t>• It’s not clear to me.</t>
  </si>
  <si>
    <t>endorse</t>
  </si>
  <si>
    <t>endorses</t>
  </si>
  <si>
    <t>endorsed</t>
  </si>
  <si>
    <t>endorsing</t>
  </si>
  <si>
    <t>clearly (adv)</t>
  </si>
  <si>
    <t>endure</t>
  </si>
  <si>
    <t>endures</t>
  </si>
  <si>
    <t>endured</t>
  </si>
  <si>
    <t>enduring</t>
  </si>
  <si>
    <t>clever (adj)</t>
  </si>
  <si>
    <t>enforce</t>
  </si>
  <si>
    <t>enforces</t>
  </si>
  <si>
    <t>enforced</t>
  </si>
  <si>
    <t>enforcing</t>
  </si>
  <si>
    <t>click (n &amp; v)</t>
  </si>
  <si>
    <t>engage</t>
  </si>
  <si>
    <t>engages</t>
  </si>
  <si>
    <t>engaged</t>
  </si>
  <si>
    <t>engaging</t>
  </si>
  <si>
    <t>• click here to go to our website</t>
  </si>
  <si>
    <t>enhance</t>
  </si>
  <si>
    <t>enhances</t>
  </si>
  <si>
    <t>enhanced</t>
  </si>
  <si>
    <t>enhancing</t>
  </si>
  <si>
    <t>enjoy</t>
  </si>
  <si>
    <t>enjoys</t>
  </si>
  <si>
    <t>enjoyed</t>
  </si>
  <si>
    <t>enjoying</t>
  </si>
  <si>
    <t>climbing (n)</t>
  </si>
  <si>
    <t>enlarge</t>
  </si>
  <si>
    <t>enlarges</t>
  </si>
  <si>
    <t>enlarged</t>
  </si>
  <si>
    <t>enlarging</t>
  </si>
  <si>
    <t>clock (n)</t>
  </si>
  <si>
    <t>enlighten</t>
  </si>
  <si>
    <t>enlightens</t>
  </si>
  <si>
    <t>enlightened</t>
  </si>
  <si>
    <t>enlightening</t>
  </si>
  <si>
    <t>close (adj &amp; v)</t>
  </si>
  <si>
    <t>enlist</t>
  </si>
  <si>
    <t>enlists</t>
  </si>
  <si>
    <t>enlisted</t>
  </si>
  <si>
    <t>enlisting</t>
  </si>
  <si>
    <t>close to (prep phr)</t>
  </si>
  <si>
    <t>ensure</t>
  </si>
  <si>
    <t>ensures</t>
  </si>
  <si>
    <t>ensured</t>
  </si>
  <si>
    <t>ensuring</t>
  </si>
  <si>
    <t>closed (adj)</t>
  </si>
  <si>
    <t>enter</t>
  </si>
  <si>
    <t>enters</t>
  </si>
  <si>
    <t>entered</t>
  </si>
  <si>
    <t>entering</t>
  </si>
  <si>
    <t>clothes (n pl)</t>
  </si>
  <si>
    <t>entertain</t>
  </si>
  <si>
    <t>entertains</t>
  </si>
  <si>
    <t>entertained</t>
  </si>
  <si>
    <t>entertaining</t>
  </si>
  <si>
    <t>cloud (n)</t>
  </si>
  <si>
    <t>entitle</t>
  </si>
  <si>
    <t>entitles</t>
  </si>
  <si>
    <t>entitled</t>
  </si>
  <si>
    <t>entitling</t>
  </si>
  <si>
    <t>cloudy (adj)</t>
  </si>
  <si>
    <t>entreat</t>
  </si>
  <si>
    <t>entreats</t>
  </si>
  <si>
    <t>entreated</t>
  </si>
  <si>
    <t>entreating</t>
  </si>
  <si>
    <t>clown (n)</t>
  </si>
  <si>
    <t>entrust</t>
  </si>
  <si>
    <t>entrusts</t>
  </si>
  <si>
    <t>entrusted</t>
  </si>
  <si>
    <t>entrusting</t>
  </si>
  <si>
    <t>enumerate</t>
  </si>
  <si>
    <t>enumerates</t>
  </si>
  <si>
    <t>enumerated</t>
  </si>
  <si>
    <t>enumerating</t>
  </si>
  <si>
    <t>• to join a club</t>
  </si>
  <si>
    <t>envision</t>
  </si>
  <si>
    <t>envisions</t>
  </si>
  <si>
    <t>envisioned</t>
  </si>
  <si>
    <t>envisioning</t>
  </si>
  <si>
    <t>envy</t>
  </si>
  <si>
    <t>envies</t>
  </si>
  <si>
    <t>envied</t>
  </si>
  <si>
    <t>envying</t>
  </si>
  <si>
    <t>• a coach trip</t>
  </si>
  <si>
    <t>equal</t>
  </si>
  <si>
    <t>equals</t>
  </si>
  <si>
    <t>equaled</t>
  </si>
  <si>
    <t>equaling</t>
  </si>
  <si>
    <t>• a tennis coach</t>
  </si>
  <si>
    <t>equip</t>
  </si>
  <si>
    <t>equips</t>
  </si>
  <si>
    <t>equipped</t>
  </si>
  <si>
    <t>equipping</t>
  </si>
  <si>
    <t>coat (n)</t>
  </si>
  <si>
    <t>erase</t>
  </si>
  <si>
    <t>erases</t>
  </si>
  <si>
    <t>erased</t>
  </si>
  <si>
    <t>erasing</t>
  </si>
  <si>
    <t>coffee (n)</t>
  </si>
  <si>
    <t>erect</t>
  </si>
  <si>
    <t>erects</t>
  </si>
  <si>
    <t>erected</t>
  </si>
  <si>
    <t>erecting</t>
  </si>
  <si>
    <t>cola (n)</t>
  </si>
  <si>
    <t>err</t>
  </si>
  <si>
    <t>errs</t>
  </si>
  <si>
    <t>erred</t>
  </si>
  <si>
    <t>erring</t>
  </si>
  <si>
    <t>cold (adj &amp; n)</t>
  </si>
  <si>
    <t>escape</t>
  </si>
  <si>
    <t>escapes</t>
  </si>
  <si>
    <t>escaped</t>
  </si>
  <si>
    <t>escaping</t>
  </si>
  <si>
    <t>colleague (n)</t>
  </si>
  <si>
    <t>escort</t>
  </si>
  <si>
    <t>escorts</t>
  </si>
  <si>
    <t>escorted</t>
  </si>
  <si>
    <t>escorting</t>
  </si>
  <si>
    <t>establish</t>
  </si>
  <si>
    <t>establishes</t>
  </si>
  <si>
    <t>established</t>
  </si>
  <si>
    <t>establishing</t>
  </si>
  <si>
    <t>college (n)</t>
  </si>
  <si>
    <t>estimate</t>
  </si>
  <si>
    <t>estimates</t>
  </si>
  <si>
    <t>estimated</t>
  </si>
  <si>
    <t>estimating</t>
  </si>
  <si>
    <t>colour (n &amp; v)</t>
  </si>
  <si>
    <t>evaluate</t>
  </si>
  <si>
    <t>evaluates</t>
  </si>
  <si>
    <t>evaluated</t>
  </si>
  <si>
    <t>evaluating</t>
  </si>
  <si>
    <t>evaporate</t>
  </si>
  <si>
    <t>evaporates</t>
  </si>
  <si>
    <t>evaporated</t>
  </si>
  <si>
    <t>evaporating</t>
  </si>
  <si>
    <t>even</t>
  </si>
  <si>
    <t>evens</t>
  </si>
  <si>
    <t>evened</t>
  </si>
  <si>
    <t>comfortable (adj)</t>
  </si>
  <si>
    <t>examine</t>
  </si>
  <si>
    <t>examines</t>
  </si>
  <si>
    <t>examined</t>
  </si>
  <si>
    <t>examining</t>
  </si>
  <si>
    <t>comic (n)</t>
  </si>
  <si>
    <t>exceed</t>
  </si>
  <si>
    <t>exceeds</t>
  </si>
  <si>
    <t>exceeded</t>
  </si>
  <si>
    <t>exceeding</t>
  </si>
  <si>
    <t>company (n)</t>
  </si>
  <si>
    <t>exchange</t>
  </si>
  <si>
    <t>exchanges</t>
  </si>
  <si>
    <t>exchanged</t>
  </si>
  <si>
    <t>exchanging</t>
  </si>
  <si>
    <t>• What’s the name of your company?</t>
  </si>
  <si>
    <t>excite</t>
  </si>
  <si>
    <t>excites</t>
  </si>
  <si>
    <t>excited</t>
  </si>
  <si>
    <t>exciting</t>
  </si>
  <si>
    <t>competition (n)</t>
  </si>
  <si>
    <t>exclude</t>
  </si>
  <si>
    <t>excludes</t>
  </si>
  <si>
    <t>excluded</t>
  </si>
  <si>
    <t>excluding</t>
  </si>
  <si>
    <t>excuse</t>
  </si>
  <si>
    <t>excuses</t>
  </si>
  <si>
    <t>excused</t>
  </si>
  <si>
    <t>excusing</t>
  </si>
  <si>
    <t>computer (n)</t>
  </si>
  <si>
    <t>execute</t>
  </si>
  <si>
    <t>executes</t>
  </si>
  <si>
    <t>executed</t>
  </si>
  <si>
    <t>executing</t>
  </si>
  <si>
    <t>concert (n)</t>
  </si>
  <si>
    <t>exercises</t>
  </si>
  <si>
    <t>exercised</t>
  </si>
  <si>
    <t>exercising</t>
  </si>
  <si>
    <t>congratulations! (exclam)</t>
  </si>
  <si>
    <t>exhaust</t>
  </si>
  <si>
    <t>exhausts</t>
  </si>
  <si>
    <t>exhausted</t>
  </si>
  <si>
    <t>exhausting</t>
  </si>
  <si>
    <t>contact (n &amp; v)</t>
  </si>
  <si>
    <t>exhibit</t>
  </si>
  <si>
    <t>exhibits</t>
  </si>
  <si>
    <t>exhibited</t>
  </si>
  <si>
    <t>exhibiting</t>
  </si>
  <si>
    <t>conversation (n)</t>
  </si>
  <si>
    <t>exist</t>
  </si>
  <si>
    <t>exists</t>
  </si>
  <si>
    <t>existed</t>
  </si>
  <si>
    <t>existing</t>
  </si>
  <si>
    <t>expand</t>
  </si>
  <si>
    <t>expands</t>
  </si>
  <si>
    <t>expanded</t>
  </si>
  <si>
    <t>expanding</t>
  </si>
  <si>
    <t>cooker (n)</t>
  </si>
  <si>
    <t>expect</t>
  </si>
  <si>
    <t>expects</t>
  </si>
  <si>
    <t>expected</t>
  </si>
  <si>
    <t>expecting</t>
  </si>
  <si>
    <t>expedite</t>
  </si>
  <si>
    <t>expedites</t>
  </si>
  <si>
    <t>expedited</t>
  </si>
  <si>
    <t>expediting</t>
  </si>
  <si>
    <t>expel</t>
  </si>
  <si>
    <t>expels</t>
  </si>
  <si>
    <t>expelled</t>
  </si>
  <si>
    <t>expelling</t>
  </si>
  <si>
    <t>expend</t>
  </si>
  <si>
    <t>expends</t>
  </si>
  <si>
    <t>expended</t>
  </si>
  <si>
    <t>expending</t>
  </si>
  <si>
    <t>• That’s a cool bike! (adj)</t>
  </si>
  <si>
    <t>experience</t>
  </si>
  <si>
    <t>experiences</t>
  </si>
  <si>
    <t>experienced</t>
  </si>
  <si>
    <t>experiencing</t>
  </si>
  <si>
    <t>experiment</t>
  </si>
  <si>
    <t>experiments</t>
  </si>
  <si>
    <t>experimented</t>
  </si>
  <si>
    <t>experimenting</t>
  </si>
  <si>
    <t>expire</t>
  </si>
  <si>
    <t>expires</t>
  </si>
  <si>
    <t>expired</t>
  </si>
  <si>
    <t>expiring</t>
  </si>
  <si>
    <t>• the corner of the street</t>
  </si>
  <si>
    <t>explain</t>
  </si>
  <si>
    <t>explains</t>
  </si>
  <si>
    <t>explained</t>
  </si>
  <si>
    <t>explaining</t>
  </si>
  <si>
    <t>correct (adj)</t>
  </si>
  <si>
    <t>explode</t>
  </si>
  <si>
    <t>explodes</t>
  </si>
  <si>
    <t>exploded</t>
  </si>
  <si>
    <t>exploding</t>
  </si>
  <si>
    <t>explore</t>
  </si>
  <si>
    <t>explores</t>
  </si>
  <si>
    <t>explored</t>
  </si>
  <si>
    <t>exploring</t>
  </si>
  <si>
    <t>costume (n)</t>
  </si>
  <si>
    <t>export</t>
  </si>
  <si>
    <t>exports</t>
  </si>
  <si>
    <t>exported</t>
  </si>
  <si>
    <t>exporting</t>
  </si>
  <si>
    <t>• I forgot my swimming costume.</t>
  </si>
  <si>
    <t>expose</t>
  </si>
  <si>
    <t>exposes</t>
  </si>
  <si>
    <t>exposed</t>
  </si>
  <si>
    <t>exposing</t>
  </si>
  <si>
    <t>could (mv)</t>
  </si>
  <si>
    <t>express</t>
  </si>
  <si>
    <t>expresses</t>
  </si>
  <si>
    <t>expressed</t>
  </si>
  <si>
    <t>expressing</t>
  </si>
  <si>
    <t>country (n)</t>
  </si>
  <si>
    <t>extend</t>
  </si>
  <si>
    <t>extends</t>
  </si>
  <si>
    <t>extended</t>
  </si>
  <si>
    <t>extending</t>
  </si>
  <si>
    <t>countryside (n)</t>
  </si>
  <si>
    <t>extinguish</t>
  </si>
  <si>
    <t>extinguishes</t>
  </si>
  <si>
    <t>extinguished</t>
  </si>
  <si>
    <t>extinguishing</t>
  </si>
  <si>
    <t>course (n)</t>
  </si>
  <si>
    <t>extract</t>
  </si>
  <si>
    <t>extracts</t>
  </si>
  <si>
    <t>extracted</t>
  </si>
  <si>
    <t>extracting</t>
  </si>
  <si>
    <t>• a university course</t>
  </si>
  <si>
    <t>faces</t>
  </si>
  <si>
    <t>faced</t>
  </si>
  <si>
    <t>facing</t>
  </si>
  <si>
    <t>• a main course</t>
  </si>
  <si>
    <t>facilitate</t>
  </si>
  <si>
    <t>facilitates</t>
  </si>
  <si>
    <t>facilitated</t>
  </si>
  <si>
    <t>facilitating</t>
  </si>
  <si>
    <t>• of course (not)</t>
  </si>
  <si>
    <t>fade</t>
  </si>
  <si>
    <t>fades</t>
  </si>
  <si>
    <t>faded</t>
  </si>
  <si>
    <t>fading</t>
  </si>
  <si>
    <t>cousin (n)</t>
  </si>
  <si>
    <t>fail</t>
  </si>
  <si>
    <t>fails</t>
  </si>
  <si>
    <t>failed</t>
  </si>
  <si>
    <t>failing</t>
  </si>
  <si>
    <t>faint</t>
  </si>
  <si>
    <t>faints</t>
  </si>
  <si>
    <t>fainted</t>
  </si>
  <si>
    <t>fainting</t>
  </si>
  <si>
    <t>cow (n)</t>
  </si>
  <si>
    <t>fall</t>
  </si>
  <si>
    <t>falls</t>
  </si>
  <si>
    <t>fell</t>
  </si>
  <si>
    <t>fallen</t>
  </si>
  <si>
    <t>falling</t>
  </si>
  <si>
    <t>crazy (adj)</t>
  </si>
  <si>
    <t>falsify</t>
  </si>
  <si>
    <t>falsifies</t>
  </si>
  <si>
    <t>falsified</t>
  </si>
  <si>
    <t>falsifying</t>
  </si>
  <si>
    <t>cream (adj &amp; n)</t>
  </si>
  <si>
    <t>familiarize</t>
  </si>
  <si>
    <t>familiarizes</t>
  </si>
  <si>
    <t>familiarized</t>
  </si>
  <si>
    <t>familiarizing</t>
  </si>
  <si>
    <t>credit card (n)</t>
  </si>
  <si>
    <t>fancy</t>
  </si>
  <si>
    <t>fancies</t>
  </si>
  <si>
    <t>fancied</t>
  </si>
  <si>
    <t>fancying</t>
  </si>
  <si>
    <t>cricket (n)</t>
  </si>
  <si>
    <t>fascinate</t>
  </si>
  <si>
    <t>fascinates</t>
  </si>
  <si>
    <t>fascinated</t>
  </si>
  <si>
    <t>fascinating</t>
  </si>
  <si>
    <t>cross (n &amp; v)</t>
  </si>
  <si>
    <t>fasten</t>
  </si>
  <si>
    <t>fastens</t>
  </si>
  <si>
    <t>fastened</t>
  </si>
  <si>
    <t>fastening</t>
  </si>
  <si>
    <t>• Don’t cross the road here! (v)</t>
  </si>
  <si>
    <t>favor</t>
  </si>
  <si>
    <t>favors</t>
  </si>
  <si>
    <t>favored</t>
  </si>
  <si>
    <t>favoring</t>
  </si>
  <si>
    <t>crossing (n)</t>
  </si>
  <si>
    <t>fear</t>
  </si>
  <si>
    <t>fears</t>
  </si>
  <si>
    <t>feared</t>
  </si>
  <si>
    <t>fearing</t>
  </si>
  <si>
    <t>• Use the crossing to cross the street.</t>
  </si>
  <si>
    <t>feature</t>
  </si>
  <si>
    <t>features</t>
  </si>
  <si>
    <t>featured</t>
  </si>
  <si>
    <t>featuring</t>
  </si>
  <si>
    <t>crowd (n)</t>
  </si>
  <si>
    <t>feed</t>
  </si>
  <si>
    <t>feeds</t>
  </si>
  <si>
    <t>fed</t>
  </si>
  <si>
    <t>feeding</t>
  </si>
  <si>
    <t>crowded (adj)</t>
  </si>
  <si>
    <t>feel</t>
  </si>
  <si>
    <t>feels</t>
  </si>
  <si>
    <t>felt</t>
  </si>
  <si>
    <t>feeling</t>
  </si>
  <si>
    <t>fence</t>
  </si>
  <si>
    <t>fences</t>
  </si>
  <si>
    <t>fenced</t>
  </si>
  <si>
    <t>fencing</t>
  </si>
  <si>
    <t>• The baby’s crying.</t>
  </si>
  <si>
    <t>fetch</t>
  </si>
  <si>
    <t>fetches</t>
  </si>
  <si>
    <t>fetched</t>
  </si>
  <si>
    <t>fetching</t>
  </si>
  <si>
    <t>cup (n)</t>
  </si>
  <si>
    <t>fight</t>
  </si>
  <si>
    <t>fights</t>
  </si>
  <si>
    <t>fought</t>
  </si>
  <si>
    <t>fighting</t>
  </si>
  <si>
    <t>cupboard (n)</t>
  </si>
  <si>
    <t>figure</t>
  </si>
  <si>
    <t>figures</t>
  </si>
  <si>
    <t>figured</t>
  </si>
  <si>
    <t>figuring</t>
  </si>
  <si>
    <t>curry (n)</t>
  </si>
  <si>
    <t>files</t>
  </si>
  <si>
    <t>filed</t>
  </si>
  <si>
    <t>filing</t>
  </si>
  <si>
    <t>curtain (n)</t>
  </si>
  <si>
    <t>fill</t>
  </si>
  <si>
    <t>fills</t>
  </si>
  <si>
    <t>filled</t>
  </si>
  <si>
    <t>filling</t>
  </si>
  <si>
    <t>customer (n)</t>
  </si>
  <si>
    <t>film</t>
  </si>
  <si>
    <t>films</t>
  </si>
  <si>
    <t>filmed</t>
  </si>
  <si>
    <t>filming</t>
  </si>
  <si>
    <t>finalize</t>
  </si>
  <si>
    <t>finalizes</t>
  </si>
  <si>
    <t>finalized</t>
  </si>
  <si>
    <t>finalizing</t>
  </si>
  <si>
    <t>finance</t>
  </si>
  <si>
    <t>finances</t>
  </si>
  <si>
    <t>financed</t>
  </si>
  <si>
    <t>financing</t>
  </si>
  <si>
    <t>cycling (n)</t>
  </si>
  <si>
    <t>find</t>
  </si>
  <si>
    <t>finds</t>
  </si>
  <si>
    <t>found</t>
  </si>
  <si>
    <t>finding</t>
  </si>
  <si>
    <t>© UCLES 2012 Page 9 of 29 KET Vocabulary List</t>
  </si>
  <si>
    <t>fine</t>
  </si>
  <si>
    <t>fines</t>
  </si>
  <si>
    <t>fined</t>
  </si>
  <si>
    <t>fining</t>
  </si>
  <si>
    <t>finish</t>
  </si>
  <si>
    <t>finishes</t>
  </si>
  <si>
    <t>finished</t>
  </si>
  <si>
    <t>finishing</t>
  </si>
  <si>
    <t>fires</t>
  </si>
  <si>
    <t>fired</t>
  </si>
  <si>
    <t>firing</t>
  </si>
  <si>
    <t>daily (adj &amp; adv)</t>
  </si>
  <si>
    <t>fits</t>
  </si>
  <si>
    <t>fitting</t>
  </si>
  <si>
    <t>fix</t>
  </si>
  <si>
    <t>fixes</t>
  </si>
  <si>
    <t>fixed</t>
  </si>
  <si>
    <t>fixing</t>
  </si>
  <si>
    <t>dancer (n)</t>
  </si>
  <si>
    <t>flash</t>
  </si>
  <si>
    <t>flashes</t>
  </si>
  <si>
    <t>flashed</t>
  </si>
  <si>
    <t>flashing</t>
  </si>
  <si>
    <t>dancing (n)</t>
  </si>
  <si>
    <t>flatten</t>
  </si>
  <si>
    <t>flattens</t>
  </si>
  <si>
    <t>flattened</t>
  </si>
  <si>
    <t>flattening</t>
  </si>
  <si>
    <t>danger (n)</t>
  </si>
  <si>
    <t>flavor</t>
  </si>
  <si>
    <t>flavors</t>
  </si>
  <si>
    <t>flavored</t>
  </si>
  <si>
    <t>flavoring</t>
  </si>
  <si>
    <t>dangerous (adj)</t>
  </si>
  <si>
    <t>flee</t>
  </si>
  <si>
    <t>flees</t>
  </si>
  <si>
    <t>fled</t>
  </si>
  <si>
    <t>fleeing</t>
  </si>
  <si>
    <t>dark (adj)</t>
  </si>
  <si>
    <t>float</t>
  </si>
  <si>
    <t>floats</t>
  </si>
  <si>
    <t>floated</t>
  </si>
  <si>
    <t>floating</t>
  </si>
  <si>
    <t>flood</t>
  </si>
  <si>
    <t>floods</t>
  </si>
  <si>
    <t>flooded</t>
  </si>
  <si>
    <t>flooding</t>
  </si>
  <si>
    <t>• What’s the date today?</t>
  </si>
  <si>
    <t>flow</t>
  </si>
  <si>
    <t>flows</t>
  </si>
  <si>
    <t>flowed</t>
  </si>
  <si>
    <t>flowing</t>
  </si>
  <si>
    <t>daughter (n)</t>
  </si>
  <si>
    <t>fluctuate</t>
  </si>
  <si>
    <t>fluctuates</t>
  </si>
  <si>
    <t>fluctuated</t>
  </si>
  <si>
    <t>fluctuating</t>
  </si>
  <si>
    <t>day (n)</t>
  </si>
  <si>
    <t>flush</t>
  </si>
  <si>
    <t>flushes</t>
  </si>
  <si>
    <t>flushed</t>
  </si>
  <si>
    <t>flushing</t>
  </si>
  <si>
    <t>dead (adj)</t>
  </si>
  <si>
    <t>flies</t>
  </si>
  <si>
    <t>flew</t>
  </si>
  <si>
    <t>flown</t>
  </si>
  <si>
    <t>flying</t>
  </si>
  <si>
    <t>dear (adj)</t>
  </si>
  <si>
    <t>focus</t>
  </si>
  <si>
    <t>focuses</t>
  </si>
  <si>
    <t>focused</t>
  </si>
  <si>
    <t>focusing</t>
  </si>
  <si>
    <t>• Dear Anne,</t>
  </si>
  <si>
    <t>fold</t>
  </si>
  <si>
    <t>folds</t>
  </si>
  <si>
    <t>folded</t>
  </si>
  <si>
    <t>folding</t>
  </si>
  <si>
    <t>follow</t>
  </si>
  <si>
    <t>follows</t>
  </si>
  <si>
    <t>followed</t>
  </si>
  <si>
    <t>following</t>
  </si>
  <si>
    <t>deep (adj)</t>
  </si>
  <si>
    <t>fool</t>
  </si>
  <si>
    <t>fools</t>
  </si>
  <si>
    <t>fooled</t>
  </si>
  <si>
    <t>fooling</t>
  </si>
  <si>
    <t>degree (n)</t>
  </si>
  <si>
    <t>forbid</t>
  </si>
  <si>
    <t>forbids</t>
  </si>
  <si>
    <t>forbade</t>
  </si>
  <si>
    <t>forbidden</t>
  </si>
  <si>
    <t>forbidding</t>
  </si>
  <si>
    <t>• The temperature’s 30 degrees today.</t>
  </si>
  <si>
    <t>force</t>
  </si>
  <si>
    <t>forces</t>
  </si>
  <si>
    <t>forced</t>
  </si>
  <si>
    <t>forcing</t>
  </si>
  <si>
    <t>forecast</t>
  </si>
  <si>
    <t>forecasts</t>
  </si>
  <si>
    <t>forecasting</t>
  </si>
  <si>
    <t>• There will be a delay of two hours. (n)</t>
  </si>
  <si>
    <t>foresee</t>
  </si>
  <si>
    <t>foresees</t>
  </si>
  <si>
    <t>foresaw</t>
  </si>
  <si>
    <t>foreseen</t>
  </si>
  <si>
    <t>foreseeing</t>
  </si>
  <si>
    <t>• The flight is delayed. (v)</t>
  </si>
  <si>
    <t>forget</t>
  </si>
  <si>
    <t>forgets</t>
  </si>
  <si>
    <t>forgot</t>
  </si>
  <si>
    <t>forgotten</t>
  </si>
  <si>
    <t>forgetting</t>
  </si>
  <si>
    <t>dentist (n)</t>
  </si>
  <si>
    <t>forgive</t>
  </si>
  <si>
    <t>forgives</t>
  </si>
  <si>
    <t>forgave</t>
  </si>
  <si>
    <t>forgiven</t>
  </si>
  <si>
    <t>forgiving</t>
  </si>
  <si>
    <t>department (n)</t>
  </si>
  <si>
    <t>form</t>
  </si>
  <si>
    <t>forms</t>
  </si>
  <si>
    <t>formed</t>
  </si>
  <si>
    <t>forming</t>
  </si>
  <si>
    <t>department store (n)</t>
  </si>
  <si>
    <t>formulate</t>
  </si>
  <si>
    <t>formulates</t>
  </si>
  <si>
    <t>formulated</t>
  </si>
  <si>
    <t>formulating</t>
  </si>
  <si>
    <t>forsake</t>
  </si>
  <si>
    <t>forsakes</t>
  </si>
  <si>
    <t>forsook</t>
  </si>
  <si>
    <t>forsaken</t>
  </si>
  <si>
    <t>forsaking</t>
  </si>
  <si>
    <t>founds</t>
  </si>
  <si>
    <t>founded</t>
  </si>
  <si>
    <t>founding</t>
  </si>
  <si>
    <t>desk (n)</t>
  </si>
  <si>
    <t>frame</t>
  </si>
  <si>
    <t>frames</t>
  </si>
  <si>
    <t>framed</t>
  </si>
  <si>
    <t>framing</t>
  </si>
  <si>
    <t>dessert (n)</t>
  </si>
  <si>
    <t>frees</t>
  </si>
  <si>
    <t>freed</t>
  </si>
  <si>
    <t>freeing</t>
  </si>
  <si>
    <t>detail (n)</t>
  </si>
  <si>
    <t>freeze</t>
  </si>
  <si>
    <t>freezes</t>
  </si>
  <si>
    <t>froze</t>
  </si>
  <si>
    <t>frozen</t>
  </si>
  <si>
    <t>freezing</t>
  </si>
  <si>
    <t>diary (n)</t>
  </si>
  <si>
    <t>frighten</t>
  </si>
  <si>
    <t>frightens</t>
  </si>
  <si>
    <t>frightened</t>
  </si>
  <si>
    <t>frightening</t>
  </si>
  <si>
    <t>dictionary (n)</t>
  </si>
  <si>
    <t>fulfill</t>
  </si>
  <si>
    <t>fulfills</t>
  </si>
  <si>
    <t>fulfilled</t>
  </si>
  <si>
    <t>fulfilling</t>
  </si>
  <si>
    <t>function</t>
  </si>
  <si>
    <t>functions</t>
  </si>
  <si>
    <t>functioned</t>
  </si>
  <si>
    <t>functioning</t>
  </si>
  <si>
    <t>difference (n)</t>
  </si>
  <si>
    <t>fund</t>
  </si>
  <si>
    <t>funds</t>
  </si>
  <si>
    <t>funded</t>
  </si>
  <si>
    <t>funding</t>
  </si>
  <si>
    <t>different (adj)</t>
  </si>
  <si>
    <t>furnish</t>
  </si>
  <si>
    <t>furnishes</t>
  </si>
  <si>
    <t>furnished</t>
  </si>
  <si>
    <t>furnishing</t>
  </si>
  <si>
    <t>difficult (adj)</t>
  </si>
  <si>
    <t>further</t>
  </si>
  <si>
    <t>furthers</t>
  </si>
  <si>
    <t>furthered</t>
  </si>
  <si>
    <t>furthering</t>
  </si>
  <si>
    <t>digital (adj)</t>
  </si>
  <si>
    <t>fuse</t>
  </si>
  <si>
    <t>fuses</t>
  </si>
  <si>
    <t>fused</t>
  </si>
  <si>
    <t>fusing</t>
  </si>
  <si>
    <t>digital camera (n)</t>
  </si>
  <si>
    <t>gain</t>
  </si>
  <si>
    <t>gains</t>
  </si>
  <si>
    <t>gained</t>
  </si>
  <si>
    <t>gaining</t>
  </si>
  <si>
    <t>dining room (n)</t>
  </si>
  <si>
    <t>gamble</t>
  </si>
  <si>
    <t>gambles</t>
  </si>
  <si>
    <t>gambled</t>
  </si>
  <si>
    <t>gambling</t>
  </si>
  <si>
    <t>dinner (n)</t>
  </si>
  <si>
    <t>gardens</t>
  </si>
  <si>
    <t>gardened</t>
  </si>
  <si>
    <t>gardening</t>
  </si>
  <si>
    <t>dinosaur (n)</t>
  </si>
  <si>
    <t>gasp</t>
  </si>
  <si>
    <t>gasps</t>
  </si>
  <si>
    <t>gasped</t>
  </si>
  <si>
    <t>gasping</t>
  </si>
  <si>
    <t>diploma (n)</t>
  </si>
  <si>
    <t>gather</t>
  </si>
  <si>
    <t>gathers</t>
  </si>
  <si>
    <t>gathered</t>
  </si>
  <si>
    <t>gathering</t>
  </si>
  <si>
    <t>dirty (adj)</t>
  </si>
  <si>
    <t>gaze</t>
  </si>
  <si>
    <t>gazes</t>
  </si>
  <si>
    <t>gazed</t>
  </si>
  <si>
    <t>gazing</t>
  </si>
  <si>
    <t>disco (n)</t>
  </si>
  <si>
    <t>generate</t>
  </si>
  <si>
    <t>generates</t>
  </si>
  <si>
    <t>generated</t>
  </si>
  <si>
    <t>generating</t>
  </si>
  <si>
    <t>discount (n)</t>
  </si>
  <si>
    <t>get</t>
  </si>
  <si>
    <t>gets</t>
  </si>
  <si>
    <t>got</t>
  </si>
  <si>
    <t>got/gotten</t>
  </si>
  <si>
    <t>getting</t>
  </si>
  <si>
    <t>give</t>
  </si>
  <si>
    <t>gives</t>
  </si>
  <si>
    <t>gave</t>
  </si>
  <si>
    <t>given</t>
  </si>
  <si>
    <t>giving</t>
  </si>
  <si>
    <t>glance</t>
  </si>
  <si>
    <t>glances</t>
  </si>
  <si>
    <t>glanced</t>
  </si>
  <si>
    <t>glancing</t>
  </si>
  <si>
    <t>• Chicken and chips is my favourite dish.</t>
  </si>
  <si>
    <t>glare</t>
  </si>
  <si>
    <t>glares</t>
  </si>
  <si>
    <t>glared</t>
  </si>
  <si>
    <t>glaring</t>
  </si>
  <si>
    <t>do (av &amp; v)</t>
  </si>
  <si>
    <t>glide</t>
  </si>
  <si>
    <t>glides</t>
  </si>
  <si>
    <t>glided</t>
  </si>
  <si>
    <t>gliding</t>
  </si>
  <si>
    <t>doctor (n)</t>
  </si>
  <si>
    <t>glimpse</t>
  </si>
  <si>
    <t>glimpses</t>
  </si>
  <si>
    <t>glimpsed</t>
  </si>
  <si>
    <t>glimpsing</t>
  </si>
  <si>
    <t>document (n)</t>
  </si>
  <si>
    <t>glitter</t>
  </si>
  <si>
    <t>glitters</t>
  </si>
  <si>
    <t>glittered</t>
  </si>
  <si>
    <t>glittering</t>
  </si>
  <si>
    <t>dog (n)</t>
  </si>
  <si>
    <t>glow</t>
  </si>
  <si>
    <t>glows</t>
  </si>
  <si>
    <t>glowed</t>
  </si>
  <si>
    <t>glowing</t>
  </si>
  <si>
    <t>go</t>
  </si>
  <si>
    <t>goes</t>
  </si>
  <si>
    <t>went</t>
  </si>
  <si>
    <t>gone</t>
  </si>
  <si>
    <t>going</t>
  </si>
  <si>
    <t>dollar (n)</t>
  </si>
  <si>
    <t>govern</t>
  </si>
  <si>
    <t>governs</t>
  </si>
  <si>
    <t>governed</t>
  </si>
  <si>
    <t>governing</t>
  </si>
  <si>
    <t>dolphin (n)</t>
  </si>
  <si>
    <t>grab</t>
  </si>
  <si>
    <t>grabs</t>
  </si>
  <si>
    <t>grabbed</t>
  </si>
  <si>
    <t>grabbing</t>
  </si>
  <si>
    <t>door (n)</t>
  </si>
  <si>
    <t>grade</t>
  </si>
  <si>
    <t>grades</t>
  </si>
  <si>
    <t>graded</t>
  </si>
  <si>
    <t>grading</t>
  </si>
  <si>
    <t>dot (n)</t>
  </si>
  <si>
    <t>graduate</t>
  </si>
  <si>
    <t>graduates</t>
  </si>
  <si>
    <t>graduated</t>
  </si>
  <si>
    <t>graduating</t>
  </si>
  <si>
    <t>• dot com</t>
  </si>
  <si>
    <t>grant</t>
  </si>
  <si>
    <t>grants</t>
  </si>
  <si>
    <t>granted</t>
  </si>
  <si>
    <t>granting</t>
  </si>
  <si>
    <t>double (adj)</t>
  </si>
  <si>
    <t>grasp</t>
  </si>
  <si>
    <t>grasps</t>
  </si>
  <si>
    <t>grasped</t>
  </si>
  <si>
    <t>grasping</t>
  </si>
  <si>
    <t>• a double room</t>
  </si>
  <si>
    <t>grate</t>
  </si>
  <si>
    <t>grates</t>
  </si>
  <si>
    <t>grated</t>
  </si>
  <si>
    <t>grating</t>
  </si>
  <si>
    <t>down (adv &amp; prep)</t>
  </si>
  <si>
    <t>greet</t>
  </si>
  <si>
    <t>greets</t>
  </si>
  <si>
    <t>greeted</t>
  </si>
  <si>
    <t>greeting</t>
  </si>
  <si>
    <t>grieve</t>
  </si>
  <si>
    <t>grieves</t>
  </si>
  <si>
    <t>grieved</t>
  </si>
  <si>
    <t>grieving</t>
  </si>
  <si>
    <t>• I downloaded the songs from the internet (v).</t>
  </si>
  <si>
    <t>grind</t>
  </si>
  <si>
    <t>grinds</t>
  </si>
  <si>
    <t>ground</t>
  </si>
  <si>
    <t>grinding</t>
  </si>
  <si>
    <t>downstairs (adv)</t>
  </si>
  <si>
    <t>grip</t>
  </si>
  <si>
    <t>grips</t>
  </si>
  <si>
    <t>gripped</t>
  </si>
  <si>
    <t>gripping</t>
  </si>
  <si>
    <t>Dr (n)</t>
  </si>
  <si>
    <t>groan</t>
  </si>
  <si>
    <t>groans</t>
  </si>
  <si>
    <t>groaned</t>
  </si>
  <si>
    <t>groaning</t>
  </si>
  <si>
    <t>grows</t>
  </si>
  <si>
    <t>grew</t>
  </si>
  <si>
    <t>grown</t>
  </si>
  <si>
    <t>growing</t>
  </si>
  <si>
    <t>drawer (n)</t>
  </si>
  <si>
    <t>guarantee</t>
  </si>
  <si>
    <t>guarantees</t>
  </si>
  <si>
    <t>guaranteed</t>
  </si>
  <si>
    <t>guaranteeing</t>
  </si>
  <si>
    <t>drawing (n)</t>
  </si>
  <si>
    <t>guard</t>
  </si>
  <si>
    <t>guards</t>
  </si>
  <si>
    <t>guarded</t>
  </si>
  <si>
    <t>guarding</t>
  </si>
  <si>
    <t>dream (n &amp; v)</t>
  </si>
  <si>
    <t>guess</t>
  </si>
  <si>
    <t>guesses</t>
  </si>
  <si>
    <t>guessed</t>
  </si>
  <si>
    <t>guessing</t>
  </si>
  <si>
    <t>dress (n &amp; v)</t>
  </si>
  <si>
    <t>guides</t>
  </si>
  <si>
    <t>guided</t>
  </si>
  <si>
    <t>guiding</t>
  </si>
  <si>
    <t>dressed (adj)</t>
  </si>
  <si>
    <t>handle</t>
  </si>
  <si>
    <t>handles</t>
  </si>
  <si>
    <t>handled</t>
  </si>
  <si>
    <t>handling</t>
  </si>
  <si>
    <t>drink (n &amp; v)</t>
  </si>
  <si>
    <t>hang</t>
  </si>
  <si>
    <t>hangs</t>
  </si>
  <si>
    <t>hung</t>
  </si>
  <si>
    <t>hanging</t>
  </si>
  <si>
    <t>happen</t>
  </si>
  <si>
    <t>happens</t>
  </si>
  <si>
    <t>happened</t>
  </si>
  <si>
    <t>happening</t>
  </si>
  <si>
    <t>driver (n)</t>
  </si>
  <si>
    <t>harass</t>
  </si>
  <si>
    <t>harasses</t>
  </si>
  <si>
    <t>harassed</t>
  </si>
  <si>
    <t>harassing</t>
  </si>
  <si>
    <t>harm</t>
  </si>
  <si>
    <t>harms</t>
  </si>
  <si>
    <t>harmed</t>
  </si>
  <si>
    <t>harming</t>
  </si>
  <si>
    <t>harvest</t>
  </si>
  <si>
    <t>harvests</t>
  </si>
  <si>
    <t>harvested</t>
  </si>
  <si>
    <t>harvesting</t>
  </si>
  <si>
    <t>drum (n)</t>
  </si>
  <si>
    <t>hatch</t>
  </si>
  <si>
    <t>hatches</t>
  </si>
  <si>
    <t>hatched</t>
  </si>
  <si>
    <t>hatching</t>
  </si>
  <si>
    <t>dry (adj &amp; v)</t>
  </si>
  <si>
    <t>hate</t>
  </si>
  <si>
    <t>hates</t>
  </si>
  <si>
    <t>hated</t>
  </si>
  <si>
    <t>hating</t>
  </si>
  <si>
    <t>duck (n)</t>
  </si>
  <si>
    <t>haunt</t>
  </si>
  <si>
    <t>haunts</t>
  </si>
  <si>
    <t>haunted</t>
  </si>
  <si>
    <t>haunting</t>
  </si>
  <si>
    <t>during (prep)</t>
  </si>
  <si>
    <t>have</t>
  </si>
  <si>
    <t>has</t>
  </si>
  <si>
    <t>had</t>
  </si>
  <si>
    <t>having</t>
  </si>
  <si>
    <t>DVD (n)</t>
  </si>
  <si>
    <t>heads</t>
  </si>
  <si>
    <t>headed</t>
  </si>
  <si>
    <t>heading</t>
  </si>
  <si>
    <t>heal</t>
  </si>
  <si>
    <t>heals</t>
  </si>
  <si>
    <t>healed</t>
  </si>
  <si>
    <t>healing</t>
  </si>
  <si>
    <t>© UCLES 2012 Page 10 of 29 KET Vocabulary List</t>
  </si>
  <si>
    <t>heap</t>
  </si>
  <si>
    <t>heaps</t>
  </si>
  <si>
    <t>heaped</t>
  </si>
  <si>
    <t>heaping</t>
  </si>
  <si>
    <t>hear</t>
  </si>
  <si>
    <t>hears</t>
  </si>
  <si>
    <t>heard</t>
  </si>
  <si>
    <t>hearing</t>
  </si>
  <si>
    <t>each (det &amp; pron)</t>
  </si>
  <si>
    <t>heat</t>
  </si>
  <si>
    <t>heats</t>
  </si>
  <si>
    <t>heated</t>
  </si>
  <si>
    <t>ear (n)</t>
  </si>
  <si>
    <t>heave</t>
  </si>
  <si>
    <t>heaves</t>
  </si>
  <si>
    <t>heaved</t>
  </si>
  <si>
    <t>heaving</t>
  </si>
  <si>
    <t>early (adj &amp; adv)</t>
  </si>
  <si>
    <t>help</t>
  </si>
  <si>
    <t>helps</t>
  </si>
  <si>
    <t>helped</t>
  </si>
  <si>
    <t>helping</t>
  </si>
  <si>
    <t>hesitate</t>
  </si>
  <si>
    <t>hesitates</t>
  </si>
  <si>
    <t>hesitated</t>
  </si>
  <si>
    <t>hesitating</t>
  </si>
  <si>
    <t>earring (n)</t>
  </si>
  <si>
    <t>hide</t>
  </si>
  <si>
    <t>hides</t>
  </si>
  <si>
    <t>hid</t>
  </si>
  <si>
    <t>hidden</t>
  </si>
  <si>
    <t>hiding</t>
  </si>
  <si>
    <t>easily (adv)</t>
  </si>
  <si>
    <t>highlight</t>
  </si>
  <si>
    <t>highlights</t>
  </si>
  <si>
    <t>highlighted</t>
  </si>
  <si>
    <t>highlighting</t>
  </si>
  <si>
    <t>east (n, adj &amp; adv)</t>
  </si>
  <si>
    <t>hike</t>
  </si>
  <si>
    <t>hikes</t>
  </si>
  <si>
    <t>hiked</t>
  </si>
  <si>
    <t>hiking</t>
  </si>
  <si>
    <t>easy (adj)</t>
  </si>
  <si>
    <t>hinder</t>
  </si>
  <si>
    <t>hinders</t>
  </si>
  <si>
    <t>hindered</t>
  </si>
  <si>
    <t>hindering</t>
  </si>
  <si>
    <t>hint</t>
  </si>
  <si>
    <t>hints</t>
  </si>
  <si>
    <t>hinted</t>
  </si>
  <si>
    <t>hinting</t>
  </si>
  <si>
    <t>egg (n)</t>
  </si>
  <si>
    <t>hire</t>
  </si>
  <si>
    <t>hires</t>
  </si>
  <si>
    <t>hired</t>
  </si>
  <si>
    <t>hiring</t>
  </si>
  <si>
    <t>electric (adj)</t>
  </si>
  <si>
    <t>hit</t>
  </si>
  <si>
    <t>hits</t>
  </si>
  <si>
    <t>hitting</t>
  </si>
  <si>
    <t>electricity (n)</t>
  </si>
  <si>
    <t>hoard</t>
  </si>
  <si>
    <t>hoards</t>
  </si>
  <si>
    <t>hoarded</t>
  </si>
  <si>
    <t>hoarding</t>
  </si>
  <si>
    <t>elephant (n)</t>
  </si>
  <si>
    <t>hold</t>
  </si>
  <si>
    <t>holds</t>
  </si>
  <si>
    <t>held</t>
  </si>
  <si>
    <t>holding</t>
  </si>
  <si>
    <t>elevator (n) (Am Eng) (Br Eng: lift)</t>
  </si>
  <si>
    <t>honor</t>
  </si>
  <si>
    <t>honors</t>
  </si>
  <si>
    <t>honored</t>
  </si>
  <si>
    <t>honoring</t>
  </si>
  <si>
    <t>else (adv)</t>
  </si>
  <si>
    <t>hooks</t>
  </si>
  <si>
    <t>hooked</t>
  </si>
  <si>
    <t>hooking</t>
  </si>
  <si>
    <t>• Anything else?</t>
  </si>
  <si>
    <t>hope</t>
  </si>
  <si>
    <t>hopes</t>
  </si>
  <si>
    <t>hoped</t>
  </si>
  <si>
    <t>hoping</t>
  </si>
  <si>
    <t>horrify</t>
  </si>
  <si>
    <t>horrifies</t>
  </si>
  <si>
    <t>horrified</t>
  </si>
  <si>
    <t>horrifying</t>
  </si>
  <si>
    <t>empty (adj)</t>
  </si>
  <si>
    <t>host</t>
  </si>
  <si>
    <t>hosts</t>
  </si>
  <si>
    <t>hosted</t>
  </si>
  <si>
    <t>hosting</t>
  </si>
  <si>
    <t>end (v &amp; n)</t>
  </si>
  <si>
    <t>hover</t>
  </si>
  <si>
    <t>hovers</t>
  </si>
  <si>
    <t>hovered</t>
  </si>
  <si>
    <t>hovering</t>
  </si>
  <si>
    <t>engine (n)</t>
  </si>
  <si>
    <t>hug</t>
  </si>
  <si>
    <t>hugs</t>
  </si>
  <si>
    <t>hugged</t>
  </si>
  <si>
    <t>hugging</t>
  </si>
  <si>
    <t>engineer (n)</t>
  </si>
  <si>
    <t>hum</t>
  </si>
  <si>
    <t>hums</t>
  </si>
  <si>
    <t>hummed</t>
  </si>
  <si>
    <t>humming</t>
  </si>
  <si>
    <t>hunt</t>
  </si>
  <si>
    <t>hunts</t>
  </si>
  <si>
    <t>hunted</t>
  </si>
  <si>
    <t>hunting</t>
  </si>
  <si>
    <t>enough (adv, det &amp; pron)</t>
  </si>
  <si>
    <t>hurry</t>
  </si>
  <si>
    <t>hurries</t>
  </si>
  <si>
    <t>hurried</t>
  </si>
  <si>
    <t>hurrying</t>
  </si>
  <si>
    <t>hurt</t>
  </si>
  <si>
    <t>hurts</t>
  </si>
  <si>
    <t>hurting</t>
  </si>
  <si>
    <t>• Are you going to enter the poster competition?</t>
  </si>
  <si>
    <t>hustle</t>
  </si>
  <si>
    <t>hustles</t>
  </si>
  <si>
    <t>hustled</t>
  </si>
  <si>
    <t>hustling</t>
  </si>
  <si>
    <t>• Please enter through the side door.</t>
  </si>
  <si>
    <t>hypnotize</t>
  </si>
  <si>
    <t>hypnotizes</t>
  </si>
  <si>
    <t>hypnotized</t>
  </si>
  <si>
    <t>hypnotizing</t>
  </si>
  <si>
    <t>entrance (n)</t>
  </si>
  <si>
    <t>identify</t>
  </si>
  <si>
    <t>identifies</t>
  </si>
  <si>
    <t>identified</t>
  </si>
  <si>
    <t>identifying</t>
  </si>
  <si>
    <t>envelope (n)</t>
  </si>
  <si>
    <t>ignore</t>
  </si>
  <si>
    <t>ignores</t>
  </si>
  <si>
    <t>ignored</t>
  </si>
  <si>
    <t>ignoring</t>
  </si>
  <si>
    <t>illuminate</t>
  </si>
  <si>
    <t>illuminates</t>
  </si>
  <si>
    <t>illuminated</t>
  </si>
  <si>
    <t>illuminating</t>
  </si>
  <si>
    <t>especially (adv)</t>
  </si>
  <si>
    <t>illustrate</t>
  </si>
  <si>
    <t>illustrates</t>
  </si>
  <si>
    <t>illustrated</t>
  </si>
  <si>
    <t>illustrating</t>
  </si>
  <si>
    <t>euro (n)</t>
  </si>
  <si>
    <t>imagine</t>
  </si>
  <si>
    <t>imagines</t>
  </si>
  <si>
    <t>imagined</t>
  </si>
  <si>
    <t>imagining</t>
  </si>
  <si>
    <t>even (adv)</t>
  </si>
  <si>
    <t>imitate</t>
  </si>
  <si>
    <t>imitates</t>
  </si>
  <si>
    <t>imitated</t>
  </si>
  <si>
    <t>imitating</t>
  </si>
  <si>
    <t>evening (n)</t>
  </si>
  <si>
    <t>immerse</t>
  </si>
  <si>
    <t>immerses</t>
  </si>
  <si>
    <t>immersed</t>
  </si>
  <si>
    <t>immersing</t>
  </si>
  <si>
    <t>ever (adv)</t>
  </si>
  <si>
    <t>impact</t>
  </si>
  <si>
    <t>impacts</t>
  </si>
  <si>
    <t>impacted</t>
  </si>
  <si>
    <t>impacting</t>
  </si>
  <si>
    <t>every (det)</t>
  </si>
  <si>
    <t>impair</t>
  </si>
  <si>
    <t>impairs</t>
  </si>
  <si>
    <t>impaired</t>
  </si>
  <si>
    <t>impairing</t>
  </si>
  <si>
    <t>everybody (pron)</t>
  </si>
  <si>
    <t>implement</t>
  </si>
  <si>
    <t>implements</t>
  </si>
  <si>
    <t>implemented</t>
  </si>
  <si>
    <t>implementing</t>
  </si>
  <si>
    <t>everyone (pron)</t>
  </si>
  <si>
    <t>implicate</t>
  </si>
  <si>
    <t>implicates</t>
  </si>
  <si>
    <t>implicated</t>
  </si>
  <si>
    <t>implicating</t>
  </si>
  <si>
    <t>everything (pron)</t>
  </si>
  <si>
    <t>imply</t>
  </si>
  <si>
    <t>implies</t>
  </si>
  <si>
    <t>implied</t>
  </si>
  <si>
    <t>implying</t>
  </si>
  <si>
    <t>everywhere (adv)</t>
  </si>
  <si>
    <t>import</t>
  </si>
  <si>
    <t>imports</t>
  </si>
  <si>
    <t>imported</t>
  </si>
  <si>
    <t>importing</t>
  </si>
  <si>
    <t>exactly (adv)</t>
  </si>
  <si>
    <t>impose</t>
  </si>
  <si>
    <t>imposes</t>
  </si>
  <si>
    <t>imposed</t>
  </si>
  <si>
    <t>imposing</t>
  </si>
  <si>
    <t>impress</t>
  </si>
  <si>
    <t>impresses</t>
  </si>
  <si>
    <t>impressed</t>
  </si>
  <si>
    <t>impressing</t>
  </si>
  <si>
    <t>improve</t>
  </si>
  <si>
    <t>improves</t>
  </si>
  <si>
    <t>improved</t>
  </si>
  <si>
    <t>improving</t>
  </si>
  <si>
    <t>• Look at the example first.</t>
  </si>
  <si>
    <t>include</t>
  </si>
  <si>
    <t>includes</t>
  </si>
  <si>
    <t>included</t>
  </si>
  <si>
    <t>including</t>
  </si>
  <si>
    <t>• for example</t>
  </si>
  <si>
    <t>incorporate</t>
  </si>
  <si>
    <t>incorporates</t>
  </si>
  <si>
    <t>incorporated</t>
  </si>
  <si>
    <t>incorporating</t>
  </si>
  <si>
    <t>excellent (adj)</t>
  </si>
  <si>
    <t>increase</t>
  </si>
  <si>
    <t>increases</t>
  </si>
  <si>
    <t>increased</t>
  </si>
  <si>
    <t>increasing</t>
  </si>
  <si>
    <t>except (conj &amp; prep)</t>
  </si>
  <si>
    <t>incur</t>
  </si>
  <si>
    <t>incurs</t>
  </si>
  <si>
    <t>incurred</t>
  </si>
  <si>
    <t>incurring</t>
  </si>
  <si>
    <t>excited (adj)</t>
  </si>
  <si>
    <t>indicate</t>
  </si>
  <si>
    <t>indicates</t>
  </si>
  <si>
    <t>indicated</t>
  </si>
  <si>
    <t>indicating</t>
  </si>
  <si>
    <t>exciting (adj)</t>
  </si>
  <si>
    <t>induce</t>
  </si>
  <si>
    <t>induces</t>
  </si>
  <si>
    <t>induced</t>
  </si>
  <si>
    <t>inducing</t>
  </si>
  <si>
    <t>indulge</t>
  </si>
  <si>
    <t>indulges</t>
  </si>
  <si>
    <t>indulged</t>
  </si>
  <si>
    <t>indulging</t>
  </si>
  <si>
    <t>• Excuse me!</t>
  </si>
  <si>
    <t>infect</t>
  </si>
  <si>
    <t>infects</t>
  </si>
  <si>
    <t>infected</t>
  </si>
  <si>
    <t>infecting</t>
  </si>
  <si>
    <t>exercise (n &amp; v)</t>
  </si>
  <si>
    <t>infer</t>
  </si>
  <si>
    <t>infers</t>
  </si>
  <si>
    <t>inferred</t>
  </si>
  <si>
    <t>inferring</t>
  </si>
  <si>
    <t>exhibition (n)</t>
  </si>
  <si>
    <t>inflict</t>
  </si>
  <si>
    <t>inflicts</t>
  </si>
  <si>
    <t>inflicted</t>
  </si>
  <si>
    <t>inflicting</t>
  </si>
  <si>
    <t>• art exhibition</t>
  </si>
  <si>
    <t>influence</t>
  </si>
  <si>
    <t>influences</t>
  </si>
  <si>
    <t>influenced</t>
  </si>
  <si>
    <t>influencing</t>
  </si>
  <si>
    <t>exit (n)</t>
  </si>
  <si>
    <t>inform</t>
  </si>
  <si>
    <t>informs</t>
  </si>
  <si>
    <t>informed</t>
  </si>
  <si>
    <t>informing</t>
  </si>
  <si>
    <t>expensive (adj)</t>
  </si>
  <si>
    <t>infuse</t>
  </si>
  <si>
    <t>infuses</t>
  </si>
  <si>
    <t>infused</t>
  </si>
  <si>
    <t>infusing</t>
  </si>
  <si>
    <t>inhabit</t>
  </si>
  <si>
    <t>inhabits</t>
  </si>
  <si>
    <t>inhabited</t>
  </si>
  <si>
    <t>inhabiting</t>
  </si>
  <si>
    <t>inhale</t>
  </si>
  <si>
    <t>inhales</t>
  </si>
  <si>
    <t>inhaled</t>
  </si>
  <si>
    <t>inhaling</t>
  </si>
  <si>
    <t>explorer (n)</t>
  </si>
  <si>
    <t>inherit</t>
  </si>
  <si>
    <t>inherits</t>
  </si>
  <si>
    <t>inherited</t>
  </si>
  <si>
    <t>inheriting</t>
  </si>
  <si>
    <t>• This book’s about famous explorers.</t>
  </si>
  <si>
    <t>inhibit</t>
  </si>
  <si>
    <t>inhibits</t>
  </si>
  <si>
    <t>inhibited</t>
  </si>
  <si>
    <t>inhibiting</t>
  </si>
  <si>
    <t>extra (adj)</t>
  </si>
  <si>
    <t>initiate</t>
  </si>
  <si>
    <t>initiates</t>
  </si>
  <si>
    <t>initiated</t>
  </si>
  <si>
    <t>initiating</t>
  </si>
  <si>
    <t>eye (n)</t>
  </si>
  <si>
    <t>inject</t>
  </si>
  <si>
    <t>injects</t>
  </si>
  <si>
    <t>injected</t>
  </si>
  <si>
    <t>injecting</t>
  </si>
  <si>
    <t>injure</t>
  </si>
  <si>
    <t>injures</t>
  </si>
  <si>
    <t>injured</t>
  </si>
  <si>
    <t>injuring</t>
  </si>
  <si>
    <t>innovate</t>
  </si>
  <si>
    <t>innovates</t>
  </si>
  <si>
    <t>innovated</t>
  </si>
  <si>
    <t>innovating</t>
  </si>
  <si>
    <t>face (n)</t>
  </si>
  <si>
    <t>input</t>
  </si>
  <si>
    <t>inputs</t>
  </si>
  <si>
    <t>inputted</t>
  </si>
  <si>
    <t>inputting</t>
  </si>
  <si>
    <t>fact (n)</t>
  </si>
  <si>
    <t>inquire</t>
  </si>
  <si>
    <t>inquires</t>
  </si>
  <si>
    <t>inquired</t>
  </si>
  <si>
    <t>inquiring</t>
  </si>
  <si>
    <t>factory (n)</t>
  </si>
  <si>
    <t>insert</t>
  </si>
  <si>
    <t>inserts</t>
  </si>
  <si>
    <t>inserted</t>
  </si>
  <si>
    <t>inserting</t>
  </si>
  <si>
    <t>insist</t>
  </si>
  <si>
    <t>insists</t>
  </si>
  <si>
    <t>insisted</t>
  </si>
  <si>
    <t>insisting</t>
  </si>
  <si>
    <t>inspect</t>
  </si>
  <si>
    <t>inspects</t>
  </si>
  <si>
    <t>inspected</t>
  </si>
  <si>
    <t>inspecting</t>
  </si>
  <si>
    <t>• She has fair hair.</t>
  </si>
  <si>
    <t>inspire</t>
  </si>
  <si>
    <t>inspires</t>
  </si>
  <si>
    <t>inspired</t>
  </si>
  <si>
    <t>inspiring</t>
  </si>
  <si>
    <t>fall (n &amp; v)</t>
  </si>
  <si>
    <t>install</t>
  </si>
  <si>
    <t>installs</t>
  </si>
  <si>
    <t>installed</t>
  </si>
  <si>
    <t>installing</t>
  </si>
  <si>
    <t>• in the fall (n) (Am Eng) (Br Eng: autumn)</t>
  </si>
  <si>
    <t>instance</t>
  </si>
  <si>
    <t>instances</t>
  </si>
  <si>
    <t>instanced</t>
  </si>
  <si>
    <t>instancing</t>
  </si>
  <si>
    <t>• he fell and hurt his leg (v)</t>
  </si>
  <si>
    <t>instigate</t>
  </si>
  <si>
    <t>instigates</t>
  </si>
  <si>
    <t>instigated</t>
  </si>
  <si>
    <t>instigating</t>
  </si>
  <si>
    <t>family (n)</t>
  </si>
  <si>
    <t>instill</t>
  </si>
  <si>
    <t>instills</t>
  </si>
  <si>
    <t>instilled</t>
  </si>
  <si>
    <t>instilling</t>
  </si>
  <si>
    <t>famous (adj)</t>
  </si>
  <si>
    <t>instruct</t>
  </si>
  <si>
    <t>instructs</t>
  </si>
  <si>
    <t>instructed</t>
  </si>
  <si>
    <t>instructing</t>
  </si>
  <si>
    <t>fan (n)</t>
  </si>
  <si>
    <t>insult</t>
  </si>
  <si>
    <t>insults</t>
  </si>
  <si>
    <t>insulted</t>
  </si>
  <si>
    <t>insulting</t>
  </si>
  <si>
    <t>fantastic (adj)</t>
  </si>
  <si>
    <t>insure</t>
  </si>
  <si>
    <t>insures</t>
  </si>
  <si>
    <t>insured</t>
  </si>
  <si>
    <t>insuring</t>
  </si>
  <si>
    <t>far (adv)</t>
  </si>
  <si>
    <t>integrate</t>
  </si>
  <si>
    <t>integrates</t>
  </si>
  <si>
    <t>integrated</t>
  </si>
  <si>
    <t>integrating</t>
  </si>
  <si>
    <t>• How far is the next garage?</t>
  </si>
  <si>
    <t>intend</t>
  </si>
  <si>
    <t>intends</t>
  </si>
  <si>
    <t>intended</t>
  </si>
  <si>
    <t>intending</t>
  </si>
  <si>
    <t>farm (n)</t>
  </si>
  <si>
    <t>intensify</t>
  </si>
  <si>
    <t>intensifies</t>
  </si>
  <si>
    <t>intensified</t>
  </si>
  <si>
    <t>intensifying</t>
  </si>
  <si>
    <t>farmer (n)</t>
  </si>
  <si>
    <t>interact</t>
  </si>
  <si>
    <t>interacts</t>
  </si>
  <si>
    <t>interacted</t>
  </si>
  <si>
    <t>interacting</t>
  </si>
  <si>
    <t>fashion (n)</t>
  </si>
  <si>
    <t>intercept</t>
  </si>
  <si>
    <t>intercepts</t>
  </si>
  <si>
    <t>intercepted</t>
  </si>
  <si>
    <t>intercepting</t>
  </si>
  <si>
    <t>fast (adj &amp; adv)</t>
  </si>
  <si>
    <t>interest</t>
  </si>
  <si>
    <t>interests</t>
  </si>
  <si>
    <t>fast food (n)</t>
  </si>
  <si>
    <t>interfere</t>
  </si>
  <si>
    <t>interferes</t>
  </si>
  <si>
    <t>interfered</t>
  </si>
  <si>
    <t>interfering</t>
  </si>
  <si>
    <t>fat (adj)</t>
  </si>
  <si>
    <t>interject</t>
  </si>
  <si>
    <t>interjects</t>
  </si>
  <si>
    <t>interjected</t>
  </si>
  <si>
    <t>interjecting</t>
  </si>
  <si>
    <t>father (n)</t>
  </si>
  <si>
    <t>interpret</t>
  </si>
  <si>
    <t>interprets</t>
  </si>
  <si>
    <t>interpreted</t>
  </si>
  <si>
    <t>interpreting</t>
  </si>
  <si>
    <t>favourite (adj)</t>
  </si>
  <si>
    <t>interrogate</t>
  </si>
  <si>
    <t>interrogates</t>
  </si>
  <si>
    <t>interrogated</t>
  </si>
  <si>
    <t>interrogating</t>
  </si>
  <si>
    <t>interrupt</t>
  </si>
  <si>
    <t>interrupts</t>
  </si>
  <si>
    <t>interrupted</t>
  </si>
  <si>
    <t>interrupting</t>
  </si>
  <si>
    <t>• to feel well</t>
  </si>
  <si>
    <t>intersect</t>
  </si>
  <si>
    <t>intersects</t>
  </si>
  <si>
    <t>intersected</t>
  </si>
  <si>
    <t>intersecting</t>
  </si>
  <si>
    <t>festival (n)</t>
  </si>
  <si>
    <t>intervene</t>
  </si>
  <si>
    <t>intervenes</t>
  </si>
  <si>
    <t>intervened</t>
  </si>
  <si>
    <t>intervening</t>
  </si>
  <si>
    <t>few (det &amp; adj)</t>
  </si>
  <si>
    <t>interview</t>
  </si>
  <si>
    <t>interviews</t>
  </si>
  <si>
    <t>interviewed</t>
  </si>
  <si>
    <t>interviewing</t>
  </si>
  <si>
    <t>field (n)</t>
  </si>
  <si>
    <t>intimate</t>
  </si>
  <si>
    <t>intimates</t>
  </si>
  <si>
    <t>intimated</t>
  </si>
  <si>
    <t>intimating</t>
  </si>
  <si>
    <t>file (n)</t>
  </si>
  <si>
    <t>intimidate</t>
  </si>
  <si>
    <t>intimidates</t>
  </si>
  <si>
    <t>intimidated</t>
  </si>
  <si>
    <t>intimidating</t>
  </si>
  <si>
    <t>intrigue</t>
  </si>
  <si>
    <t>intrigues</t>
  </si>
  <si>
    <t>intrigued</t>
  </si>
  <si>
    <t>intriguing</t>
  </si>
  <si>
    <t>introduce</t>
  </si>
  <si>
    <t>introduces</t>
  </si>
  <si>
    <t>introduced</t>
  </si>
  <si>
    <t>introducing</t>
  </si>
  <si>
    <t>• to fill in a form</t>
  </si>
  <si>
    <t>intrude</t>
  </si>
  <si>
    <t>intrudes</t>
  </si>
  <si>
    <t>intruded</t>
  </si>
  <si>
    <t>intruding</t>
  </si>
  <si>
    <t>invade</t>
  </si>
  <si>
    <t>invades</t>
  </si>
  <si>
    <t>invaded</t>
  </si>
  <si>
    <t>invading</t>
  </si>
  <si>
    <t>final (adj)</t>
  </si>
  <si>
    <t>invent</t>
  </si>
  <si>
    <t>invents</t>
  </si>
  <si>
    <t>invented</t>
  </si>
  <si>
    <t>inventing</t>
  </si>
  <si>
    <t>finally (adv)</t>
  </si>
  <si>
    <t>invest</t>
  </si>
  <si>
    <t>invests</t>
  </si>
  <si>
    <t>invested</t>
  </si>
  <si>
    <t>investing</t>
  </si>
  <si>
    <t>investigate</t>
  </si>
  <si>
    <t>investigates</t>
  </si>
  <si>
    <t>investigated</t>
  </si>
  <si>
    <t>investigating</t>
  </si>
  <si>
    <t>find out (phr v)</t>
  </si>
  <si>
    <t>invite</t>
  </si>
  <si>
    <t>invites</t>
  </si>
  <si>
    <t>invited</t>
  </si>
  <si>
    <t>inviting</t>
  </si>
  <si>
    <t>fine (adj)</t>
  </si>
  <si>
    <t>invoke</t>
  </si>
  <si>
    <t>invokes</t>
  </si>
  <si>
    <t>invoked</t>
  </si>
  <si>
    <t>invoking</t>
  </si>
  <si>
    <t>• That’s fine!</t>
  </si>
  <si>
    <t>involve</t>
  </si>
  <si>
    <t>involves</t>
  </si>
  <si>
    <t>involved</t>
  </si>
  <si>
    <t>involving</t>
  </si>
  <si>
    <t>• I’m fine, thank you.</t>
  </si>
  <si>
    <t>iron</t>
  </si>
  <si>
    <t>irons</t>
  </si>
  <si>
    <t>ironed</t>
  </si>
  <si>
    <t>ironing</t>
  </si>
  <si>
    <t>• The weather is fine.</t>
  </si>
  <si>
    <t>irritate</t>
  </si>
  <si>
    <t>irritates</t>
  </si>
  <si>
    <t>irritated</t>
  </si>
  <si>
    <t>irritating</t>
  </si>
  <si>
    <t>finger (n)</t>
  </si>
  <si>
    <t>isolate</t>
  </si>
  <si>
    <t>isolates</t>
  </si>
  <si>
    <t>isolated</t>
  </si>
  <si>
    <t>isolating</t>
  </si>
  <si>
    <t>issue</t>
  </si>
  <si>
    <t>issues</t>
  </si>
  <si>
    <t>issued</t>
  </si>
  <si>
    <t>issuing</t>
  </si>
  <si>
    <t>fire (n)</t>
  </si>
  <si>
    <t>itch</t>
  </si>
  <si>
    <t>itches</t>
  </si>
  <si>
    <t>itched</t>
  </si>
  <si>
    <t>itching</t>
  </si>
  <si>
    <t>itemize</t>
  </si>
  <si>
    <t>itemizes</t>
  </si>
  <si>
    <t>itemized</t>
  </si>
  <si>
    <t>itemizing</t>
  </si>
  <si>
    <t>• First… then… (adv)</t>
  </si>
  <si>
    <t>jeopardize</t>
  </si>
  <si>
    <t>jeopardizes</t>
  </si>
  <si>
    <t>jeopardized</t>
  </si>
  <si>
    <t>jeopardizing</t>
  </si>
  <si>
    <t>• John came first. (adv)</t>
  </si>
  <si>
    <t>jerk</t>
  </si>
  <si>
    <t>jerks</t>
  </si>
  <si>
    <t>jerked</t>
  </si>
  <si>
    <t>jerking</t>
  </si>
  <si>
    <t>• first prize (adj)</t>
  </si>
  <si>
    <t>jest</t>
  </si>
  <si>
    <t>jests</t>
  </si>
  <si>
    <t>jested</t>
  </si>
  <si>
    <t>jesting</t>
  </si>
  <si>
    <t>first name (n)</t>
  </si>
  <si>
    <t>jog</t>
  </si>
  <si>
    <t>jogs</t>
  </si>
  <si>
    <t>jogged</t>
  </si>
  <si>
    <t>jogging</t>
  </si>
  <si>
    <t>fish (n &amp; v)</t>
  </si>
  <si>
    <t>join</t>
  </si>
  <si>
    <t>joins</t>
  </si>
  <si>
    <t>joined</t>
  </si>
  <si>
    <t>joining</t>
  </si>
  <si>
    <t>fishing (n)</t>
  </si>
  <si>
    <t>joke</t>
  </si>
  <si>
    <t>jokes</t>
  </si>
  <si>
    <t>joked</t>
  </si>
  <si>
    <t>joking</t>
  </si>
  <si>
    <t>fit (adj)</t>
  </si>
  <si>
    <t>jolt</t>
  </si>
  <si>
    <t>jolts</t>
  </si>
  <si>
    <t>jolted</t>
  </si>
  <si>
    <t>jolting</t>
  </si>
  <si>
    <t>judge</t>
  </si>
  <si>
    <t>judges</t>
  </si>
  <si>
    <t>judged</t>
  </si>
  <si>
    <t>judging</t>
  </si>
  <si>
    <t>flight (n)</t>
  </si>
  <si>
    <t>juggle</t>
  </si>
  <si>
    <t>juggles</t>
  </si>
  <si>
    <t>juggled</t>
  </si>
  <si>
    <t>juggling</t>
  </si>
  <si>
    <t>floor (n)</t>
  </si>
  <si>
    <t>jump</t>
  </si>
  <si>
    <t>jumps</t>
  </si>
  <si>
    <t>jumped</t>
  </si>
  <si>
    <t>jumping</t>
  </si>
  <si>
    <t>• The bedrooms are on the first floor.</t>
  </si>
  <si>
    <t>justify</t>
  </si>
  <si>
    <t>justifies</t>
  </si>
  <si>
    <t>justified</t>
  </si>
  <si>
    <t>justifying</t>
  </si>
  <si>
    <t>• Don’t leave your clothes on the floor.</t>
  </si>
  <si>
    <t>keep</t>
  </si>
  <si>
    <t>keeps</t>
  </si>
  <si>
    <t>kept</t>
  </si>
  <si>
    <t>keeping</t>
  </si>
  <si>
    <t>flower (n)</t>
  </si>
  <si>
    <t>kick</t>
  </si>
  <si>
    <t>kicks</t>
  </si>
  <si>
    <t>kicked</t>
  </si>
  <si>
    <t>kicking</t>
  </si>
  <si>
    <t>kill</t>
  </si>
  <si>
    <t>kills</t>
  </si>
  <si>
    <t>killed</t>
  </si>
  <si>
    <t>killing</t>
  </si>
  <si>
    <t>fog (n)</t>
  </si>
  <si>
    <t>kindle</t>
  </si>
  <si>
    <t>kindles</t>
  </si>
  <si>
    <t>kindled</t>
  </si>
  <si>
    <t>kindling</t>
  </si>
  <si>
    <t>foggy (adj)</t>
  </si>
  <si>
    <t>kiss</t>
  </si>
  <si>
    <t>kisses</t>
  </si>
  <si>
    <t>kissed</t>
  </si>
  <si>
    <t>kissing</t>
  </si>
  <si>
    <t>knead</t>
  </si>
  <si>
    <t>kneads</t>
  </si>
  <si>
    <t>kneaded</t>
  </si>
  <si>
    <t>kneading</t>
  </si>
  <si>
    <t>kneel</t>
  </si>
  <si>
    <t>kneels</t>
  </si>
  <si>
    <t>knelt</t>
  </si>
  <si>
    <t>kneeling</t>
  </si>
  <si>
    <t>knit</t>
  </si>
  <si>
    <t>knits</t>
  </si>
  <si>
    <t>knitted</t>
  </si>
  <si>
    <t>knitting</t>
  </si>
  <si>
    <t>• my right foot</t>
  </si>
  <si>
    <t>knock</t>
  </si>
  <si>
    <t>knocks</t>
  </si>
  <si>
    <t>knocked</t>
  </si>
  <si>
    <t>knocking</t>
  </si>
  <si>
    <t>football (n)</t>
  </si>
  <si>
    <t>knot</t>
  </si>
  <si>
    <t>knots</t>
  </si>
  <si>
    <t>knotted</t>
  </si>
  <si>
    <t>knotting</t>
  </si>
  <si>
    <t>footballer (n)</t>
  </si>
  <si>
    <t>know</t>
  </si>
  <si>
    <t>knows</t>
  </si>
  <si>
    <t>knew</t>
  </si>
  <si>
    <t>known</t>
  </si>
  <si>
    <t>knowing</t>
  </si>
  <si>
    <t>for (prep)</t>
  </si>
  <si>
    <t>label</t>
  </si>
  <si>
    <t>labels</t>
  </si>
  <si>
    <t>labeled</t>
  </si>
  <si>
    <t>labeling</t>
  </si>
  <si>
    <t>foreign (adj)</t>
  </si>
  <si>
    <t>labor</t>
  </si>
  <si>
    <t>labors</t>
  </si>
  <si>
    <t>labored</t>
  </si>
  <si>
    <t>laboring</t>
  </si>
  <si>
    <t>forest (n)</t>
  </si>
  <si>
    <t>lack</t>
  </si>
  <si>
    <t>lacks</t>
  </si>
  <si>
    <t>lacked</t>
  </si>
  <si>
    <t>lacking</t>
  </si>
  <si>
    <t>lament</t>
  </si>
  <si>
    <t>laments</t>
  </si>
  <si>
    <t>lamented</t>
  </si>
  <si>
    <t>lamenting</t>
  </si>
  <si>
    <t>fork (n)</t>
  </si>
  <si>
    <t>land</t>
  </si>
  <si>
    <t>lands</t>
  </si>
  <si>
    <t>landed</t>
  </si>
  <si>
    <t>landing</t>
  </si>
  <si>
    <t>• knife and fork</t>
  </si>
  <si>
    <t>lap</t>
  </si>
  <si>
    <t>laps</t>
  </si>
  <si>
    <t>lapped</t>
  </si>
  <si>
    <t>lapping</t>
  </si>
  <si>
    <t>form (n)</t>
  </si>
  <si>
    <t>lapse</t>
  </si>
  <si>
    <t>lapses</t>
  </si>
  <si>
    <t>lapsed</t>
  </si>
  <si>
    <t>lapsing</t>
  </si>
  <si>
    <t>• Fill in this form.</t>
  </si>
  <si>
    <t>last</t>
  </si>
  <si>
    <t>lasts</t>
  </si>
  <si>
    <t>lasted</t>
  </si>
  <si>
    <t>lasting</t>
  </si>
  <si>
    <t>free (adj &amp; adv)</t>
  </si>
  <si>
    <t>latch</t>
  </si>
  <si>
    <t>latches</t>
  </si>
  <si>
    <t>latched</t>
  </si>
  <si>
    <t>latching</t>
  </si>
  <si>
    <t>laughs</t>
  </si>
  <si>
    <t>laughed</t>
  </si>
  <si>
    <t>laughing</t>
  </si>
  <si>
    <t>launch</t>
  </si>
  <si>
    <t>launches</t>
  </si>
  <si>
    <t>launched</t>
  </si>
  <si>
    <t>launching</t>
  </si>
  <si>
    <t>• fresh fruit</t>
  </si>
  <si>
    <t>lay</t>
  </si>
  <si>
    <t>lays</t>
  </si>
  <si>
    <t>laid</t>
  </si>
  <si>
    <t>laying</t>
  </si>
  <si>
    <t>fridge (n)</t>
  </si>
  <si>
    <t>lead</t>
  </si>
  <si>
    <t>leads</t>
  </si>
  <si>
    <t>led</t>
  </si>
  <si>
    <t>leading</t>
  </si>
  <si>
    <t>fried (adj)</t>
  </si>
  <si>
    <t>leak</t>
  </si>
  <si>
    <t>leaks</t>
  </si>
  <si>
    <t>leaked</t>
  </si>
  <si>
    <t>leaking</t>
  </si>
  <si>
    <t>friend (n)</t>
  </si>
  <si>
    <t>lean</t>
  </si>
  <si>
    <t>leans</t>
  </si>
  <si>
    <t>leaned</t>
  </si>
  <si>
    <t>leaning</t>
  </si>
  <si>
    <t>friendly (adj)</t>
  </si>
  <si>
    <t>leap</t>
  </si>
  <si>
    <t>leaps</t>
  </si>
  <si>
    <t>leaped</t>
  </si>
  <si>
    <t>leaping</t>
  </si>
  <si>
    <t>from (prep)</t>
  </si>
  <si>
    <t>learns</t>
  </si>
  <si>
    <t>learned</t>
  </si>
  <si>
    <t>learning</t>
  </si>
  <si>
    <t>front (n)</t>
  </si>
  <si>
    <t>leaves</t>
  </si>
  <si>
    <t>left</t>
  </si>
  <si>
    <t>leaving</t>
  </si>
  <si>
    <t>• in the front of the train</t>
  </si>
  <si>
    <t>lecture</t>
  </si>
  <si>
    <t>lectures</t>
  </si>
  <si>
    <t>lectured</t>
  </si>
  <si>
    <t>lecturing</t>
  </si>
  <si>
    <t>• Stand in front of me.</t>
  </si>
  <si>
    <t>lend</t>
  </si>
  <si>
    <t>lends</t>
  </si>
  <si>
    <t>lent</t>
  </si>
  <si>
    <t>lending</t>
  </si>
  <si>
    <t>fruit (n)</t>
  </si>
  <si>
    <t>lengthen</t>
  </si>
  <si>
    <t>lengthens</t>
  </si>
  <si>
    <t>lengthened</t>
  </si>
  <si>
    <t>lengthening</t>
  </si>
  <si>
    <t>lessen</t>
  </si>
  <si>
    <t>lessens</t>
  </si>
  <si>
    <t>lessened</t>
  </si>
  <si>
    <t>lessening</t>
  </si>
  <si>
    <t>fun (adj &amp; n)</t>
  </si>
  <si>
    <t>let</t>
  </si>
  <si>
    <t>lets</t>
  </si>
  <si>
    <t>letting</t>
  </si>
  <si>
    <t>funny (adj)</t>
  </si>
  <si>
    <t>levels</t>
  </si>
  <si>
    <t>leveled</t>
  </si>
  <si>
    <t>leveling</t>
  </si>
  <si>
    <t>furniture (n)</t>
  </si>
  <si>
    <t>license</t>
  </si>
  <si>
    <t>licenses</t>
  </si>
  <si>
    <t>licensed</t>
  </si>
  <si>
    <t>licensing</t>
  </si>
  <si>
    <t>further (adj)</t>
  </si>
  <si>
    <t>lick</t>
  </si>
  <si>
    <t>licks</t>
  </si>
  <si>
    <t>licked</t>
  </si>
  <si>
    <t>licking</t>
  </si>
  <si>
    <t>future (n)</t>
  </si>
  <si>
    <t>lie</t>
  </si>
  <si>
    <t>lies</t>
  </si>
  <si>
    <t>lied</t>
  </si>
  <si>
    <t>lying</t>
  </si>
  <si>
    <t>lifts</t>
  </si>
  <si>
    <t>lifted</t>
  </si>
  <si>
    <t>lifting</t>
  </si>
  <si>
    <t>lit</t>
  </si>
  <si>
    <t>lighting</t>
  </si>
  <si>
    <t>game (n)</t>
  </si>
  <si>
    <t>lighten</t>
  </si>
  <si>
    <t>lightens</t>
  </si>
  <si>
    <t>lightened</t>
  </si>
  <si>
    <t>lightening</t>
  </si>
  <si>
    <t>garage (n)</t>
  </si>
  <si>
    <t>like</t>
  </si>
  <si>
    <t>likes</t>
  </si>
  <si>
    <t>liked</t>
  </si>
  <si>
    <t>liking</t>
  </si>
  <si>
    <t>garden (n)</t>
  </si>
  <si>
    <t>limit</t>
  </si>
  <si>
    <t>limits</t>
  </si>
  <si>
    <t>limited</t>
  </si>
  <si>
    <t>limiting</t>
  </si>
  <si>
    <t>garlic (n)</t>
  </si>
  <si>
    <t>limp</t>
  </si>
  <si>
    <t>limps</t>
  </si>
  <si>
    <t>limped</t>
  </si>
  <si>
    <t>limping</t>
  </si>
  <si>
    <t>line</t>
  </si>
  <si>
    <t>lines</t>
  </si>
  <si>
    <t>lined</t>
  </si>
  <si>
    <t>lining</t>
  </si>
  <si>
    <t>link</t>
  </si>
  <si>
    <t>links</t>
  </si>
  <si>
    <t>linked</t>
  </si>
  <si>
    <t>linking</t>
  </si>
  <si>
    <t>gate (n)</t>
  </si>
  <si>
    <t>liquidate</t>
  </si>
  <si>
    <t>liquidates</t>
  </si>
  <si>
    <t>liquidated</t>
  </si>
  <si>
    <t>liquidating</t>
  </si>
  <si>
    <t>geography (n)</t>
  </si>
  <si>
    <t>list</t>
  </si>
  <si>
    <t>lists</t>
  </si>
  <si>
    <t>listed</t>
  </si>
  <si>
    <t>listing</t>
  </si>
  <si>
    <t>listen</t>
  </si>
  <si>
    <t>listens</t>
  </si>
  <si>
    <t>listened</t>
  </si>
  <si>
    <t>listening</t>
  </si>
  <si>
    <t>litigate</t>
  </si>
  <si>
    <t>litigates</t>
  </si>
  <si>
    <t>litigated</t>
  </si>
  <si>
    <t>litigating</t>
  </si>
  <si>
    <t>live</t>
  </si>
  <si>
    <t>lives</t>
  </si>
  <si>
    <t>lived</t>
  </si>
  <si>
    <t>living</t>
  </si>
  <si>
    <t>• to get off the bus</t>
  </si>
  <si>
    <t>load</t>
  </si>
  <si>
    <t>loads</t>
  </si>
  <si>
    <t>loaded</t>
  </si>
  <si>
    <t>loading</t>
  </si>
  <si>
    <t>get on (phr v)</t>
  </si>
  <si>
    <t>loan</t>
  </si>
  <si>
    <t>loans</t>
  </si>
  <si>
    <t>loaned</t>
  </si>
  <si>
    <t>loaning</t>
  </si>
  <si>
    <t>• to get on the bus</t>
  </si>
  <si>
    <t>locate</t>
  </si>
  <si>
    <t>locates</t>
  </si>
  <si>
    <t>located</t>
  </si>
  <si>
    <t>locating</t>
  </si>
  <si>
    <t>get up (phr v)</t>
  </si>
  <si>
    <t>lock</t>
  </si>
  <si>
    <t>locks</t>
  </si>
  <si>
    <t>locked</t>
  </si>
  <si>
    <t>locking</t>
  </si>
  <si>
    <t>• to get up in the morning</t>
  </si>
  <si>
    <t>lodge</t>
  </si>
  <si>
    <t>lodges</t>
  </si>
  <si>
    <t>lodged</t>
  </si>
  <si>
    <t>lodging</t>
  </si>
  <si>
    <t>gift (n)</t>
  </si>
  <si>
    <t>log</t>
  </si>
  <si>
    <t>logs</t>
  </si>
  <si>
    <t>logged</t>
  </si>
  <si>
    <t>logging</t>
  </si>
  <si>
    <t>girl (n)</t>
  </si>
  <si>
    <t>long</t>
  </si>
  <si>
    <t>longs</t>
  </si>
  <si>
    <t>longed</t>
  </si>
  <si>
    <t>longing</t>
  </si>
  <si>
    <t>girlfriend (n)</t>
  </si>
  <si>
    <t>look</t>
  </si>
  <si>
    <t>looks</t>
  </si>
  <si>
    <t>looked</t>
  </si>
  <si>
    <t>looking</t>
  </si>
  <si>
    <t>loom</t>
  </si>
  <si>
    <t>looms</t>
  </si>
  <si>
    <t>loomed</t>
  </si>
  <si>
    <t>looming</t>
  </si>
  <si>
    <t>glad (adj)</t>
  </si>
  <si>
    <t>loop</t>
  </si>
  <si>
    <t>loops</t>
  </si>
  <si>
    <t>looped</t>
  </si>
  <si>
    <t>looping</t>
  </si>
  <si>
    <t>glass (n)</t>
  </si>
  <si>
    <t>loosen</t>
  </si>
  <si>
    <t>loosens</t>
  </si>
  <si>
    <t>loosened</t>
  </si>
  <si>
    <t>loosening</t>
  </si>
  <si>
    <t>lose</t>
  </si>
  <si>
    <t>loses</t>
  </si>
  <si>
    <t>lost</t>
  </si>
  <si>
    <t>losing</t>
  </si>
  <si>
    <t>glove (n)</t>
  </si>
  <si>
    <t>love</t>
  </si>
  <si>
    <t>loves</t>
  </si>
  <si>
    <t>loved</t>
  </si>
  <si>
    <t>loving</t>
  </si>
  <si>
    <t>lower</t>
  </si>
  <si>
    <t>lowers</t>
  </si>
  <si>
    <t>lowered</t>
  </si>
  <si>
    <t>lowering</t>
  </si>
  <si>
    <t>goal (n)</t>
  </si>
  <si>
    <t>lump</t>
  </si>
  <si>
    <t>lumps</t>
  </si>
  <si>
    <t>lumped</t>
  </si>
  <si>
    <t>lumping</t>
  </si>
  <si>
    <t>gold (n &amp; adj)</t>
  </si>
  <si>
    <t>lunge</t>
  </si>
  <si>
    <t>lunges</t>
  </si>
  <si>
    <t>lunged</t>
  </si>
  <si>
    <t>lunging</t>
  </si>
  <si>
    <t>golden (adj)</t>
  </si>
  <si>
    <t>lure</t>
  </si>
  <si>
    <t>lures</t>
  </si>
  <si>
    <t>lured</t>
  </si>
  <si>
    <t>luring</t>
  </si>
  <si>
    <t>golf (n)</t>
  </si>
  <si>
    <t>luxuriate</t>
  </si>
  <si>
    <t>luxuriates</t>
  </si>
  <si>
    <t>luxuriated</t>
  </si>
  <si>
    <t>luxuriating</t>
  </si>
  <si>
    <t>magnify</t>
  </si>
  <si>
    <t>magnifies</t>
  </si>
  <si>
    <t>magnified</t>
  </si>
  <si>
    <t>magnifying</t>
  </si>
  <si>
    <t>good afternoon (exclam)</t>
  </si>
  <si>
    <t>mail</t>
  </si>
  <si>
    <t>mails</t>
  </si>
  <si>
    <t>mailed</t>
  </si>
  <si>
    <t>mailing</t>
  </si>
  <si>
    <t>goodbye (exclam)</t>
  </si>
  <si>
    <t>maintain</t>
  </si>
  <si>
    <t>maintains</t>
  </si>
  <si>
    <t>maintained</t>
  </si>
  <si>
    <t>maintaining</t>
  </si>
  <si>
    <t>good evening (exclam)</t>
  </si>
  <si>
    <t>make</t>
  </si>
  <si>
    <t>makes</t>
  </si>
  <si>
    <t>made</t>
  </si>
  <si>
    <t>making</t>
  </si>
  <si>
    <t>good-looking (adj)</t>
  </si>
  <si>
    <t>manage</t>
  </si>
  <si>
    <t>manages</t>
  </si>
  <si>
    <t>managed</t>
  </si>
  <si>
    <t>managing</t>
  </si>
  <si>
    <t>good morning (exclam)</t>
  </si>
  <si>
    <t>mandate</t>
  </si>
  <si>
    <t>mandates</t>
  </si>
  <si>
    <t>mandated</t>
  </si>
  <si>
    <t>mandating</t>
  </si>
  <si>
    <t>good night (exclam)</t>
  </si>
  <si>
    <t>maneuver</t>
  </si>
  <si>
    <t>maneuvers</t>
  </si>
  <si>
    <t>maneuvered</t>
  </si>
  <si>
    <t>maneuvering</t>
  </si>
  <si>
    <t>manifest</t>
  </si>
  <si>
    <t>manifests</t>
  </si>
  <si>
    <t>manifested</t>
  </si>
  <si>
    <t>manifesting</t>
  </si>
  <si>
    <t>• Are you going out this evening?</t>
  </si>
  <si>
    <t>manipulate</t>
  </si>
  <si>
    <t>manipulates</t>
  </si>
  <si>
    <t>manipulated</t>
  </si>
  <si>
    <t>manipulating</t>
  </si>
  <si>
    <t>grade (n)</t>
  </si>
  <si>
    <t>manufacture</t>
  </si>
  <si>
    <t>manufactures</t>
  </si>
  <si>
    <t>manufactured</t>
  </si>
  <si>
    <t>manufacturing</t>
  </si>
  <si>
    <t>gram(me) (n)</t>
  </si>
  <si>
    <t>maps</t>
  </si>
  <si>
    <t>mapped</t>
  </si>
  <si>
    <t>mapping</t>
  </si>
  <si>
    <t>grandchild (n)</t>
  </si>
  <si>
    <t>march</t>
  </si>
  <si>
    <t>marches</t>
  </si>
  <si>
    <t>marched</t>
  </si>
  <si>
    <t>marching</t>
  </si>
  <si>
    <t>grand(d)ad (n)</t>
  </si>
  <si>
    <t>mark</t>
  </si>
  <si>
    <t>marks</t>
  </si>
  <si>
    <t>marked</t>
  </si>
  <si>
    <t>marking</t>
  </si>
  <si>
    <t>granddaughter (n)</t>
  </si>
  <si>
    <t>markets</t>
  </si>
  <si>
    <t>marketed</t>
  </si>
  <si>
    <t>marketing</t>
  </si>
  <si>
    <t>grandfather (n)</t>
  </si>
  <si>
    <t>marry</t>
  </si>
  <si>
    <t>marries</t>
  </si>
  <si>
    <t>married</t>
  </si>
  <si>
    <t>marrying</t>
  </si>
  <si>
    <t>grandma (n)</t>
  </si>
  <si>
    <t>marvel</t>
  </si>
  <si>
    <t>marvels</t>
  </si>
  <si>
    <t>marveled</t>
  </si>
  <si>
    <t>marveling</t>
  </si>
  <si>
    <t>grandmother (n)</t>
  </si>
  <si>
    <t>mask</t>
  </si>
  <si>
    <t>masks</t>
  </si>
  <si>
    <t>masked</t>
  </si>
  <si>
    <t>masking</t>
  </si>
  <si>
    <t>massage</t>
  </si>
  <si>
    <t>massages</t>
  </si>
  <si>
    <t>massaged</t>
  </si>
  <si>
    <t>massaging</t>
  </si>
  <si>
    <t>grandparent (n)</t>
  </si>
  <si>
    <t>match</t>
  </si>
  <si>
    <t>matches</t>
  </si>
  <si>
    <t>matched</t>
  </si>
  <si>
    <t>matching</t>
  </si>
  <si>
    <t>grandson (n)</t>
  </si>
  <si>
    <t>materialize</t>
  </si>
  <si>
    <t>materializes</t>
  </si>
  <si>
    <t>materialized</t>
  </si>
  <si>
    <t>materializing</t>
  </si>
  <si>
    <t>granny (n)</t>
  </si>
  <si>
    <t>matter</t>
  </si>
  <si>
    <t>matters</t>
  </si>
  <si>
    <t>mattered</t>
  </si>
  <si>
    <t>mattering</t>
  </si>
  <si>
    <t>grape (n)</t>
  </si>
  <si>
    <t>mature</t>
  </si>
  <si>
    <t>matures</t>
  </si>
  <si>
    <t>matured</t>
  </si>
  <si>
    <t>maturing</t>
  </si>
  <si>
    <t>grass (n)</t>
  </si>
  <si>
    <t>maximize</t>
  </si>
  <si>
    <t>maximizes</t>
  </si>
  <si>
    <t>maximized</t>
  </si>
  <si>
    <t>maximizing</t>
  </si>
  <si>
    <t>great (adj)</t>
  </si>
  <si>
    <t>mean</t>
  </si>
  <si>
    <t>means</t>
  </si>
  <si>
    <t>meant</t>
  </si>
  <si>
    <t>meaning</t>
  </si>
  <si>
    <t>green (adj)</t>
  </si>
  <si>
    <t>measure</t>
  </si>
  <si>
    <t>measures</t>
  </si>
  <si>
    <t>measured</t>
  </si>
  <si>
    <t>measuring</t>
  </si>
  <si>
    <t>mediate</t>
  </si>
  <si>
    <t>mediates</t>
  </si>
  <si>
    <t>mediated</t>
  </si>
  <si>
    <t>mediating</t>
  </si>
  <si>
    <t>meditate</t>
  </si>
  <si>
    <t>meditates</t>
  </si>
  <si>
    <t>meditated</t>
  </si>
  <si>
    <t>meditating</t>
  </si>
  <si>
    <t>grocery store (n) (Am Eng)</t>
  </si>
  <si>
    <t>meet</t>
  </si>
  <si>
    <t>meets</t>
  </si>
  <si>
    <t>met</t>
  </si>
  <si>
    <t>group (n)</t>
  </si>
  <si>
    <t>melt</t>
  </si>
  <si>
    <t>melts</t>
  </si>
  <si>
    <t>melted</t>
  </si>
  <si>
    <t>melting</t>
  </si>
  <si>
    <t>memorize</t>
  </si>
  <si>
    <t>memorizes</t>
  </si>
  <si>
    <t>memorized</t>
  </si>
  <si>
    <t>memorizing</t>
  </si>
  <si>
    <t>grow up (phr v)</t>
  </si>
  <si>
    <t>mend</t>
  </si>
  <si>
    <t>mends</t>
  </si>
  <si>
    <t>mended</t>
  </si>
  <si>
    <t>mending</t>
  </si>
  <si>
    <t>mention</t>
  </si>
  <si>
    <t>mentions</t>
  </si>
  <si>
    <t>mentioned</t>
  </si>
  <si>
    <t>mentioning</t>
  </si>
  <si>
    <t>guest (n)</t>
  </si>
  <si>
    <t>mentor</t>
  </si>
  <si>
    <t>mentors</t>
  </si>
  <si>
    <t>mentored</t>
  </si>
  <si>
    <t>mentoring</t>
  </si>
  <si>
    <t>guest-house (n)</t>
  </si>
  <si>
    <t>merge</t>
  </si>
  <si>
    <t>merges</t>
  </si>
  <si>
    <t>merged</t>
  </si>
  <si>
    <t>merging</t>
  </si>
  <si>
    <t>guide (n)</t>
  </si>
  <si>
    <t>merit</t>
  </si>
  <si>
    <t>merits</t>
  </si>
  <si>
    <t>merited</t>
  </si>
  <si>
    <t>meriting</t>
  </si>
  <si>
    <t>guidebook (n)</t>
  </si>
  <si>
    <t>messages</t>
  </si>
  <si>
    <t>messaged</t>
  </si>
  <si>
    <t>messaging</t>
  </si>
  <si>
    <t>guitar (n)</t>
  </si>
  <si>
    <t>metabolize</t>
  </si>
  <si>
    <t>metabolizes</t>
  </si>
  <si>
    <t>metabolized</t>
  </si>
  <si>
    <t>metabolizing</t>
  </si>
  <si>
    <t>migrate</t>
  </si>
  <si>
    <t>migrates</t>
  </si>
  <si>
    <t>migrated</t>
  </si>
  <si>
    <t>migrating</t>
  </si>
  <si>
    <t>• He’s a really nice guy.</t>
  </si>
  <si>
    <t>milks</t>
  </si>
  <si>
    <t>milked</t>
  </si>
  <si>
    <t>milking</t>
  </si>
  <si>
    <t>gym (n)</t>
  </si>
  <si>
    <t>mimic</t>
  </si>
  <si>
    <t>mimics</t>
  </si>
  <si>
    <t>mimicked</t>
  </si>
  <si>
    <t>mimicking</t>
  </si>
  <si>
    <t>© UCLES 2012 Page 11 of 29 KET Vocabulary List</t>
  </si>
  <si>
    <t>mind</t>
  </si>
  <si>
    <t>minds</t>
  </si>
  <si>
    <t>minded</t>
  </si>
  <si>
    <t>minding</t>
  </si>
  <si>
    <t>mine</t>
  </si>
  <si>
    <t>mines</t>
  </si>
  <si>
    <t>mined</t>
  </si>
  <si>
    <t>mining</t>
  </si>
  <si>
    <t>minimize</t>
  </si>
  <si>
    <t>minimizes</t>
  </si>
  <si>
    <t>minimized</t>
  </si>
  <si>
    <t>minimizing</t>
  </si>
  <si>
    <t>half (det, n &amp; pron)</t>
  </si>
  <si>
    <t>minister</t>
  </si>
  <si>
    <t>ministers</t>
  </si>
  <si>
    <t>ministered</t>
  </si>
  <si>
    <t>ministering</t>
  </si>
  <si>
    <t>half-price (adj)</t>
  </si>
  <si>
    <t>mint</t>
  </si>
  <si>
    <t>mints</t>
  </si>
  <si>
    <t>minted</t>
  </si>
  <si>
    <t>minting</t>
  </si>
  <si>
    <t>hall (n)</t>
  </si>
  <si>
    <t>mirrors</t>
  </si>
  <si>
    <t>mirrored</t>
  </si>
  <si>
    <t>mirroring</t>
  </si>
  <si>
    <t>hand (n)</t>
  </si>
  <si>
    <t>misinterpret</t>
  </si>
  <si>
    <t>misinterprets</t>
  </si>
  <si>
    <t>misinterpreted</t>
  </si>
  <si>
    <t>misinterpreting</t>
  </si>
  <si>
    <t>handbag (n)</t>
  </si>
  <si>
    <t>miss</t>
  </si>
  <si>
    <t>misses</t>
  </si>
  <si>
    <t>missed</t>
  </si>
  <si>
    <t>missing</t>
  </si>
  <si>
    <t>misspell</t>
  </si>
  <si>
    <t>misspells</t>
  </si>
  <si>
    <t>misspelled</t>
  </si>
  <si>
    <t>misspelling</t>
  </si>
  <si>
    <t>happy (adj)</t>
  </si>
  <si>
    <t>mistake</t>
  </si>
  <si>
    <t>mistakes</t>
  </si>
  <si>
    <t>mistook</t>
  </si>
  <si>
    <t>mistaken</t>
  </si>
  <si>
    <t>mistaking</t>
  </si>
  <si>
    <t>mistrust</t>
  </si>
  <si>
    <t>mistrusts</t>
  </si>
  <si>
    <t>mistrusted</t>
  </si>
  <si>
    <t>mistrusting</t>
  </si>
  <si>
    <t>• hard wood (adj)</t>
  </si>
  <si>
    <t>misunderstand</t>
  </si>
  <si>
    <t>misunderstands</t>
  </si>
  <si>
    <t>misunderstood</t>
  </si>
  <si>
    <t>misunderstanding</t>
  </si>
  <si>
    <t>• the homework was hard (adj)</t>
  </si>
  <si>
    <t>misuse</t>
  </si>
  <si>
    <t>misuses</t>
  </si>
  <si>
    <t>misused</t>
  </si>
  <si>
    <t>misusing</t>
  </si>
  <si>
    <t>• to work hard (adv)</t>
  </si>
  <si>
    <t>mix</t>
  </si>
  <si>
    <t>mixes</t>
  </si>
  <si>
    <t>mixed</t>
  </si>
  <si>
    <t>mixing</t>
  </si>
  <si>
    <t>hat (n)</t>
  </si>
  <si>
    <t>moan</t>
  </si>
  <si>
    <t>moans</t>
  </si>
  <si>
    <t>moaned</t>
  </si>
  <si>
    <t>moaning</t>
  </si>
  <si>
    <t>mobilize</t>
  </si>
  <si>
    <t>mobilizes</t>
  </si>
  <si>
    <t>mobilized</t>
  </si>
  <si>
    <t>mobilizing</t>
  </si>
  <si>
    <t>have (av &amp; v)</t>
  </si>
  <si>
    <t>mock</t>
  </si>
  <si>
    <t>mocks</t>
  </si>
  <si>
    <t>mocked</t>
  </si>
  <si>
    <t>mocking</t>
  </si>
  <si>
    <t>have got to (mv)</t>
  </si>
  <si>
    <t>model</t>
  </si>
  <si>
    <t>models</t>
  </si>
  <si>
    <t>modeled</t>
  </si>
  <si>
    <t>modeling</t>
  </si>
  <si>
    <t>have to (mv)</t>
  </si>
  <si>
    <t>moderate</t>
  </si>
  <si>
    <t>moderates</t>
  </si>
  <si>
    <t>moderated</t>
  </si>
  <si>
    <t>moderating</t>
  </si>
  <si>
    <t>he (pron)</t>
  </si>
  <si>
    <t>modernize</t>
  </si>
  <si>
    <t>modernizes</t>
  </si>
  <si>
    <t>modernized</t>
  </si>
  <si>
    <t>modernizing</t>
  </si>
  <si>
    <t>head (n)</t>
  </si>
  <si>
    <t>modify</t>
  </si>
  <si>
    <t>modifies</t>
  </si>
  <si>
    <t>modified</t>
  </si>
  <si>
    <t>modifying</t>
  </si>
  <si>
    <t>• My head hurts.</t>
  </si>
  <si>
    <t>moisten</t>
  </si>
  <si>
    <t>moistens</t>
  </si>
  <si>
    <t>moistened</t>
  </si>
  <si>
    <t>moistening</t>
  </si>
  <si>
    <t>mold</t>
  </si>
  <si>
    <t>molds</t>
  </si>
  <si>
    <t>molded</t>
  </si>
  <si>
    <t>molding</t>
  </si>
  <si>
    <t>her (det &amp; pron)</t>
  </si>
  <si>
    <t>monitor</t>
  </si>
  <si>
    <t>monitors</t>
  </si>
  <si>
    <t>monitored</t>
  </si>
  <si>
    <t>monitoring</t>
  </si>
  <si>
    <t>here (adv)</t>
  </si>
  <si>
    <t>monopolize</t>
  </si>
  <si>
    <t>monopolizes</t>
  </si>
  <si>
    <t>monopolized</t>
  </si>
  <si>
    <t>monopolizing</t>
  </si>
  <si>
    <t>moor</t>
  </si>
  <si>
    <t>moors</t>
  </si>
  <si>
    <t>moored</t>
  </si>
  <si>
    <t>mooring</t>
  </si>
  <si>
    <t>mop</t>
  </si>
  <si>
    <t>mops</t>
  </si>
  <si>
    <t>mopped</t>
  </si>
  <si>
    <t>mopping</t>
  </si>
  <si>
    <t>• by herself</t>
  </si>
  <si>
    <t>motivate</t>
  </si>
  <si>
    <t>motivates</t>
  </si>
  <si>
    <t>motivated</t>
  </si>
  <si>
    <t>motivating</t>
  </si>
  <si>
    <t>hey (exclam)</t>
  </si>
  <si>
    <t>mourn</t>
  </si>
  <si>
    <t>mourns</t>
  </si>
  <si>
    <t>mourned</t>
  </si>
  <si>
    <t>mourning</t>
  </si>
  <si>
    <t>hi (exclam)</t>
  </si>
  <si>
    <t>moves</t>
  </si>
  <si>
    <t>moved</t>
  </si>
  <si>
    <t>moving</t>
  </si>
  <si>
    <t>high (adj)</t>
  </si>
  <si>
    <t>mow</t>
  </si>
  <si>
    <t>mows</t>
  </si>
  <si>
    <t>mowed</t>
  </si>
  <si>
    <t>mowed/mown</t>
  </si>
  <si>
    <t>mowing</t>
  </si>
  <si>
    <t>hill (n)</t>
  </si>
  <si>
    <t>muddle</t>
  </si>
  <si>
    <t>muddles</t>
  </si>
  <si>
    <t>muddled</t>
  </si>
  <si>
    <t>muddling</t>
  </si>
  <si>
    <t>him (pron)</t>
  </si>
  <si>
    <t>mug</t>
  </si>
  <si>
    <t>mugs</t>
  </si>
  <si>
    <t>mugged</t>
  </si>
  <si>
    <t>mugging</t>
  </si>
  <si>
    <t>multiply</t>
  </si>
  <si>
    <t>multiplies</t>
  </si>
  <si>
    <t>multiplied</t>
  </si>
  <si>
    <t>multiplying</t>
  </si>
  <si>
    <t>• by himself</t>
  </si>
  <si>
    <t>mumble</t>
  </si>
  <si>
    <t>mumbles</t>
  </si>
  <si>
    <t>mumbled</t>
  </si>
  <si>
    <t>mumbling</t>
  </si>
  <si>
    <t>hip hop (n)</t>
  </si>
  <si>
    <t>murder</t>
  </si>
  <si>
    <t>murders</t>
  </si>
  <si>
    <t>murdered</t>
  </si>
  <si>
    <t>murdering</t>
  </si>
  <si>
    <t>his (det &amp; pron)</t>
  </si>
  <si>
    <t>murmur</t>
  </si>
  <si>
    <t>murmurs</t>
  </si>
  <si>
    <t>murmured</t>
  </si>
  <si>
    <t>murmuring</t>
  </si>
  <si>
    <t>history (n)</t>
  </si>
  <si>
    <t>muse</t>
  </si>
  <si>
    <t>muses</t>
  </si>
  <si>
    <t>mused</t>
  </si>
  <si>
    <t>musing</t>
  </si>
  <si>
    <t>muster</t>
  </si>
  <si>
    <t>musters</t>
  </si>
  <si>
    <t>mustered</t>
  </si>
  <si>
    <t>mustering</t>
  </si>
  <si>
    <t>hobby (n)</t>
  </si>
  <si>
    <t>mutate</t>
  </si>
  <si>
    <t>mutates</t>
  </si>
  <si>
    <t>mutated</t>
  </si>
  <si>
    <t>mutating</t>
  </si>
  <si>
    <t>hockey (n)</t>
  </si>
  <si>
    <t>mute</t>
  </si>
  <si>
    <t>mutes</t>
  </si>
  <si>
    <t>muted</t>
  </si>
  <si>
    <t>muting</t>
  </si>
  <si>
    <t>mutilate</t>
  </si>
  <si>
    <t>mutilates</t>
  </si>
  <si>
    <t>mutilated</t>
  </si>
  <si>
    <t>mutilating</t>
  </si>
  <si>
    <t>holiday (n)</t>
  </si>
  <si>
    <t>mutter</t>
  </si>
  <si>
    <t>mutters</t>
  </si>
  <si>
    <t>muttered</t>
  </si>
  <si>
    <t>muttering</t>
  </si>
  <si>
    <t>home (n &amp; adv)</t>
  </si>
  <si>
    <t>nag</t>
  </si>
  <si>
    <t>nags</t>
  </si>
  <si>
    <t>nagged</t>
  </si>
  <si>
    <t>nagging</t>
  </si>
  <si>
    <t>homework (n)</t>
  </si>
  <si>
    <t>nail</t>
  </si>
  <si>
    <t>nails</t>
  </si>
  <si>
    <t>nailed</t>
  </si>
  <si>
    <t>nailing</t>
  </si>
  <si>
    <t>headache (n)</t>
  </si>
  <si>
    <t>name</t>
  </si>
  <si>
    <t>names</t>
  </si>
  <si>
    <t>named</t>
  </si>
  <si>
    <t>naming</t>
  </si>
  <si>
    <t>headteacher (n)</t>
  </si>
  <si>
    <t>nap</t>
  </si>
  <si>
    <t>naps</t>
  </si>
  <si>
    <t>napped</t>
  </si>
  <si>
    <t>napping</t>
  </si>
  <si>
    <t>health (n)</t>
  </si>
  <si>
    <t>narrate</t>
  </si>
  <si>
    <t>narrates</t>
  </si>
  <si>
    <t>narrated</t>
  </si>
  <si>
    <t>narrating</t>
  </si>
  <si>
    <t>healthy (adj)</t>
  </si>
  <si>
    <t>narrow</t>
  </si>
  <si>
    <t>narrows</t>
  </si>
  <si>
    <t>narrowed</t>
  </si>
  <si>
    <t>narrowing</t>
  </si>
  <si>
    <t>navigate</t>
  </si>
  <si>
    <t>navigates</t>
  </si>
  <si>
    <t>navigated</t>
  </si>
  <si>
    <t>navigating</t>
  </si>
  <si>
    <t>need</t>
  </si>
  <si>
    <t>needs</t>
  </si>
  <si>
    <t>needed</t>
  </si>
  <si>
    <t>needing</t>
  </si>
  <si>
    <t>neglect</t>
  </si>
  <si>
    <t>neglects</t>
  </si>
  <si>
    <t>neglected</t>
  </si>
  <si>
    <t>neglecting</t>
  </si>
  <si>
    <t>• Can you turn the heating on?</t>
  </si>
  <si>
    <t>negotiate</t>
  </si>
  <si>
    <t>negotiates</t>
  </si>
  <si>
    <t>negotiated</t>
  </si>
  <si>
    <t>negotiating</t>
  </si>
  <si>
    <t>neighbor</t>
  </si>
  <si>
    <t>neighbors</t>
  </si>
  <si>
    <t>neighbored</t>
  </si>
  <si>
    <t>neighboring</t>
  </si>
  <si>
    <t>• a heavy blanket</t>
  </si>
  <si>
    <t>nest</t>
  </si>
  <si>
    <t>nests</t>
  </si>
  <si>
    <t>nested</t>
  </si>
  <si>
    <t>nesting</t>
  </si>
  <si>
    <t>helicopter (n)</t>
  </si>
  <si>
    <t>network</t>
  </si>
  <si>
    <t>networks</t>
  </si>
  <si>
    <t>networked</t>
  </si>
  <si>
    <t>networking</t>
  </si>
  <si>
    <t>hello (exclam)</t>
  </si>
  <si>
    <t>neutralize</t>
  </si>
  <si>
    <t>neutralizes</t>
  </si>
  <si>
    <t>neutralized</t>
  </si>
  <si>
    <t>neutralizing</t>
  </si>
  <si>
    <t>honey (n)</t>
  </si>
  <si>
    <t>nod</t>
  </si>
  <si>
    <t>nods</t>
  </si>
  <si>
    <t>nodded</t>
  </si>
  <si>
    <t>nodding</t>
  </si>
  <si>
    <t>nominate</t>
  </si>
  <si>
    <t>nominates</t>
  </si>
  <si>
    <t>nominated</t>
  </si>
  <si>
    <t>nominating</t>
  </si>
  <si>
    <t>horrible (adj)</t>
  </si>
  <si>
    <t>normalize</t>
  </si>
  <si>
    <t>normalizes</t>
  </si>
  <si>
    <t>normalized</t>
  </si>
  <si>
    <t>normalizing</t>
  </si>
  <si>
    <t>horse (n)</t>
  </si>
  <si>
    <t>note</t>
  </si>
  <si>
    <t>notes</t>
  </si>
  <si>
    <t>noted</t>
  </si>
  <si>
    <t>noting</t>
  </si>
  <si>
    <t>hospital (n)</t>
  </si>
  <si>
    <t>notice</t>
  </si>
  <si>
    <t>notices</t>
  </si>
  <si>
    <t>noticed</t>
  </si>
  <si>
    <t>noticing</t>
  </si>
  <si>
    <t>hot (adj)</t>
  </si>
  <si>
    <t>notify</t>
  </si>
  <si>
    <t>notifies</t>
  </si>
  <si>
    <t>notified</t>
  </si>
  <si>
    <t>notifying</t>
  </si>
  <si>
    <t>hotel (n)</t>
  </si>
  <si>
    <t>nourish</t>
  </si>
  <si>
    <t>nourishes</t>
  </si>
  <si>
    <t>nourished</t>
  </si>
  <si>
    <t>nourishing</t>
  </si>
  <si>
    <t>hour (n)</t>
  </si>
  <si>
    <t>nudge</t>
  </si>
  <si>
    <t>nudges</t>
  </si>
  <si>
    <t>nudged</t>
  </si>
  <si>
    <t>nudging</t>
  </si>
  <si>
    <t>house (n)</t>
  </si>
  <si>
    <t>nullify</t>
  </si>
  <si>
    <t>nullifies</t>
  </si>
  <si>
    <t>nullified</t>
  </si>
  <si>
    <t>nullifying</t>
  </si>
  <si>
    <t>housewife (n)</t>
  </si>
  <si>
    <t>number</t>
  </si>
  <si>
    <t>numbers</t>
  </si>
  <si>
    <t>numbered</t>
  </si>
  <si>
    <t>numbering</t>
  </si>
  <si>
    <t>how (adv)</t>
  </si>
  <si>
    <t>nurture</t>
  </si>
  <si>
    <t>nurtures</t>
  </si>
  <si>
    <t>nurtured</t>
  </si>
  <si>
    <t>nurturing</t>
  </si>
  <si>
    <t>however (adv)</t>
  </si>
  <si>
    <t>obey</t>
  </si>
  <si>
    <t>obeys</t>
  </si>
  <si>
    <t>obeyed</t>
  </si>
  <si>
    <t>obeying</t>
  </si>
  <si>
    <t>hungry (adj)</t>
  </si>
  <si>
    <t>object</t>
  </si>
  <si>
    <t>objects</t>
  </si>
  <si>
    <t>objected</t>
  </si>
  <si>
    <t>objecting</t>
  </si>
  <si>
    <t>oblige</t>
  </si>
  <si>
    <t>obliges</t>
  </si>
  <si>
    <t>obliged</t>
  </si>
  <si>
    <t>obliging</t>
  </si>
  <si>
    <t>obscure</t>
  </si>
  <si>
    <t>obscures</t>
  </si>
  <si>
    <t>obscured</t>
  </si>
  <si>
    <t>obscuring</t>
  </si>
  <si>
    <t>husband (n)</t>
  </si>
  <si>
    <t>observe</t>
  </si>
  <si>
    <t>observes</t>
  </si>
  <si>
    <t>observed</t>
  </si>
  <si>
    <t>observing</t>
  </si>
  <si>
    <t>© UCLES 2012 Page 12 of 29 KET Vocabulary List</t>
  </si>
  <si>
    <t>obsess</t>
  </si>
  <si>
    <t>obsesses</t>
  </si>
  <si>
    <t>obsessed</t>
  </si>
  <si>
    <t>obsessing</t>
  </si>
  <si>
    <t>obtain</t>
  </si>
  <si>
    <t>obtains</t>
  </si>
  <si>
    <t>obtained</t>
  </si>
  <si>
    <t>obtaining</t>
  </si>
  <si>
    <t>occasion</t>
  </si>
  <si>
    <t>occasions</t>
  </si>
  <si>
    <t>occasioned</t>
  </si>
  <si>
    <t>occasioning</t>
  </si>
  <si>
    <t>occupy</t>
  </si>
  <si>
    <t>occupies</t>
  </si>
  <si>
    <t>occupied</t>
  </si>
  <si>
    <t>occupying</t>
  </si>
  <si>
    <t>occur</t>
  </si>
  <si>
    <t>occurs</t>
  </si>
  <si>
    <t>occurred</t>
  </si>
  <si>
    <t>occurring</t>
  </si>
  <si>
    <t>offend</t>
  </si>
  <si>
    <t>offends</t>
  </si>
  <si>
    <t>offended</t>
  </si>
  <si>
    <t>offending</t>
  </si>
  <si>
    <t>offer</t>
  </si>
  <si>
    <t>offers</t>
  </si>
  <si>
    <t>offered</t>
  </si>
  <si>
    <t>offering</t>
  </si>
  <si>
    <t>officiate</t>
  </si>
  <si>
    <t>officiates</t>
  </si>
  <si>
    <t>officiated</t>
  </si>
  <si>
    <t>officiating</t>
  </si>
  <si>
    <t>offset</t>
  </si>
  <si>
    <t>offsets</t>
  </si>
  <si>
    <t>offsetting</t>
  </si>
  <si>
    <t>omit</t>
  </si>
  <si>
    <t>omits</t>
  </si>
  <si>
    <t>omitted</t>
  </si>
  <si>
    <t>omitting</t>
  </si>
  <si>
    <t>open</t>
  </si>
  <si>
    <t>opens</t>
  </si>
  <si>
    <t>opened</t>
  </si>
  <si>
    <t>opening</t>
  </si>
  <si>
    <t>operate</t>
  </si>
  <si>
    <t>operates</t>
  </si>
  <si>
    <t>operated</t>
  </si>
  <si>
    <t>operating</t>
  </si>
  <si>
    <t>opine</t>
  </si>
  <si>
    <t>opines</t>
  </si>
  <si>
    <t>opined</t>
  </si>
  <si>
    <t>opining</t>
  </si>
  <si>
    <t>oppose</t>
  </si>
  <si>
    <t>opposes</t>
  </si>
  <si>
    <t>opposed</t>
  </si>
  <si>
    <t>opposing</t>
  </si>
  <si>
    <t>oppress</t>
  </si>
  <si>
    <t>oppresses</t>
  </si>
  <si>
    <t>oppressed</t>
  </si>
  <si>
    <t>oppressing</t>
  </si>
  <si>
    <t>opt</t>
  </si>
  <si>
    <t>opts</t>
  </si>
  <si>
    <t>opted</t>
  </si>
  <si>
    <t>opting</t>
  </si>
  <si>
    <t>optimize</t>
  </si>
  <si>
    <t>optimizes</t>
  </si>
  <si>
    <t>optimized</t>
  </si>
  <si>
    <t>optimizing</t>
  </si>
  <si>
    <t>orchestrate</t>
  </si>
  <si>
    <t>orchestrates</t>
  </si>
  <si>
    <t>orchestrated</t>
  </si>
  <si>
    <t>orchestrating</t>
  </si>
  <si>
    <t>order</t>
  </si>
  <si>
    <t>orders</t>
  </si>
  <si>
    <t>ordered</t>
  </si>
  <si>
    <t>ordering</t>
  </si>
  <si>
    <t>organize</t>
  </si>
  <si>
    <t>organizes</t>
  </si>
  <si>
    <t>organized</t>
  </si>
  <si>
    <t>organizing</t>
  </si>
  <si>
    <t>orient</t>
  </si>
  <si>
    <t>orients</t>
  </si>
  <si>
    <t>oriented</t>
  </si>
  <si>
    <t>orienting</t>
  </si>
  <si>
    <t>originate</t>
  </si>
  <si>
    <t>originates</t>
  </si>
  <si>
    <t>originated</t>
  </si>
  <si>
    <t>originating</t>
  </si>
  <si>
    <t>oscillate</t>
  </si>
  <si>
    <t>oscillates</t>
  </si>
  <si>
    <t>oscillated</t>
  </si>
  <si>
    <t>oscillating</t>
  </si>
  <si>
    <t>overdo</t>
  </si>
  <si>
    <t>overdoes</t>
  </si>
  <si>
    <t>overdid</t>
  </si>
  <si>
    <t>overdone</t>
  </si>
  <si>
    <t>overdoing</t>
  </si>
  <si>
    <t>overflow</t>
  </si>
  <si>
    <t>overflows</t>
  </si>
  <si>
    <t>overflowed</t>
  </si>
  <si>
    <t>overflowing</t>
  </si>
  <si>
    <t>overhear</t>
  </si>
  <si>
    <t>overhears</t>
  </si>
  <si>
    <t>overheard</t>
  </si>
  <si>
    <t>overhearing</t>
  </si>
  <si>
    <t>overlap</t>
  </si>
  <si>
    <t>overlaps</t>
  </si>
  <si>
    <t>overlapped</t>
  </si>
  <si>
    <t>overlapping</t>
  </si>
  <si>
    <t>overlook</t>
  </si>
  <si>
    <t>overlooks</t>
  </si>
  <si>
    <t>overlooked</t>
  </si>
  <si>
    <t>overlooking</t>
  </si>
  <si>
    <t>oversee</t>
  </si>
  <si>
    <t>oversees</t>
  </si>
  <si>
    <t>oversaw</t>
  </si>
  <si>
    <t>overseen</t>
  </si>
  <si>
    <t>overseeing</t>
  </si>
  <si>
    <t>overtake</t>
  </si>
  <si>
    <t>overtakes</t>
  </si>
  <si>
    <t>overtook</t>
  </si>
  <si>
    <t>overtaken</t>
  </si>
  <si>
    <t>overtaking</t>
  </si>
  <si>
    <t>overthrow</t>
  </si>
  <si>
    <t>overthrows</t>
  </si>
  <si>
    <t>overthrew</t>
  </si>
  <si>
    <t>overthrown</t>
  </si>
  <si>
    <t>overthrowing</t>
  </si>
  <si>
    <t>overturn</t>
  </si>
  <si>
    <t>overturns</t>
  </si>
  <si>
    <t>overturned</t>
  </si>
  <si>
    <t>overturning</t>
  </si>
  <si>
    <t>overwhelm</t>
  </si>
  <si>
    <t>overwhelms</t>
  </si>
  <si>
    <t>overwhelmed</t>
  </si>
  <si>
    <t>overwhelming</t>
  </si>
  <si>
    <t>owe</t>
  </si>
  <si>
    <t>owes</t>
  </si>
  <si>
    <t>owed</t>
  </si>
  <si>
    <t>owing</t>
  </si>
  <si>
    <t>own</t>
  </si>
  <si>
    <t>owns</t>
  </si>
  <si>
    <t>owned</t>
  </si>
  <si>
    <t>owning</t>
  </si>
  <si>
    <t>pack</t>
  </si>
  <si>
    <t>packs</t>
  </si>
  <si>
    <t>packed</t>
  </si>
  <si>
    <t>packing</t>
  </si>
  <si>
    <t>pad</t>
  </si>
  <si>
    <t>pads</t>
  </si>
  <si>
    <t>padded</t>
  </si>
  <si>
    <t>padding</t>
  </si>
  <si>
    <t>paint</t>
  </si>
  <si>
    <t>paints</t>
  </si>
  <si>
    <t>painted</t>
  </si>
  <si>
    <t>painting</t>
  </si>
  <si>
    <t>pair</t>
  </si>
  <si>
    <t>pairs</t>
  </si>
  <si>
    <t>paired</t>
  </si>
  <si>
    <t>pairing</t>
  </si>
  <si>
    <t>pal</t>
  </si>
  <si>
    <t>pals</t>
  </si>
  <si>
    <t>palled</t>
  </si>
  <si>
    <t>palling</t>
  </si>
  <si>
    <t>jacket (n)</t>
  </si>
  <si>
    <t>pamper</t>
  </si>
  <si>
    <t>pampers</t>
  </si>
  <si>
    <t>pampered</t>
  </si>
  <si>
    <t>pampering</t>
  </si>
  <si>
    <t>jam (n)</t>
  </si>
  <si>
    <t>panic</t>
  </si>
  <si>
    <t>panics</t>
  </si>
  <si>
    <t>panicked</t>
  </si>
  <si>
    <t>panicking</t>
  </si>
  <si>
    <t>• fruit jam</t>
  </si>
  <si>
    <t>parade</t>
  </si>
  <si>
    <t>parades</t>
  </si>
  <si>
    <t>paraded</t>
  </si>
  <si>
    <t>parading</t>
  </si>
  <si>
    <t>jazz (n)</t>
  </si>
  <si>
    <t>paralyze</t>
  </si>
  <si>
    <t>paralyzes</t>
  </si>
  <si>
    <t>paralyzed</t>
  </si>
  <si>
    <t>paralyzing</t>
  </si>
  <si>
    <t>jeans (n pl)</t>
  </si>
  <si>
    <t>paraphrase</t>
  </si>
  <si>
    <t>paraphrases</t>
  </si>
  <si>
    <t>paraphrased</t>
  </si>
  <si>
    <t>paraphrasing</t>
  </si>
  <si>
    <t>jewellery (n) (Br Eng) (Am Eng: jewelry)</t>
  </si>
  <si>
    <t>pardon</t>
  </si>
  <si>
    <t>pardons</t>
  </si>
  <si>
    <t>pardoned</t>
  </si>
  <si>
    <t>pardoning</t>
  </si>
  <si>
    <t>job (n)</t>
  </si>
  <si>
    <t>pare</t>
  </si>
  <si>
    <t>pares</t>
  </si>
  <si>
    <t>pared</t>
  </si>
  <si>
    <t>paring</t>
  </si>
  <si>
    <t>parks</t>
  </si>
  <si>
    <t>parked</t>
  </si>
  <si>
    <t>parking</t>
  </si>
  <si>
    <t>journalist (n)</t>
  </si>
  <si>
    <t>part</t>
  </si>
  <si>
    <t>parts</t>
  </si>
  <si>
    <t>parted</t>
  </si>
  <si>
    <t>parting</t>
  </si>
  <si>
    <t>journey (n)</t>
  </si>
  <si>
    <t>participate</t>
  </si>
  <si>
    <t>participates</t>
  </si>
  <si>
    <t>participated</t>
  </si>
  <si>
    <t>participating</t>
  </si>
  <si>
    <t>juice (n)</t>
  </si>
  <si>
    <t>partition</t>
  </si>
  <si>
    <t>partitions</t>
  </si>
  <si>
    <t>partitioned</t>
  </si>
  <si>
    <t>partitioning</t>
  </si>
  <si>
    <t>partner</t>
  </si>
  <si>
    <t>partners</t>
  </si>
  <si>
    <t>partnered</t>
  </si>
  <si>
    <t>partnering</t>
  </si>
  <si>
    <t>party</t>
  </si>
  <si>
    <t>parties</t>
  </si>
  <si>
    <t>partied</t>
  </si>
  <si>
    <t>partying</t>
  </si>
  <si>
    <t>pass</t>
  </si>
  <si>
    <t>passes</t>
  </si>
  <si>
    <t>passed</t>
  </si>
  <si>
    <t>passing</t>
  </si>
  <si>
    <t>• I’ve just seen Tom.</t>
  </si>
  <si>
    <t>paste</t>
  </si>
  <si>
    <t>pastes</t>
  </si>
  <si>
    <t>pasted</t>
  </si>
  <si>
    <t>pasting</t>
  </si>
  <si>
    <t>• Just a moment.</t>
  </si>
  <si>
    <t>pat</t>
  </si>
  <si>
    <t>pats</t>
  </si>
  <si>
    <t>patted</t>
  </si>
  <si>
    <t>patting</t>
  </si>
  <si>
    <t>patch</t>
  </si>
  <si>
    <t>patches</t>
  </si>
  <si>
    <t>patched</t>
  </si>
  <si>
    <t>patching</t>
  </si>
  <si>
    <t>patent</t>
  </si>
  <si>
    <t>patents</t>
  </si>
  <si>
    <t>patented</t>
  </si>
  <si>
    <t>patenting</t>
  </si>
  <si>
    <t>• May I keep this?</t>
  </si>
  <si>
    <t>patrol</t>
  </si>
  <si>
    <t>patrols</t>
  </si>
  <si>
    <t>patrolled</t>
  </si>
  <si>
    <t>patrolling</t>
  </si>
  <si>
    <t>• Keep right!</t>
  </si>
  <si>
    <t>patronize</t>
  </si>
  <si>
    <t>patronizes</t>
  </si>
  <si>
    <t>patronized</t>
  </si>
  <si>
    <t>patronizing</t>
  </si>
  <si>
    <t>key (n)</t>
  </si>
  <si>
    <t>pause</t>
  </si>
  <si>
    <t>pauses</t>
  </si>
  <si>
    <t>paused</t>
  </si>
  <si>
    <t>pausing</t>
  </si>
  <si>
    <t>keyboard (n)</t>
  </si>
  <si>
    <t>pave</t>
  </si>
  <si>
    <t>paves</t>
  </si>
  <si>
    <t>paved</t>
  </si>
  <si>
    <t>paving</t>
  </si>
  <si>
    <t>• I play the keyboard in a band.</t>
  </si>
  <si>
    <t>pay</t>
  </si>
  <si>
    <t>pays</t>
  </si>
  <si>
    <t>paid</t>
  </si>
  <si>
    <t>paying</t>
  </si>
  <si>
    <t>• The keyboard for my computer is broken.</t>
  </si>
  <si>
    <t>peak</t>
  </si>
  <si>
    <t>peaks</t>
  </si>
  <si>
    <t>peaked</t>
  </si>
  <si>
    <t>peaking</t>
  </si>
  <si>
    <t>peck</t>
  </si>
  <si>
    <t>pecks</t>
  </si>
  <si>
    <t>pecked</t>
  </si>
  <si>
    <t>pecking</t>
  </si>
  <si>
    <t>kilogramme (kg) (n) (Br Eng) (Am Eng: kilogram)</t>
  </si>
  <si>
    <t>pedal</t>
  </si>
  <si>
    <t>pedals</t>
  </si>
  <si>
    <t>pedaled</t>
  </si>
  <si>
    <t>pedaling</t>
  </si>
  <si>
    <t>kilometre (km) (n) (Br Eng)</t>
  </si>
  <si>
    <t>peek</t>
  </si>
  <si>
    <t>peeks</t>
  </si>
  <si>
    <t>peeked</t>
  </si>
  <si>
    <t>peeking</t>
  </si>
  <si>
    <t>(Am Eng: kilometer)</t>
  </si>
  <si>
    <t>peel</t>
  </si>
  <si>
    <t>peels</t>
  </si>
  <si>
    <t>peeled</t>
  </si>
  <si>
    <t>peeling</t>
  </si>
  <si>
    <t>peer</t>
  </si>
  <si>
    <t>peers</t>
  </si>
  <si>
    <t>peered</t>
  </si>
  <si>
    <t>peering</t>
  </si>
  <si>
    <t>• That’s very kind of you.</t>
  </si>
  <si>
    <t>penalize</t>
  </si>
  <si>
    <t>penalizes</t>
  </si>
  <si>
    <t>penalized</t>
  </si>
  <si>
    <t>penalizing</t>
  </si>
  <si>
    <t>• What kind of book do you want?</t>
  </si>
  <si>
    <t>penetrate</t>
  </si>
  <si>
    <t>penetrates</t>
  </si>
  <si>
    <t>penetrated</t>
  </si>
  <si>
    <t>penetrating</t>
  </si>
  <si>
    <t>king (n)</t>
  </si>
  <si>
    <t>perceive</t>
  </si>
  <si>
    <t>perceives</t>
  </si>
  <si>
    <t>perceived</t>
  </si>
  <si>
    <t>perceiving</t>
  </si>
  <si>
    <t>kiss (n &amp; v)</t>
  </si>
  <si>
    <t>perfect</t>
  </si>
  <si>
    <t>perfects</t>
  </si>
  <si>
    <t>perfected</t>
  </si>
  <si>
    <t>perfecting</t>
  </si>
  <si>
    <t>kit (n)</t>
  </si>
  <si>
    <t>perform</t>
  </si>
  <si>
    <t>performs</t>
  </si>
  <si>
    <t>performed</t>
  </si>
  <si>
    <t>performing</t>
  </si>
  <si>
    <t>kitchen (n)</t>
  </si>
  <si>
    <t>perfume</t>
  </si>
  <si>
    <t>perfumes</t>
  </si>
  <si>
    <t>perfumed</t>
  </si>
  <si>
    <t>perfuming</t>
  </si>
  <si>
    <t>kite (n)</t>
  </si>
  <si>
    <t>perish</t>
  </si>
  <si>
    <t>perishes</t>
  </si>
  <si>
    <t>perished</t>
  </si>
  <si>
    <t>perishing</t>
  </si>
  <si>
    <t>knife (n)</t>
  </si>
  <si>
    <t>permit</t>
  </si>
  <si>
    <t>permits</t>
  </si>
  <si>
    <t>permitted</t>
  </si>
  <si>
    <t>permitting</t>
  </si>
  <si>
    <t>perpetuate</t>
  </si>
  <si>
    <t>perpetuates</t>
  </si>
  <si>
    <t>perpetuated</t>
  </si>
  <si>
    <t>perpetuating</t>
  </si>
  <si>
    <t>© UCLES 2012 Page 13 of 29 KET Vocabulary List</t>
  </si>
  <si>
    <t>perplex</t>
  </si>
  <si>
    <t>perplexes</t>
  </si>
  <si>
    <t>perplexed</t>
  </si>
  <si>
    <t>perplexing</t>
  </si>
  <si>
    <t>persecute</t>
  </si>
  <si>
    <t>persecutes</t>
  </si>
  <si>
    <t>persecuted</t>
  </si>
  <si>
    <t>persecuting</t>
  </si>
  <si>
    <t>lake (n)</t>
  </si>
  <si>
    <t>persevere</t>
  </si>
  <si>
    <t>perseveres</t>
  </si>
  <si>
    <t>persevered</t>
  </si>
  <si>
    <t>persevering</t>
  </si>
  <si>
    <t>lamp (n)</t>
  </si>
  <si>
    <t>persist</t>
  </si>
  <si>
    <t>persists</t>
  </si>
  <si>
    <t>persisted</t>
  </si>
  <si>
    <t>persisting</t>
  </si>
  <si>
    <t>language (n)</t>
  </si>
  <si>
    <t>persuade</t>
  </si>
  <si>
    <t>persuades</t>
  </si>
  <si>
    <t>persuaded</t>
  </si>
  <si>
    <t>persuading</t>
  </si>
  <si>
    <t>laptop (computer) (n)</t>
  </si>
  <si>
    <t>pertain</t>
  </si>
  <si>
    <t>pertains</t>
  </si>
  <si>
    <t>pertained</t>
  </si>
  <si>
    <t>pertaining</t>
  </si>
  <si>
    <t>large (adj)</t>
  </si>
  <si>
    <t>peruse</t>
  </si>
  <si>
    <t>peruses</t>
  </si>
  <si>
    <t>perused</t>
  </si>
  <si>
    <t>perusing</t>
  </si>
  <si>
    <t>last (adj &amp; det)</t>
  </si>
  <si>
    <t>pervade</t>
  </si>
  <si>
    <t>pervades</t>
  </si>
  <si>
    <t>pervaded</t>
  </si>
  <si>
    <t>pervading</t>
  </si>
  <si>
    <t>late (adv &amp; adj)</t>
  </si>
  <si>
    <t>pet</t>
  </si>
  <si>
    <t>pets</t>
  </si>
  <si>
    <t>petted</t>
  </si>
  <si>
    <t>petting</t>
  </si>
  <si>
    <t>• The train is going to be late. (adj)</t>
  </si>
  <si>
    <t>phase</t>
  </si>
  <si>
    <t>phases</t>
  </si>
  <si>
    <t>phased</t>
  </si>
  <si>
    <t>phasing</t>
  </si>
  <si>
    <t>philosophize</t>
  </si>
  <si>
    <t>philosophizes</t>
  </si>
  <si>
    <t>philosophized</t>
  </si>
  <si>
    <t>philosophizing</t>
  </si>
  <si>
    <t>• I’ll see you later.</t>
  </si>
  <si>
    <t>phones</t>
  </si>
  <si>
    <t>phoned</t>
  </si>
  <si>
    <t>phoning</t>
  </si>
  <si>
    <t>latest (adj)</t>
  </si>
  <si>
    <t>photocopy</t>
  </si>
  <si>
    <t>photocopies</t>
  </si>
  <si>
    <t>photocopied</t>
  </si>
  <si>
    <t>photocopying</t>
  </si>
  <si>
    <t>photographs</t>
  </si>
  <si>
    <t>photographed</t>
  </si>
  <si>
    <t>photographing</t>
  </si>
  <si>
    <t>lazy (adj)</t>
  </si>
  <si>
    <t>pick</t>
  </si>
  <si>
    <t>picks</t>
  </si>
  <si>
    <t>picked</t>
  </si>
  <si>
    <t>picking</t>
  </si>
  <si>
    <t>picket</t>
  </si>
  <si>
    <t>pickets</t>
  </si>
  <si>
    <t>picketed</t>
  </si>
  <si>
    <t>picketing</t>
  </si>
  <si>
    <t>least (adv)</t>
  </si>
  <si>
    <t>pickle</t>
  </si>
  <si>
    <t>pickles</t>
  </si>
  <si>
    <t>pickled</t>
  </si>
  <si>
    <t>pickling</t>
  </si>
  <si>
    <t>• at least</t>
  </si>
  <si>
    <t>pictures</t>
  </si>
  <si>
    <t>pictured</t>
  </si>
  <si>
    <t>picturing</t>
  </si>
  <si>
    <t>leather (n &amp; adj)</t>
  </si>
  <si>
    <t>piece</t>
  </si>
  <si>
    <t>pieces</t>
  </si>
  <si>
    <t>pieced</t>
  </si>
  <si>
    <t>piecing</t>
  </si>
  <si>
    <t>pierce</t>
  </si>
  <si>
    <t>pierces</t>
  </si>
  <si>
    <t>pierced</t>
  </si>
  <si>
    <t>piercing</t>
  </si>
  <si>
    <t>• The train leaves at 10 o’clock.</t>
  </si>
  <si>
    <t>pile</t>
  </si>
  <si>
    <t>piles</t>
  </si>
  <si>
    <t>piled</t>
  </si>
  <si>
    <t>piling</t>
  </si>
  <si>
    <t>• I left my bag in the cinema.</t>
  </si>
  <si>
    <t>pillage</t>
  </si>
  <si>
    <t>pillages</t>
  </si>
  <si>
    <t>pillaged</t>
  </si>
  <si>
    <t>pillaging</t>
  </si>
  <si>
    <t>• There isn’t any milk left.</t>
  </si>
  <si>
    <t>pilots</t>
  </si>
  <si>
    <t>piloted</t>
  </si>
  <si>
    <t>piloting</t>
  </si>
  <si>
    <t>pin</t>
  </si>
  <si>
    <t>pins</t>
  </si>
  <si>
    <t>pinned</t>
  </si>
  <si>
    <t>pinning</t>
  </si>
  <si>
    <t>• Go to the left. (n)</t>
  </si>
  <si>
    <t>pinch</t>
  </si>
  <si>
    <t>pinches</t>
  </si>
  <si>
    <t>pinched</t>
  </si>
  <si>
    <t>pinching</t>
  </si>
  <si>
    <t>• left hand (adj)</t>
  </si>
  <si>
    <t>pine</t>
  </si>
  <si>
    <t>pines</t>
  </si>
  <si>
    <t>pined</t>
  </si>
  <si>
    <t>pining</t>
  </si>
  <si>
    <t>• Turn left. (adv)</t>
  </si>
  <si>
    <t>pioneer</t>
  </si>
  <si>
    <t>pioneers</t>
  </si>
  <si>
    <t>pioneered</t>
  </si>
  <si>
    <t>pioneering</t>
  </si>
  <si>
    <t>left-hand (adj)</t>
  </si>
  <si>
    <t>pipe</t>
  </si>
  <si>
    <t>pipes</t>
  </si>
  <si>
    <t>piped</t>
  </si>
  <si>
    <t>piping</t>
  </si>
  <si>
    <t>leg (n)</t>
  </si>
  <si>
    <t>pit</t>
  </si>
  <si>
    <t>pits</t>
  </si>
  <si>
    <t>pitted</t>
  </si>
  <si>
    <t>pitting</t>
  </si>
  <si>
    <t>lemon (n)</t>
  </si>
  <si>
    <t>pitch</t>
  </si>
  <si>
    <t>pitches</t>
  </si>
  <si>
    <t>pitched</t>
  </si>
  <si>
    <t>pitching</t>
  </si>
  <si>
    <t>pity</t>
  </si>
  <si>
    <t>pities</t>
  </si>
  <si>
    <t>pitied</t>
  </si>
  <si>
    <t>pitying</t>
  </si>
  <si>
    <t>pivot</t>
  </si>
  <si>
    <t>pivots</t>
  </si>
  <si>
    <t>pivoted</t>
  </si>
  <si>
    <t>pivoting</t>
  </si>
  <si>
    <t>less (adj, det &amp; pron)</t>
  </si>
  <si>
    <t>place</t>
  </si>
  <si>
    <t>places</t>
  </si>
  <si>
    <t>placed</t>
  </si>
  <si>
    <t>placing</t>
  </si>
  <si>
    <t>lesson (n)</t>
  </si>
  <si>
    <t>plagiarize</t>
  </si>
  <si>
    <t>plagiarizes</t>
  </si>
  <si>
    <t>plagiarized</t>
  </si>
  <si>
    <t>plagiarizing</t>
  </si>
  <si>
    <t>plan</t>
  </si>
  <si>
    <t>plans</t>
  </si>
  <si>
    <t>planned</t>
  </si>
  <si>
    <t>planning</t>
  </si>
  <si>
    <t>letter (n)</t>
  </si>
  <si>
    <t>plants</t>
  </si>
  <si>
    <t>planted</t>
  </si>
  <si>
    <t>planting</t>
  </si>
  <si>
    <t>level (n)</t>
  </si>
  <si>
    <t>plaster</t>
  </si>
  <si>
    <t>plasters</t>
  </si>
  <si>
    <t>plastered</t>
  </si>
  <si>
    <t>plastering</t>
  </si>
  <si>
    <t>• language level</t>
  </si>
  <si>
    <t>play</t>
  </si>
  <si>
    <t>plays</t>
  </si>
  <si>
    <t>played</t>
  </si>
  <si>
    <t>playing</t>
  </si>
  <si>
    <t>library (n)</t>
  </si>
  <si>
    <t>plead</t>
  </si>
  <si>
    <t>pleads</t>
  </si>
  <si>
    <t>pleaded</t>
  </si>
  <si>
    <t>pleading</t>
  </si>
  <si>
    <t>please</t>
  </si>
  <si>
    <t>pleases</t>
  </si>
  <si>
    <t>pleased</t>
  </si>
  <si>
    <t>pleasing</t>
  </si>
  <si>
    <t> driving licence</t>
  </si>
  <si>
    <t>pledge</t>
  </si>
  <si>
    <t>pledges</t>
  </si>
  <si>
    <t>pledged</t>
  </si>
  <si>
    <t>pledging</t>
  </si>
  <si>
    <t>lie down (phr v)</t>
  </si>
  <si>
    <t>plod</t>
  </si>
  <si>
    <t>plods</t>
  </si>
  <si>
    <t>plodded</t>
  </si>
  <si>
    <t>plodding</t>
  </si>
  <si>
    <t>life (n)</t>
  </si>
  <si>
    <t>plot</t>
  </si>
  <si>
    <t>plots</t>
  </si>
  <si>
    <t>plotted</t>
  </si>
  <si>
    <t>plotting</t>
  </si>
  <si>
    <t>plow</t>
  </si>
  <si>
    <t>plows</t>
  </si>
  <si>
    <t>plowed</t>
  </si>
  <si>
    <t>plowing</t>
  </si>
  <si>
    <t>• Take the lift to the third floor.</t>
  </si>
  <si>
    <t>pluck</t>
  </si>
  <si>
    <t>plucks</t>
  </si>
  <si>
    <t>plucked</t>
  </si>
  <si>
    <t>plucking</t>
  </si>
  <si>
    <t>plug</t>
  </si>
  <si>
    <t>plugs</t>
  </si>
  <si>
    <t>plugged</t>
  </si>
  <si>
    <t>plugging</t>
  </si>
  <si>
    <t>plummet</t>
  </si>
  <si>
    <t>plummets</t>
  </si>
  <si>
    <t>plummeted</t>
  </si>
  <si>
    <t>plummeting</t>
  </si>
  <si>
    <t>• What’s the weather like? (adv)</t>
  </si>
  <si>
    <t>plunge</t>
  </si>
  <si>
    <t>plunges</t>
  </si>
  <si>
    <t>plunged</t>
  </si>
  <si>
    <t>plunging</t>
  </si>
  <si>
    <t>• It’s like an orange but bigger. (prep)</t>
  </si>
  <si>
    <t>point</t>
  </si>
  <si>
    <t>points</t>
  </si>
  <si>
    <t>pointed</t>
  </si>
  <si>
    <t>pointing</t>
  </si>
  <si>
    <t>• I’d like a drink. (v)</t>
  </si>
  <si>
    <t>poise</t>
  </si>
  <si>
    <t>poises</t>
  </si>
  <si>
    <t>poised</t>
  </si>
  <si>
    <t>poising</t>
  </si>
  <si>
    <t>poison</t>
  </si>
  <si>
    <t>poisons</t>
  </si>
  <si>
    <t>poisoned</t>
  </si>
  <si>
    <t>poisoning</t>
  </si>
  <si>
    <t>• draw a line</t>
  </si>
  <si>
    <t>poke</t>
  </si>
  <si>
    <t>pokes</t>
  </si>
  <si>
    <t>poked</t>
  </si>
  <si>
    <t>poking</t>
  </si>
  <si>
    <t>• the next line</t>
  </si>
  <si>
    <t>polish</t>
  </si>
  <si>
    <t>polishes</t>
  </si>
  <si>
    <t>polished</t>
  </si>
  <si>
    <t>polishing</t>
  </si>
  <si>
    <t>lion (n)</t>
  </si>
  <si>
    <t>pollute</t>
  </si>
  <si>
    <t>pollutes</t>
  </si>
  <si>
    <t>polluted</t>
  </si>
  <si>
    <t>polluting</t>
  </si>
  <si>
    <t>list (n)</t>
  </si>
  <si>
    <t>ponder</t>
  </si>
  <si>
    <t>ponders</t>
  </si>
  <si>
    <t>pondered</t>
  </si>
  <si>
    <t>pondering</t>
  </si>
  <si>
    <t>pontificate</t>
  </si>
  <si>
    <t>pontificates</t>
  </si>
  <si>
    <t>pontificated</t>
  </si>
  <si>
    <t>pontificating</t>
  </si>
  <si>
    <t>litre (n) (Br Eng) (Am Eng: liter)</t>
  </si>
  <si>
    <t>pop</t>
  </si>
  <si>
    <t>pops</t>
  </si>
  <si>
    <t>popped</t>
  </si>
  <si>
    <t>popping</t>
  </si>
  <si>
    <t>little (adj)</t>
  </si>
  <si>
    <t>populate</t>
  </si>
  <si>
    <t>populates</t>
  </si>
  <si>
    <t>populated</t>
  </si>
  <si>
    <t>populating</t>
  </si>
  <si>
    <t>possess</t>
  </si>
  <si>
    <t>possesses</t>
  </si>
  <si>
    <t>possessed</t>
  </si>
  <si>
    <t>possessing</t>
  </si>
  <si>
    <t>living room (n)</t>
  </si>
  <si>
    <t>post</t>
  </si>
  <si>
    <t>posts</t>
  </si>
  <si>
    <t>posted</t>
  </si>
  <si>
    <t>posting</t>
  </si>
  <si>
    <t>long (adj)</t>
  </si>
  <si>
    <t>postpone</t>
  </si>
  <si>
    <t>postpones</t>
  </si>
  <si>
    <t>postponed</t>
  </si>
  <si>
    <t>postponing</t>
  </si>
  <si>
    <t>pour</t>
  </si>
  <si>
    <t>pours</t>
  </si>
  <si>
    <t>poured</t>
  </si>
  <si>
    <t>pouring</t>
  </si>
  <si>
    <t>• You look happy.</t>
  </si>
  <si>
    <t>pout</t>
  </si>
  <si>
    <t>pouts</t>
  </si>
  <si>
    <t>pouted</t>
  </si>
  <si>
    <t>pouting</t>
  </si>
  <si>
    <t>• Don’t look now!</t>
  </si>
  <si>
    <t>practice</t>
  </si>
  <si>
    <t>practices</t>
  </si>
  <si>
    <t>practiced</t>
  </si>
  <si>
    <t>practicing</t>
  </si>
  <si>
    <t>look after (phr v)</t>
  </si>
  <si>
    <t>praise</t>
  </si>
  <si>
    <t>praises</t>
  </si>
  <si>
    <t>praised</t>
  </si>
  <si>
    <t>praising</t>
  </si>
  <si>
    <t>look at (phr v)</t>
  </si>
  <si>
    <t>prance</t>
  </si>
  <si>
    <t>prances</t>
  </si>
  <si>
    <t>pranced</t>
  </si>
  <si>
    <t>prancing</t>
  </si>
  <si>
    <t>look for (phr v)</t>
  </si>
  <si>
    <t>pray</t>
  </si>
  <si>
    <t>prays</t>
  </si>
  <si>
    <t>prayed</t>
  </si>
  <si>
    <t>praying</t>
  </si>
  <si>
    <t>look out (phr v)</t>
  </si>
  <si>
    <t>preach</t>
  </si>
  <si>
    <t>preaches</t>
  </si>
  <si>
    <t>preached</t>
  </si>
  <si>
    <t>preaching</t>
  </si>
  <si>
    <t>• Look out – it’s going to fall!</t>
  </si>
  <si>
    <t>precede</t>
  </si>
  <si>
    <t>precedes</t>
  </si>
  <si>
    <t>preceded</t>
  </si>
  <si>
    <t>preceding</t>
  </si>
  <si>
    <t>lorry (n)</t>
  </si>
  <si>
    <t>precipitate</t>
  </si>
  <si>
    <t>precipitates</t>
  </si>
  <si>
    <t>precipitated</t>
  </si>
  <si>
    <t>precipitating</t>
  </si>
  <si>
    <t>predetermine</t>
  </si>
  <si>
    <t>predetermines</t>
  </si>
  <si>
    <t>predetermined</t>
  </si>
  <si>
    <t>predetermining</t>
  </si>
  <si>
    <t>• We lost the game.</t>
  </si>
  <si>
    <t>predict</t>
  </si>
  <si>
    <t>predicts</t>
  </si>
  <si>
    <t>predicted</t>
  </si>
  <si>
    <t>predicting</t>
  </si>
  <si>
    <t>• I’ve lost my passport.</t>
  </si>
  <si>
    <t>predominate</t>
  </si>
  <si>
    <t>predominates</t>
  </si>
  <si>
    <t>predominated</t>
  </si>
  <si>
    <t>predominating</t>
  </si>
  <si>
    <t>lost (adj)</t>
  </si>
  <si>
    <t>prefer</t>
  </si>
  <si>
    <t>prefers</t>
  </si>
  <si>
    <t>preferred</t>
  </si>
  <si>
    <t>preferring</t>
  </si>
  <si>
    <t>prepare</t>
  </si>
  <si>
    <t>prepares</t>
  </si>
  <si>
    <t>prepared</t>
  </si>
  <si>
    <t>preparing</t>
  </si>
  <si>
    <t>• a lot of homework.</t>
  </si>
  <si>
    <t>prescribe</t>
  </si>
  <si>
    <t>prescribes</t>
  </si>
  <si>
    <t>prescribed</t>
  </si>
  <si>
    <t>prescribing</t>
  </si>
  <si>
    <t>loud (adj)</t>
  </si>
  <si>
    <t>present</t>
  </si>
  <si>
    <t>presents</t>
  </si>
  <si>
    <t>presented</t>
  </si>
  <si>
    <t>presenting</t>
  </si>
  <si>
    <t>love (n &amp; v)</t>
  </si>
  <si>
    <t>preserve</t>
  </si>
  <si>
    <t>preserves</t>
  </si>
  <si>
    <t>preserved</t>
  </si>
  <si>
    <t>preserving</t>
  </si>
  <si>
    <t>lovely (adj)</t>
  </si>
  <si>
    <t>preside</t>
  </si>
  <si>
    <t>presides</t>
  </si>
  <si>
    <t>presided</t>
  </si>
  <si>
    <t>presiding</t>
  </si>
  <si>
    <t>low (adj)</t>
  </si>
  <si>
    <t>press</t>
  </si>
  <si>
    <t>presses</t>
  </si>
  <si>
    <t>pressed</t>
  </si>
  <si>
    <t>pressing</t>
  </si>
  <si>
    <t>luck (n)</t>
  </si>
  <si>
    <t>pressure</t>
  </si>
  <si>
    <t>pressures</t>
  </si>
  <si>
    <t>pressured</t>
  </si>
  <si>
    <t>pressuring</t>
  </si>
  <si>
    <t>lucky (adj)</t>
  </si>
  <si>
    <t>presume</t>
  </si>
  <si>
    <t>presumes</t>
  </si>
  <si>
    <t>presumed</t>
  </si>
  <si>
    <t>presuming</t>
  </si>
  <si>
    <t>luggage (n)</t>
  </si>
  <si>
    <t>pretend</t>
  </si>
  <si>
    <t>pretends</t>
  </si>
  <si>
    <t>pretended</t>
  </si>
  <si>
    <t>pretending</t>
  </si>
  <si>
    <t>lunch (n)</t>
  </si>
  <si>
    <t>prevail</t>
  </si>
  <si>
    <t>prevails</t>
  </si>
  <si>
    <t>prevailed</t>
  </si>
  <si>
    <t>prevailing</t>
  </si>
  <si>
    <t>lunchtime (n)</t>
  </si>
  <si>
    <t>prevent</t>
  </si>
  <si>
    <t>prevents</t>
  </si>
  <si>
    <t>prevented</t>
  </si>
  <si>
    <t>preventing</t>
  </si>
  <si>
    <t>© UCLES 2012 Page 14 of 29 KET Vocabulary List</t>
  </si>
  <si>
    <t>prick</t>
  </si>
  <si>
    <t>pricks</t>
  </si>
  <si>
    <t>pricked</t>
  </si>
  <si>
    <t>pricking</t>
  </si>
  <si>
    <t>pride</t>
  </si>
  <si>
    <t>prides</t>
  </si>
  <si>
    <t>prided</t>
  </si>
  <si>
    <t>priding</t>
  </si>
  <si>
    <t>machine (n)</t>
  </si>
  <si>
    <t>print</t>
  </si>
  <si>
    <t>prints</t>
  </si>
  <si>
    <t>printed</t>
  </si>
  <si>
    <t>printing</t>
  </si>
  <si>
    <t>mad (adj)</t>
  </si>
  <si>
    <t>prioritize</t>
  </si>
  <si>
    <t>prioritizes</t>
  </si>
  <si>
    <t>prioritized</t>
  </si>
  <si>
    <t>prioritizing</t>
  </si>
  <si>
    <t>magazine (n)</t>
  </si>
  <si>
    <t>probe</t>
  </si>
  <si>
    <t>probes</t>
  </si>
  <si>
    <t>probed</t>
  </si>
  <si>
    <t>probing</t>
  </si>
  <si>
    <t>mail (n)</t>
  </si>
  <si>
    <t>proceed</t>
  </si>
  <si>
    <t>proceeds</t>
  </si>
  <si>
    <t>proceeded</t>
  </si>
  <si>
    <t>proceeding</t>
  </si>
  <si>
    <t>main course (n)</t>
  </si>
  <si>
    <t>process</t>
  </si>
  <si>
    <t>processes</t>
  </si>
  <si>
    <t>processed</t>
  </si>
  <si>
    <t>processing</t>
  </si>
  <si>
    <t>proclaim</t>
  </si>
  <si>
    <t>proclaims</t>
  </si>
  <si>
    <t>proclaimed</t>
  </si>
  <si>
    <t>proclaiming</t>
  </si>
  <si>
    <t>make-up (n)</t>
  </si>
  <si>
    <t>procrastinate</t>
  </si>
  <si>
    <t>procrastinates</t>
  </si>
  <si>
    <t>procrastinated</t>
  </si>
  <si>
    <t>procrastinating</t>
  </si>
  <si>
    <t>man (n)</t>
  </si>
  <si>
    <t>procure</t>
  </si>
  <si>
    <t>procures</t>
  </si>
  <si>
    <t>procured</t>
  </si>
  <si>
    <t>procuring</t>
  </si>
  <si>
    <t>manager (n)</t>
  </si>
  <si>
    <t>produce</t>
  </si>
  <si>
    <t>produces</t>
  </si>
  <si>
    <t>produced</t>
  </si>
  <si>
    <t>producing</t>
  </si>
  <si>
    <t>mango (n)</t>
  </si>
  <si>
    <t>profess</t>
  </si>
  <si>
    <t>professes</t>
  </si>
  <si>
    <t>professed</t>
  </si>
  <si>
    <t>professing</t>
  </si>
  <si>
    <t>many (det &amp; pron)</t>
  </si>
  <si>
    <t>proffer</t>
  </si>
  <si>
    <t>proffers</t>
  </si>
  <si>
    <t>proffered</t>
  </si>
  <si>
    <t>proffering</t>
  </si>
  <si>
    <t>map (n)</t>
  </si>
  <si>
    <t>profit</t>
  </si>
  <si>
    <t>profits</t>
  </si>
  <si>
    <t>profited</t>
  </si>
  <si>
    <t>profiting</t>
  </si>
  <si>
    <t>mark (n)</t>
  </si>
  <si>
    <t>program</t>
  </si>
  <si>
    <t>programs</t>
  </si>
  <si>
    <t>programmed</t>
  </si>
  <si>
    <t>programming</t>
  </si>
  <si>
    <t>market (n)</t>
  </si>
  <si>
    <t>progress</t>
  </si>
  <si>
    <t>progresses</t>
  </si>
  <si>
    <t>progressed</t>
  </si>
  <si>
    <t>progressing</t>
  </si>
  <si>
    <t>married (adj)</t>
  </si>
  <si>
    <t>prohibit</t>
  </si>
  <si>
    <t>prohibits</t>
  </si>
  <si>
    <t>prohibited</t>
  </si>
  <si>
    <t>prohibiting</t>
  </si>
  <si>
    <t>match (n)</t>
  </si>
  <si>
    <t>projects</t>
  </si>
  <si>
    <t>projected</t>
  </si>
  <si>
    <t>projecting</t>
  </si>
  <si>
    <t>• football match</t>
  </si>
  <si>
    <t>proliferate</t>
  </si>
  <si>
    <t>proliferates</t>
  </si>
  <si>
    <t>proliferated</t>
  </si>
  <si>
    <t>proliferating</t>
  </si>
  <si>
    <t>maths/mathematics (n) (Br Eng) (Am Eng: math)</t>
  </si>
  <si>
    <t>prolong</t>
  </si>
  <si>
    <t>prolongs</t>
  </si>
  <si>
    <t>prolonged</t>
  </si>
  <si>
    <t>prolonging</t>
  </si>
  <si>
    <t>promise</t>
  </si>
  <si>
    <t>promises</t>
  </si>
  <si>
    <t>promised</t>
  </si>
  <si>
    <t>promising</t>
  </si>
  <si>
    <t>• It doesn’t matter. (v)</t>
  </si>
  <si>
    <t>promote</t>
  </si>
  <si>
    <t>promotes</t>
  </si>
  <si>
    <t>promoted</t>
  </si>
  <si>
    <t>promoting</t>
  </si>
  <si>
    <t>• What’s the matter? (n)</t>
  </si>
  <si>
    <t>prompt</t>
  </si>
  <si>
    <t>prompts</t>
  </si>
  <si>
    <t>prompted</t>
  </si>
  <si>
    <t>prompting</t>
  </si>
  <si>
    <t>may (mv)</t>
  </si>
  <si>
    <t>promulgate</t>
  </si>
  <si>
    <t>promulgates</t>
  </si>
  <si>
    <t>promulgated</t>
  </si>
  <si>
    <t>promulgating</t>
  </si>
  <si>
    <t>maybe (adv)</t>
  </si>
  <si>
    <t>pronounce</t>
  </si>
  <si>
    <t>pronounces</t>
  </si>
  <si>
    <t>pronounced</t>
  </si>
  <si>
    <t>pronouncing</t>
  </si>
  <si>
    <t>me (pron)</t>
  </si>
  <si>
    <t>proof</t>
  </si>
  <si>
    <t>proofs</t>
  </si>
  <si>
    <t>proofed</t>
  </si>
  <si>
    <t>proofing</t>
  </si>
  <si>
    <t>meal (n)</t>
  </si>
  <si>
    <t>propagate</t>
  </si>
  <si>
    <t>propagates</t>
  </si>
  <si>
    <t>propagated</t>
  </si>
  <si>
    <t>propagating</t>
  </si>
  <si>
    <t>propel</t>
  </si>
  <si>
    <t>propels</t>
  </si>
  <si>
    <t>propelled</t>
  </si>
  <si>
    <t>propelling</t>
  </si>
  <si>
    <t>meat (n)</t>
  </si>
  <si>
    <t>proper</t>
  </si>
  <si>
    <t>propers</t>
  </si>
  <si>
    <t>propered</t>
  </si>
  <si>
    <t>propering</t>
  </si>
  <si>
    <t>mechanic (n)</t>
  </si>
  <si>
    <t>prophesy</t>
  </si>
  <si>
    <t>prophesies</t>
  </si>
  <si>
    <t>prophesied</t>
  </si>
  <si>
    <t>prophesying</t>
  </si>
  <si>
    <t>medicine (n)</t>
  </si>
  <si>
    <t>propose</t>
  </si>
  <si>
    <t>proposes</t>
  </si>
  <si>
    <t>proposed</t>
  </si>
  <si>
    <t>proposing</t>
  </si>
  <si>
    <t>prosecute</t>
  </si>
  <si>
    <t>prosecutes</t>
  </si>
  <si>
    <t>prosecuted</t>
  </si>
  <si>
    <t>prosecuting</t>
  </si>
  <si>
    <t>meeting (n)</t>
  </si>
  <si>
    <t>prospect</t>
  </si>
  <si>
    <t>prospects</t>
  </si>
  <si>
    <t>prospected</t>
  </si>
  <si>
    <t>prospecting</t>
  </si>
  <si>
    <t>melon (n)</t>
  </si>
  <si>
    <t>protect</t>
  </si>
  <si>
    <t>protects</t>
  </si>
  <si>
    <t>protected</t>
  </si>
  <si>
    <t>protecting</t>
  </si>
  <si>
    <t>member (n)</t>
  </si>
  <si>
    <t>protest</t>
  </si>
  <si>
    <t>protests</t>
  </si>
  <si>
    <t>protested</t>
  </si>
  <si>
    <t>protesting</t>
  </si>
  <si>
    <t>• a member of a club</t>
  </si>
  <si>
    <t>protrude</t>
  </si>
  <si>
    <t>protrudes</t>
  </si>
  <si>
    <t>protruded</t>
  </si>
  <si>
    <t>protruding</t>
  </si>
  <si>
    <t>proud</t>
  </si>
  <si>
    <t>prouds</t>
  </si>
  <si>
    <t>prouded</t>
  </si>
  <si>
    <t>prouding</t>
  </si>
  <si>
    <t>menu (n)</t>
  </si>
  <si>
    <t>prove</t>
  </si>
  <si>
    <t>proves</t>
  </si>
  <si>
    <t>proved</t>
  </si>
  <si>
    <t>proven</t>
  </si>
  <si>
    <t>proving</t>
  </si>
  <si>
    <t>message (n)</t>
  </si>
  <si>
    <t>provide</t>
  </si>
  <si>
    <t>provides</t>
  </si>
  <si>
    <t>provided</t>
  </si>
  <si>
    <t>providing</t>
  </si>
  <si>
    <t>provoke</t>
  </si>
  <si>
    <t>provokes</t>
  </si>
  <si>
    <t>provoked</t>
  </si>
  <si>
    <t>provoking</t>
  </si>
  <si>
    <t>midday (n)</t>
  </si>
  <si>
    <t>prowl</t>
  </si>
  <si>
    <t>prowls</t>
  </si>
  <si>
    <t>prowled</t>
  </si>
  <si>
    <t>prowling</t>
  </si>
  <si>
    <t>middle (n)</t>
  </si>
  <si>
    <t>prune</t>
  </si>
  <si>
    <t>prunes</t>
  </si>
  <si>
    <t>pruned</t>
  </si>
  <si>
    <t>pruning</t>
  </si>
  <si>
    <t>• in the middle</t>
  </si>
  <si>
    <t>pry</t>
  </si>
  <si>
    <t>pries</t>
  </si>
  <si>
    <t>pried</t>
  </si>
  <si>
    <t>prying</t>
  </si>
  <si>
    <t>midnight (n)</t>
  </si>
  <si>
    <t>publicize</t>
  </si>
  <si>
    <t>publicizes</t>
  </si>
  <si>
    <t>publicized</t>
  </si>
  <si>
    <t>publicizing</t>
  </si>
  <si>
    <t>might (mv)</t>
  </si>
  <si>
    <t>publish</t>
  </si>
  <si>
    <t>publishes</t>
  </si>
  <si>
    <t>published</t>
  </si>
  <si>
    <t>publishing</t>
  </si>
  <si>
    <t>mile (n)</t>
  </si>
  <si>
    <t>pucker</t>
  </si>
  <si>
    <t>puckers</t>
  </si>
  <si>
    <t>puckered</t>
  </si>
  <si>
    <t>puckering</t>
  </si>
  <si>
    <t>milk (n)</t>
  </si>
  <si>
    <t>pull</t>
  </si>
  <si>
    <t>pulls</t>
  </si>
  <si>
    <t>pulled</t>
  </si>
  <si>
    <t>pulling</t>
  </si>
  <si>
    <t>million (n)</t>
  </si>
  <si>
    <t>pulverize</t>
  </si>
  <si>
    <t>pulverizes</t>
  </si>
  <si>
    <t>pulverized</t>
  </si>
  <si>
    <t>pulverizing</t>
  </si>
  <si>
    <t>pummel</t>
  </si>
  <si>
    <t>pummels</t>
  </si>
  <si>
    <t>pummeled</t>
  </si>
  <si>
    <t>pummeling</t>
  </si>
  <si>
    <t>• Do you mind if I close the window?</t>
  </si>
  <si>
    <t>pump</t>
  </si>
  <si>
    <t>pumps</t>
  </si>
  <si>
    <t>pumped</t>
  </si>
  <si>
    <t>pumping</t>
  </si>
  <si>
    <t>• I don’t mind if…</t>
  </si>
  <si>
    <t>punch</t>
  </si>
  <si>
    <t>punches</t>
  </si>
  <si>
    <t>punched</t>
  </si>
  <si>
    <t>punching</t>
  </si>
  <si>
    <t>• Never mind.</t>
  </si>
  <si>
    <t>punctuate</t>
  </si>
  <si>
    <t>punctuates</t>
  </si>
  <si>
    <t>punctuated</t>
  </si>
  <si>
    <t>punctuating</t>
  </si>
  <si>
    <t>• Mind your head!</t>
  </si>
  <si>
    <t>puncture</t>
  </si>
  <si>
    <t>punctures</t>
  </si>
  <si>
    <t>punctured</t>
  </si>
  <si>
    <t>puncturing</t>
  </si>
  <si>
    <t>mine (pron)</t>
  </si>
  <si>
    <t>punish</t>
  </si>
  <si>
    <t>punishes</t>
  </si>
  <si>
    <t>punished</t>
  </si>
  <si>
    <t>punishing</t>
  </si>
  <si>
    <t>mineral water (n)</t>
  </si>
  <si>
    <t>purchase</t>
  </si>
  <si>
    <t>purchases</t>
  </si>
  <si>
    <t>purchased</t>
  </si>
  <si>
    <t>purchasing</t>
  </si>
  <si>
    <t>minus (prep)</t>
  </si>
  <si>
    <t>purge</t>
  </si>
  <si>
    <t>purges</t>
  </si>
  <si>
    <t>purged</t>
  </si>
  <si>
    <t>purging</t>
  </si>
  <si>
    <t>minute (n)</t>
  </si>
  <si>
    <t>purify</t>
  </si>
  <si>
    <t>purifies</t>
  </si>
  <si>
    <t>purified</t>
  </si>
  <si>
    <t>purifying</t>
  </si>
  <si>
    <t>mirror (n)</t>
  </si>
  <si>
    <t>purr</t>
  </si>
  <si>
    <t>purrs</t>
  </si>
  <si>
    <t>purred</t>
  </si>
  <si>
    <t>purring</t>
  </si>
  <si>
    <t>Miss (n)</t>
  </si>
  <si>
    <t>pursue</t>
  </si>
  <si>
    <t>pursues</t>
  </si>
  <si>
    <t>pursued</t>
  </si>
  <si>
    <t>pursuing</t>
  </si>
  <si>
    <t>quarrel</t>
  </si>
  <si>
    <t>quarrels</t>
  </si>
  <si>
    <t>quarreled/quarrelled</t>
  </si>
  <si>
    <t>quarreling/quarrelling</t>
  </si>
  <si>
    <t>missing (adj)</t>
  </si>
  <si>
    <t>qualify</t>
  </si>
  <si>
    <t>qualifies</t>
  </si>
  <si>
    <t>qualified</t>
  </si>
  <si>
    <t>qualifying</t>
  </si>
  <si>
    <t>mistake (n)</t>
  </si>
  <si>
    <t>question</t>
  </si>
  <si>
    <t>questions</t>
  </si>
  <si>
    <t>questioned</t>
  </si>
  <si>
    <t>questioning</t>
  </si>
  <si>
    <t>queue</t>
  </si>
  <si>
    <t>queues</t>
  </si>
  <si>
    <t>queued</t>
  </si>
  <si>
    <t>queuing</t>
  </si>
  <si>
    <t>mobile (phone) (n)</t>
  </si>
  <si>
    <t>quit</t>
  </si>
  <si>
    <t>quits</t>
  </si>
  <si>
    <t>quitting</t>
  </si>
  <si>
    <t>model (n)</t>
  </si>
  <si>
    <t>quote</t>
  </si>
  <si>
    <t>quotes</t>
  </si>
  <si>
    <t>quoted</t>
  </si>
  <si>
    <t>quoting</t>
  </si>
  <si>
    <t>modern (adj)</t>
  </si>
  <si>
    <t>race</t>
  </si>
  <si>
    <t>races</t>
  </si>
  <si>
    <t>raced</t>
  </si>
  <si>
    <t>racing</t>
  </si>
  <si>
    <t>moment (n)</t>
  </si>
  <si>
    <t>rains</t>
  </si>
  <si>
    <t>rained</t>
  </si>
  <si>
    <t>raine</t>
  </si>
  <si>
    <t>raise</t>
  </si>
  <si>
    <t>raises</t>
  </si>
  <si>
    <t>raised</t>
  </si>
  <si>
    <t>raising</t>
  </si>
  <si>
    <t>money (n)</t>
  </si>
  <si>
    <t>reach</t>
  </si>
  <si>
    <t>reaches</t>
  </si>
  <si>
    <t>reached</t>
  </si>
  <si>
    <t>reaching</t>
  </si>
  <si>
    <t>reads</t>
  </si>
  <si>
    <t>reading</t>
  </si>
  <si>
    <t>realize</t>
  </si>
  <si>
    <t>realizes</t>
  </si>
  <si>
    <t>realized</t>
  </si>
  <si>
    <t>realizing</t>
  </si>
  <si>
    <t>monthly (adj &amp; adv)</t>
  </si>
  <si>
    <t>receive</t>
  </si>
  <si>
    <t>receives</t>
  </si>
  <si>
    <t>received</t>
  </si>
  <si>
    <t>receiving</t>
  </si>
  <si>
    <t>moon (n)</t>
  </si>
  <si>
    <t>recognize</t>
  </si>
  <si>
    <t>recognizes</t>
  </si>
  <si>
    <t>recognized</t>
  </si>
  <si>
    <t>recognizing</t>
  </si>
  <si>
    <t>more (adj, adv, det &amp; pron)</t>
  </si>
  <si>
    <t>recommend</t>
  </si>
  <si>
    <t>recommends</t>
  </si>
  <si>
    <t>recommended</t>
  </si>
  <si>
    <t>recommending</t>
  </si>
  <si>
    <t>morning (n)</t>
  </si>
  <si>
    <t>record</t>
  </si>
  <si>
    <t>records</t>
  </si>
  <si>
    <t>recorded</t>
  </si>
  <si>
    <t>recording</t>
  </si>
  <si>
    <t>most (adj, adv, det &amp; pron)</t>
  </si>
  <si>
    <t>reduce</t>
  </si>
  <si>
    <t>reduces</t>
  </si>
  <si>
    <t>reduced</t>
  </si>
  <si>
    <t>reducing</t>
  </si>
  <si>
    <t>mother (n)</t>
  </si>
  <si>
    <t>reflect</t>
  </si>
  <si>
    <t>reflects</t>
  </si>
  <si>
    <t>reflected</t>
  </si>
  <si>
    <t>reflecting</t>
  </si>
  <si>
    <t>motorbike (n)</t>
  </si>
  <si>
    <t>refuse</t>
  </si>
  <si>
    <t>refuses</t>
  </si>
  <si>
    <t>refused</t>
  </si>
  <si>
    <t>refusing</t>
  </si>
  <si>
    <t>motorway (n)</t>
  </si>
  <si>
    <t>regard</t>
  </si>
  <si>
    <t>regards</t>
  </si>
  <si>
    <t>regarded</t>
  </si>
  <si>
    <t>regarding</t>
  </si>
  <si>
    <t>mountain (n)</t>
  </si>
  <si>
    <t>register</t>
  </si>
  <si>
    <t>registers</t>
  </si>
  <si>
    <t>registered</t>
  </si>
  <si>
    <t>registering</t>
  </si>
  <si>
    <t>mouse (n)</t>
  </si>
  <si>
    <t>regret</t>
  </si>
  <si>
    <t>regrets</t>
  </si>
  <si>
    <t>regretted</t>
  </si>
  <si>
    <t>regretting</t>
  </si>
  <si>
    <t>mouth (n)</t>
  </si>
  <si>
    <t>relate</t>
  </si>
  <si>
    <t>relates</t>
  </si>
  <si>
    <t>related</t>
  </si>
  <si>
    <t>relating</t>
  </si>
  <si>
    <t>relax</t>
  </si>
  <si>
    <t>relaxes</t>
  </si>
  <si>
    <t>relaxed</t>
  </si>
  <si>
    <t>relaxing</t>
  </si>
  <si>
    <t>release</t>
  </si>
  <si>
    <t>releases</t>
  </si>
  <si>
    <t>released</t>
  </si>
  <si>
    <t>releasing</t>
  </si>
  <si>
    <t>rely</t>
  </si>
  <si>
    <t>relies</t>
  </si>
  <si>
    <t>relied</t>
  </si>
  <si>
    <t>relying</t>
  </si>
  <si>
    <t>remain</t>
  </si>
  <si>
    <t>remains</t>
  </si>
  <si>
    <t>remained</t>
  </si>
  <si>
    <t>remaining</t>
  </si>
  <si>
    <t>MP3 player (n)</t>
  </si>
  <si>
    <t>remember</t>
  </si>
  <si>
    <t>remembers</t>
  </si>
  <si>
    <t>remembered</t>
  </si>
  <si>
    <t>remembering</t>
  </si>
  <si>
    <t>Mr (n)</t>
  </si>
  <si>
    <t>remind</t>
  </si>
  <si>
    <t>reminds</t>
  </si>
  <si>
    <t>reminded</t>
  </si>
  <si>
    <t>reminding</t>
  </si>
  <si>
    <t>remove</t>
  </si>
  <si>
    <t>removes</t>
  </si>
  <si>
    <t>removed</t>
  </si>
  <si>
    <t>removing</t>
  </si>
  <si>
    <t>repair</t>
  </si>
  <si>
    <t>repairs</t>
  </si>
  <si>
    <t>repaired</t>
  </si>
  <si>
    <t>repairing</t>
  </si>
  <si>
    <t>much (adj, adv, det &amp; pron)</t>
  </si>
  <si>
    <t>repeat</t>
  </si>
  <si>
    <t>repeats</t>
  </si>
  <si>
    <t>repeated</t>
  </si>
  <si>
    <t>repeating</t>
  </si>
  <si>
    <t>mug (n)</t>
  </si>
  <si>
    <t>replace</t>
  </si>
  <si>
    <t>replaces</t>
  </si>
  <si>
    <t>replaced</t>
  </si>
  <si>
    <t>replacing</t>
  </si>
  <si>
    <t>mum (n)</t>
  </si>
  <si>
    <t>reply</t>
  </si>
  <si>
    <t>replies</t>
  </si>
  <si>
    <t>replied</t>
  </si>
  <si>
    <t>replying</t>
  </si>
  <si>
    <t>museum (n)</t>
  </si>
  <si>
    <t>report</t>
  </si>
  <si>
    <t>reports</t>
  </si>
  <si>
    <t>reported</t>
  </si>
  <si>
    <t>reporting</t>
  </si>
  <si>
    <t>mushroom (n)</t>
  </si>
  <si>
    <t>represent</t>
  </si>
  <si>
    <t>represents</t>
  </si>
  <si>
    <t>represented</t>
  </si>
  <si>
    <t>representing</t>
  </si>
  <si>
    <t>music (n)</t>
  </si>
  <si>
    <t>require</t>
  </si>
  <si>
    <t>requires</t>
  </si>
  <si>
    <t>required</t>
  </si>
  <si>
    <t>requiring</t>
  </si>
  <si>
    <t>musical (adj)</t>
  </si>
  <si>
    <t>rescue</t>
  </si>
  <si>
    <t>rescues</t>
  </si>
  <si>
    <t>rescued</t>
  </si>
  <si>
    <t>rescuing</t>
  </si>
  <si>
    <t>musician (n)</t>
  </si>
  <si>
    <t>respond</t>
  </si>
  <si>
    <t>responds</t>
  </si>
  <si>
    <t>responded</t>
  </si>
  <si>
    <t>responding</t>
  </si>
  <si>
    <t>must (mv)</t>
  </si>
  <si>
    <t>rest</t>
  </si>
  <si>
    <t>rests</t>
  </si>
  <si>
    <t>rested</t>
  </si>
  <si>
    <t>resting</t>
  </si>
  <si>
    <t>my (det)</t>
  </si>
  <si>
    <t>result</t>
  </si>
  <si>
    <t>results</t>
  </si>
  <si>
    <t>resulted</t>
  </si>
  <si>
    <t>resulting</t>
  </si>
  <si>
    <t>myself (pron)</t>
  </si>
  <si>
    <t>retire</t>
  </si>
  <si>
    <t>retires</t>
  </si>
  <si>
    <t>retired</t>
  </si>
  <si>
    <t>retiring</t>
  </si>
  <si>
    <t>• by myself</t>
  </si>
  <si>
    <t>return</t>
  </si>
  <si>
    <t>returns</t>
  </si>
  <si>
    <t>returned</t>
  </si>
  <si>
    <t>returning</t>
  </si>
  <si>
    <t>© UCLES 2012 Page 15 of 29 KET Vocabulary List</t>
  </si>
  <si>
    <t>reveal</t>
  </si>
  <si>
    <t>reveals</t>
  </si>
  <si>
    <t>revealed</t>
  </si>
  <si>
    <t>revealing</t>
  </si>
  <si>
    <t>review</t>
  </si>
  <si>
    <t>reviews</t>
  </si>
  <si>
    <t>reviewed</t>
  </si>
  <si>
    <t>reviewing</t>
  </si>
  <si>
    <t>name (n)</t>
  </si>
  <si>
    <t>rides</t>
  </si>
  <si>
    <t>rode</t>
  </si>
  <si>
    <t>ridden</t>
  </si>
  <si>
    <t>national (adj)</t>
  </si>
  <si>
    <t>rings</t>
  </si>
  <si>
    <t>rang</t>
  </si>
  <si>
    <t>rung</t>
  </si>
  <si>
    <t>ringing</t>
  </si>
  <si>
    <t>nationality (n)</t>
  </si>
  <si>
    <t>rise</t>
  </si>
  <si>
    <t>rises</t>
  </si>
  <si>
    <t>rose</t>
  </si>
  <si>
    <t>risen</t>
  </si>
  <si>
    <t>rising</t>
  </si>
  <si>
    <t>nature (n)</t>
  </si>
  <si>
    <t>runs</t>
  </si>
  <si>
    <t>ran</t>
  </si>
  <si>
    <t>running</t>
  </si>
  <si>
    <t>near (adv &amp; prep)</t>
  </si>
  <si>
    <t>tabulate</t>
  </si>
  <si>
    <t>tabulates</t>
  </si>
  <si>
    <t>tabulated</t>
  </si>
  <si>
    <t>tabulating</t>
  </si>
  <si>
    <t>nearly (adv)</t>
  </si>
  <si>
    <t>tack</t>
  </si>
  <si>
    <t>tacks</t>
  </si>
  <si>
    <t>tacked</t>
  </si>
  <si>
    <t>tacking</t>
  </si>
  <si>
    <t>neck (n)</t>
  </si>
  <si>
    <t>tackle</t>
  </si>
  <si>
    <t>tackles</t>
  </si>
  <si>
    <t>tackled</t>
  </si>
  <si>
    <t>tackling</t>
  </si>
  <si>
    <t>necklace (n)</t>
  </si>
  <si>
    <t>tag</t>
  </si>
  <si>
    <t>tags</t>
  </si>
  <si>
    <t>tagged</t>
  </si>
  <si>
    <t>tagging</t>
  </si>
  <si>
    <t>tail</t>
  </si>
  <si>
    <t>tails</t>
  </si>
  <si>
    <t>tailed</t>
  </si>
  <si>
    <t>tailing</t>
  </si>
  <si>
    <t>neighbour (n)</t>
  </si>
  <si>
    <t>tailor</t>
  </si>
  <si>
    <t>tailors</t>
  </si>
  <si>
    <t>tailored</t>
  </si>
  <si>
    <t>tailoring</t>
  </si>
  <si>
    <t>net (n)</t>
  </si>
  <si>
    <t>taint</t>
  </si>
  <si>
    <t>taints</t>
  </si>
  <si>
    <t>tainted</t>
  </si>
  <si>
    <t>tainting</t>
  </si>
  <si>
    <t>• I found a great website on the net.</t>
  </si>
  <si>
    <t>take</t>
  </si>
  <si>
    <t>takes</t>
  </si>
  <si>
    <t>took</t>
  </si>
  <si>
    <t>taken</t>
  </si>
  <si>
    <t>taking</t>
  </si>
  <si>
    <t>never (adv)</t>
  </si>
  <si>
    <t>talks</t>
  </si>
  <si>
    <t>talked</t>
  </si>
  <si>
    <t>talking</t>
  </si>
  <si>
    <t>new (adj)</t>
  </si>
  <si>
    <t>tally</t>
  </si>
  <si>
    <t>tallies</t>
  </si>
  <si>
    <t>tallied</t>
  </si>
  <si>
    <t>tallying</t>
  </si>
  <si>
    <t>news (n)</t>
  </si>
  <si>
    <t>tame</t>
  </si>
  <si>
    <t>tames</t>
  </si>
  <si>
    <t>tamed</t>
  </si>
  <si>
    <t>taming</t>
  </si>
  <si>
    <t>newspaper (n)</t>
  </si>
  <si>
    <t>tamper</t>
  </si>
  <si>
    <t>tampers</t>
  </si>
  <si>
    <t>tampered</t>
  </si>
  <si>
    <t>tampering</t>
  </si>
  <si>
    <t>next (adj &amp; adv)</t>
  </si>
  <si>
    <t>tan</t>
  </si>
  <si>
    <t>tans</t>
  </si>
  <si>
    <t>tanned</t>
  </si>
  <si>
    <t>tanning</t>
  </si>
  <si>
    <t>next to (prep)</t>
  </si>
  <si>
    <t>tangle</t>
  </si>
  <si>
    <t>tangles</t>
  </si>
  <si>
    <t>tangled</t>
  </si>
  <si>
    <t>tangling</t>
  </si>
  <si>
    <t>nice (adj)</t>
  </si>
  <si>
    <t>tap</t>
  </si>
  <si>
    <t>taps</t>
  </si>
  <si>
    <t>tapped</t>
  </si>
  <si>
    <t>tapping</t>
  </si>
  <si>
    <t>tape</t>
  </si>
  <si>
    <t>tapes</t>
  </si>
  <si>
    <t>taped</t>
  </si>
  <si>
    <t>taping</t>
  </si>
  <si>
    <t>no (adv, det &amp; pron)</t>
  </si>
  <si>
    <t>target</t>
  </si>
  <si>
    <t>targets</t>
  </si>
  <si>
    <t>targeted</t>
  </si>
  <si>
    <t>targeting</t>
  </si>
  <si>
    <t>nobody (pron)</t>
  </si>
  <si>
    <t>tarnish</t>
  </si>
  <si>
    <t>tarnishes</t>
  </si>
  <si>
    <t>tarnished</t>
  </si>
  <si>
    <t>tarnishing</t>
  </si>
  <si>
    <t>noise (n)</t>
  </si>
  <si>
    <t>task</t>
  </si>
  <si>
    <t>tasks</t>
  </si>
  <si>
    <t>tasked</t>
  </si>
  <si>
    <t>tasking</t>
  </si>
  <si>
    <t>taste</t>
  </si>
  <si>
    <t>tastes</t>
  </si>
  <si>
    <t>tasted</t>
  </si>
  <si>
    <t>tasting</t>
  </si>
  <si>
    <t>tatter</t>
  </si>
  <si>
    <t>tatters</t>
  </si>
  <si>
    <t>tattered</t>
  </si>
  <si>
    <t>tattering</t>
  </si>
  <si>
    <t>no one (pron)</t>
  </si>
  <si>
    <t>tattoo</t>
  </si>
  <si>
    <t>tattoos</t>
  </si>
  <si>
    <t>tattooed</t>
  </si>
  <si>
    <t>tattooing</t>
  </si>
  <si>
    <t>normal (adj)</t>
  </si>
  <si>
    <t>taunt</t>
  </si>
  <si>
    <t>taunts</t>
  </si>
  <si>
    <t>taunted</t>
  </si>
  <si>
    <t>taunting</t>
  </si>
  <si>
    <t>north (n, adj &amp; adv)</t>
  </si>
  <si>
    <t>tax</t>
  </si>
  <si>
    <t>taxes</t>
  </si>
  <si>
    <t>taxed</t>
  </si>
  <si>
    <t>taxing</t>
  </si>
  <si>
    <t>nose (n)</t>
  </si>
  <si>
    <t>teach</t>
  </si>
  <si>
    <t>teaches</t>
  </si>
  <si>
    <t>taught</t>
  </si>
  <si>
    <t>teaching</t>
  </si>
  <si>
    <t>not (adv)</t>
  </si>
  <si>
    <t>teams</t>
  </si>
  <si>
    <t>teamed</t>
  </si>
  <si>
    <t>teaming</t>
  </si>
  <si>
    <t>note (n &amp; v)</t>
  </si>
  <si>
    <t>tear</t>
  </si>
  <si>
    <t>tears</t>
  </si>
  <si>
    <t>tore</t>
  </si>
  <si>
    <t>torn</t>
  </si>
  <si>
    <t>tearing</t>
  </si>
  <si>
    <t>notebook (n)</t>
  </si>
  <si>
    <t>tease</t>
  </si>
  <si>
    <t>teases</t>
  </si>
  <si>
    <t>teased</t>
  </si>
  <si>
    <t>teasing</t>
  </si>
  <si>
    <t>nothing (pron)</t>
  </si>
  <si>
    <t>telephones</t>
  </si>
  <si>
    <t>telephoned</t>
  </si>
  <si>
    <t>telephoning</t>
  </si>
  <si>
    <t>notice (n)</t>
  </si>
  <si>
    <t>televise</t>
  </si>
  <si>
    <t>televises</t>
  </si>
  <si>
    <t>televised</t>
  </si>
  <si>
    <t>televising</t>
  </si>
  <si>
    <t>now (adv)</t>
  </si>
  <si>
    <t>tell</t>
  </si>
  <si>
    <t>tells</t>
  </si>
  <si>
    <t>told</t>
  </si>
  <si>
    <t>telling</t>
  </si>
  <si>
    <t>number (n)</t>
  </si>
  <si>
    <t>temper</t>
  </si>
  <si>
    <t>tempers</t>
  </si>
  <si>
    <t>tempered</t>
  </si>
  <si>
    <t>tempering</t>
  </si>
  <si>
    <t>nurse (n)</t>
  </si>
  <si>
    <t>tempt</t>
  </si>
  <si>
    <t>tempts</t>
  </si>
  <si>
    <t>tempted</t>
  </si>
  <si>
    <t>tempting</t>
  </si>
  <si>
    <t>tend</t>
  </si>
  <si>
    <t>tends</t>
  </si>
  <si>
    <t>tended</t>
  </si>
  <si>
    <t>tending</t>
  </si>
  <si>
    <t>occupation (n)</t>
  </si>
  <si>
    <t>tender</t>
  </si>
  <si>
    <t>tenders</t>
  </si>
  <si>
    <t>tendered</t>
  </si>
  <si>
    <t>tendering</t>
  </si>
  <si>
    <t>o'clock (adv)</t>
  </si>
  <si>
    <t>tense</t>
  </si>
  <si>
    <t>tenses</t>
  </si>
  <si>
    <t>tensed</t>
  </si>
  <si>
    <t>tensing</t>
  </si>
  <si>
    <t>of (prep)</t>
  </si>
  <si>
    <t>tent</t>
  </si>
  <si>
    <t>tents</t>
  </si>
  <si>
    <t>tented</t>
  </si>
  <si>
    <t>tenting</t>
  </si>
  <si>
    <t>of course (not) (adv)</t>
  </si>
  <si>
    <t>terminate</t>
  </si>
  <si>
    <t>terminates</t>
  </si>
  <si>
    <t>terminated</t>
  </si>
  <si>
    <t>terminating</t>
  </si>
  <si>
    <t>off (adv)</t>
  </si>
  <si>
    <t>terrify</t>
  </si>
  <si>
    <t>terrifies</t>
  </si>
  <si>
    <t>terrified</t>
  </si>
  <si>
    <t>terrifying</t>
  </si>
  <si>
    <t>offer (n &amp; v)</t>
  </si>
  <si>
    <t>terrorize</t>
  </si>
  <si>
    <t>terrorizes</t>
  </si>
  <si>
    <t>terrorized</t>
  </si>
  <si>
    <t>terrorizing</t>
  </si>
  <si>
    <t>office (n)</t>
  </si>
  <si>
    <t>test</t>
  </si>
  <si>
    <t>tests</t>
  </si>
  <si>
    <t>tested</t>
  </si>
  <si>
    <t>testing</t>
  </si>
  <si>
    <t>often (adv)</t>
  </si>
  <si>
    <t>testify</t>
  </si>
  <si>
    <t>testifies</t>
  </si>
  <si>
    <t>testified</t>
  </si>
  <si>
    <t>testifying</t>
  </si>
  <si>
    <t>oh (exclam)</t>
  </si>
  <si>
    <t>thank</t>
  </si>
  <si>
    <t>thanks</t>
  </si>
  <si>
    <t>thanked</t>
  </si>
  <si>
    <t>thanking</t>
  </si>
  <si>
    <t>oil (n)</t>
  </si>
  <si>
    <t>thaw</t>
  </si>
  <si>
    <t>thaws</t>
  </si>
  <si>
    <t>thawed</t>
  </si>
  <si>
    <t>thawing</t>
  </si>
  <si>
    <t>• car oil</t>
  </si>
  <si>
    <t>theorize</t>
  </si>
  <si>
    <t>theorizes</t>
  </si>
  <si>
    <t>theorized</t>
  </si>
  <si>
    <t>theorizing</t>
  </si>
  <si>
    <t>• cooking oil</t>
  </si>
  <si>
    <t>think</t>
  </si>
  <si>
    <t>thinks</t>
  </si>
  <si>
    <t>thought</t>
  </si>
  <si>
    <t>thinking</t>
  </si>
  <si>
    <t>OK/okay (exclam)</t>
  </si>
  <si>
    <t>thirst</t>
  </si>
  <si>
    <t>thirsts</t>
  </si>
  <si>
    <t>thirsted</t>
  </si>
  <si>
    <t>thirsting</t>
  </si>
  <si>
    <t>old (adj)</t>
  </si>
  <si>
    <t>threaten</t>
  </si>
  <si>
    <t>threatens</t>
  </si>
  <si>
    <t>threatened</t>
  </si>
  <si>
    <t>threatening</t>
  </si>
  <si>
    <t>thresh</t>
  </si>
  <si>
    <t>threshes</t>
  </si>
  <si>
    <t>threshed</t>
  </si>
  <si>
    <t>threshing</t>
  </si>
  <si>
    <t>thrill</t>
  </si>
  <si>
    <t>thrills</t>
  </si>
  <si>
    <t>thrilled</t>
  </si>
  <si>
    <t>thrilling</t>
  </si>
  <si>
    <t>thrive</t>
  </si>
  <si>
    <t>thrives</t>
  </si>
  <si>
    <t>thrived</t>
  </si>
  <si>
    <t>thriving</t>
  </si>
  <si>
    <t>• only once</t>
  </si>
  <si>
    <t>throb</t>
  </si>
  <si>
    <t>throbs</t>
  </si>
  <si>
    <t>throbbed</t>
  </si>
  <si>
    <t>throbbing</t>
  </si>
  <si>
    <t>one (det &amp; pron)</t>
  </si>
  <si>
    <t>throttle</t>
  </si>
  <si>
    <t>throttles</t>
  </si>
  <si>
    <t>throttled</t>
  </si>
  <si>
    <t>throttling</t>
  </si>
  <si>
    <t>onion (n)</t>
  </si>
  <si>
    <t>throw</t>
  </si>
  <si>
    <t>throws</t>
  </si>
  <si>
    <t>threw</t>
  </si>
  <si>
    <t>thrown</t>
  </si>
  <si>
    <t>throwing</t>
  </si>
  <si>
    <t>online (adj &amp; adv)</t>
  </si>
  <si>
    <t>thrust</t>
  </si>
  <si>
    <t>thrusts</t>
  </si>
  <si>
    <t>thrusting</t>
  </si>
  <si>
    <t>only (adv &amp; adj)</t>
  </si>
  <si>
    <t>thump</t>
  </si>
  <si>
    <t>thumps</t>
  </si>
  <si>
    <t>thumped</t>
  </si>
  <si>
    <t>thumping</t>
  </si>
  <si>
    <t>• I only wanted to help.</t>
  </si>
  <si>
    <t>thunder</t>
  </si>
  <si>
    <t>thunders</t>
  </si>
  <si>
    <t>thundered</t>
  </si>
  <si>
    <t>thundering</t>
  </si>
  <si>
    <t>• the only one</t>
  </si>
  <si>
    <t>thwart</t>
  </si>
  <si>
    <t>thwarts</t>
  </si>
  <si>
    <t>thwarted</t>
  </si>
  <si>
    <t>thwarting</t>
  </si>
  <si>
    <t>open (adj &amp; v)</t>
  </si>
  <si>
    <t>tick</t>
  </si>
  <si>
    <t>ticks</t>
  </si>
  <si>
    <t>ticked</t>
  </si>
  <si>
    <t>ticking</t>
  </si>
  <si>
    <t>opera (n)</t>
  </si>
  <si>
    <t>tickle</t>
  </si>
  <si>
    <t>tickles</t>
  </si>
  <si>
    <t>tickled</t>
  </si>
  <si>
    <t>tickling</t>
  </si>
  <si>
    <t>opposite (prep)</t>
  </si>
  <si>
    <t>tide</t>
  </si>
  <si>
    <t>tides</t>
  </si>
  <si>
    <t>tided</t>
  </si>
  <si>
    <t>tiding</t>
  </si>
  <si>
    <t>or (conj)</t>
  </si>
  <si>
    <t>tidy</t>
  </si>
  <si>
    <t>tidies</t>
  </si>
  <si>
    <t>tidied</t>
  </si>
  <si>
    <t>tidying</t>
  </si>
  <si>
    <t>orange (adj &amp; n)</t>
  </si>
  <si>
    <t>ties</t>
  </si>
  <si>
    <t>tied</t>
  </si>
  <si>
    <t>tying</t>
  </si>
  <si>
    <t>order (n)</t>
  </si>
  <si>
    <t>tighten</t>
  </si>
  <si>
    <t>tightens</t>
  </si>
  <si>
    <t>tightened</t>
  </si>
  <si>
    <t>tightening</t>
  </si>
  <si>
    <t>tile</t>
  </si>
  <si>
    <t>tiles</t>
  </si>
  <si>
    <t>tiled</t>
  </si>
  <si>
    <t>tiling</t>
  </si>
  <si>
    <t>till</t>
  </si>
  <si>
    <t>tills</t>
  </si>
  <si>
    <t>tilled</t>
  </si>
  <si>
    <t>tilling</t>
  </si>
  <si>
    <t>ours (pron)</t>
  </si>
  <si>
    <t>tilt</t>
  </si>
  <si>
    <t>tilts</t>
  </si>
  <si>
    <t>tilted</t>
  </si>
  <si>
    <t>tilting</t>
  </si>
  <si>
    <t>ourselves (pron)</t>
  </si>
  <si>
    <t>times</t>
  </si>
  <si>
    <t>timed</t>
  </si>
  <si>
    <t>timing</t>
  </si>
  <si>
    <t>out (adv)</t>
  </si>
  <si>
    <t>tin</t>
  </si>
  <si>
    <t>tins</t>
  </si>
  <si>
    <t>tinned</t>
  </si>
  <si>
    <t>tinning</t>
  </si>
  <si>
    <t>outdoors (adv)</t>
  </si>
  <si>
    <t>tinge</t>
  </si>
  <si>
    <t>tinges</t>
  </si>
  <si>
    <t>tinged</t>
  </si>
  <si>
    <t>tingeing</t>
  </si>
  <si>
    <t>out of (prep)</t>
  </si>
  <si>
    <t>tingle</t>
  </si>
  <si>
    <t>tingles</t>
  </si>
  <si>
    <t>tingled</t>
  </si>
  <si>
    <t>tingling</t>
  </si>
  <si>
    <t>outside (prep &amp; adv)</t>
  </si>
  <si>
    <t>tinker</t>
  </si>
  <si>
    <t>tinkers</t>
  </si>
  <si>
    <t>tinkered</t>
  </si>
  <si>
    <t>tinkering</t>
  </si>
  <si>
    <t>over (prep &amp; adv)</t>
  </si>
  <si>
    <t>tint</t>
  </si>
  <si>
    <t>tints</t>
  </si>
  <si>
    <t>tinted</t>
  </si>
  <si>
    <t>tinting</t>
  </si>
  <si>
    <t>• over 60 people (adv)</t>
  </si>
  <si>
    <t>tip</t>
  </si>
  <si>
    <t>tips</t>
  </si>
  <si>
    <t>tipped</t>
  </si>
  <si>
    <t>tipping</t>
  </si>
  <si>
    <t>• to travel all over the world (prep)</t>
  </si>
  <si>
    <t>tipple</t>
  </si>
  <si>
    <t>tipples</t>
  </si>
  <si>
    <t>tippled</t>
  </si>
  <si>
    <t>tippling</t>
  </si>
  <si>
    <t>tire</t>
  </si>
  <si>
    <t>tires</t>
  </si>
  <si>
    <t>tiring</t>
  </si>
  <si>
    <t>• They cook their own meals.</t>
  </si>
  <si>
    <t>titillate</t>
  </si>
  <si>
    <t>titillates</t>
  </si>
  <si>
    <t>titillated</t>
  </si>
  <si>
    <t>titillating</t>
  </si>
  <si>
    <t>© UCLES 2012 Page 16 of 29 KET Vocabulary List</t>
  </si>
  <si>
    <t>title</t>
  </si>
  <si>
    <t>titles</t>
  </si>
  <si>
    <t>titled</t>
  </si>
  <si>
    <t>titling</t>
  </si>
  <si>
    <t>titter</t>
  </si>
  <si>
    <t>titters</t>
  </si>
  <si>
    <t>tittered</t>
  </si>
  <si>
    <t>tittering</t>
  </si>
  <si>
    <t>toasts</t>
  </si>
  <si>
    <t>toasted</t>
  </si>
  <si>
    <t>toasting</t>
  </si>
  <si>
    <t>• pack a suitcase</t>
  </si>
  <si>
    <t>toboggan</t>
  </si>
  <si>
    <t>toboggans</t>
  </si>
  <si>
    <t>tobogganed</t>
  </si>
  <si>
    <t>tobogganing</t>
  </si>
  <si>
    <t>page (n)</t>
  </si>
  <si>
    <t>toddle</t>
  </si>
  <si>
    <t>toddles</t>
  </si>
  <si>
    <t>toddled</t>
  </si>
  <si>
    <t>toddling</t>
  </si>
  <si>
    <t>pain (n)</t>
  </si>
  <si>
    <t>toe</t>
  </si>
  <si>
    <t>toes</t>
  </si>
  <si>
    <t>toed</t>
  </si>
  <si>
    <t>toeing</t>
  </si>
  <si>
    <t>paint (v &amp; n)</t>
  </si>
  <si>
    <t>tog</t>
  </si>
  <si>
    <t>togs</t>
  </si>
  <si>
    <t>togged</t>
  </si>
  <si>
    <t>togging</t>
  </si>
  <si>
    <t>painter (n)</t>
  </si>
  <si>
    <t>toggle</t>
  </si>
  <si>
    <t>toggles</t>
  </si>
  <si>
    <t>toggled</t>
  </si>
  <si>
    <t>toggling</t>
  </si>
  <si>
    <t>painting (n)</t>
  </si>
  <si>
    <t>toil</t>
  </si>
  <si>
    <t>toils</t>
  </si>
  <si>
    <t>toiled</t>
  </si>
  <si>
    <t>toiling</t>
  </si>
  <si>
    <t>pale (adj)</t>
  </si>
  <si>
    <t>tolerate</t>
  </si>
  <si>
    <t>tolerates</t>
  </si>
  <si>
    <t>tolerated</t>
  </si>
  <si>
    <t>tolerating</t>
  </si>
  <si>
    <t>pair (n)</t>
  </si>
  <si>
    <t>toll</t>
  </si>
  <si>
    <t>tolls</t>
  </si>
  <si>
    <t>tolled</t>
  </si>
  <si>
    <t>tolling</t>
  </si>
  <si>
    <t>• a pair of shoes</t>
  </si>
  <si>
    <t>tone</t>
  </si>
  <si>
    <t>tones</t>
  </si>
  <si>
    <t>toned</t>
  </si>
  <si>
    <t>toning</t>
  </si>
  <si>
    <t>paper (n &amp; adj)</t>
  </si>
  <si>
    <t>tongue</t>
  </si>
  <si>
    <t>tongues</t>
  </si>
  <si>
    <t>tongued</t>
  </si>
  <si>
    <t>tonguing</t>
  </si>
  <si>
    <t>pardon (exclam)</t>
  </si>
  <si>
    <t>tool</t>
  </si>
  <si>
    <t>tools</t>
  </si>
  <si>
    <t>tooled</t>
  </si>
  <si>
    <t>tooling</t>
  </si>
  <si>
    <t>• Pardon?</t>
  </si>
  <si>
    <t>toot</t>
  </si>
  <si>
    <t>toots</t>
  </si>
  <si>
    <t>tooted</t>
  </si>
  <si>
    <t>tooting</t>
  </si>
  <si>
    <t>parent (n)</t>
  </si>
  <si>
    <t>top</t>
  </si>
  <si>
    <t>tops</t>
  </si>
  <si>
    <t>topped</t>
  </si>
  <si>
    <t>topping</t>
  </si>
  <si>
    <t>park (n &amp; v)</t>
  </si>
  <si>
    <t>topple</t>
  </si>
  <si>
    <t>topples</t>
  </si>
  <si>
    <t>toppled</t>
  </si>
  <si>
    <t>toppling</t>
  </si>
  <si>
    <t>torment</t>
  </si>
  <si>
    <t>torments</t>
  </si>
  <si>
    <t>tormented</t>
  </si>
  <si>
    <t>tormenting</t>
  </si>
  <si>
    <t>torpedo</t>
  </si>
  <si>
    <t>torpedoes</t>
  </si>
  <si>
    <t>torpedoed</t>
  </si>
  <si>
    <t>torpedoing</t>
  </si>
  <si>
    <t>• the best part of the day</t>
  </si>
  <si>
    <t>torque</t>
  </si>
  <si>
    <t>torques</t>
  </si>
  <si>
    <t>torqued</t>
  </si>
  <si>
    <t>torquing</t>
  </si>
  <si>
    <t>partner (n)</t>
  </si>
  <si>
    <t>torture</t>
  </si>
  <si>
    <t>tortures</t>
  </si>
  <si>
    <t>tortured</t>
  </si>
  <si>
    <t>torturing</t>
  </si>
  <si>
    <t>party (n)</t>
  </si>
  <si>
    <t>toss</t>
  </si>
  <si>
    <t>tosses</t>
  </si>
  <si>
    <t>tossed</t>
  </si>
  <si>
    <t>tossing</t>
  </si>
  <si>
    <t>total</t>
  </si>
  <si>
    <t>totals</t>
  </si>
  <si>
    <t>totaled</t>
  </si>
  <si>
    <t>totaling</t>
  </si>
  <si>
    <t>• You pass the station on the left.</t>
  </si>
  <si>
    <t>totter</t>
  </si>
  <si>
    <t>totters</t>
  </si>
  <si>
    <t>tottered</t>
  </si>
  <si>
    <t>tottering</t>
  </si>
  <si>
    <t>• to pass a driving test</t>
  </si>
  <si>
    <t>touch</t>
  </si>
  <si>
    <t>touches</t>
  </si>
  <si>
    <t>touched</t>
  </si>
  <si>
    <t>touching</t>
  </si>
  <si>
    <t>passenger (n)</t>
  </si>
  <si>
    <t>tough</t>
  </si>
  <si>
    <t>toughs</t>
  </si>
  <si>
    <t>toughed</t>
  </si>
  <si>
    <t>toughing</t>
  </si>
  <si>
    <t>passport (n)</t>
  </si>
  <si>
    <t>tour</t>
  </si>
  <si>
    <t>tours</t>
  </si>
  <si>
    <t>toured</t>
  </si>
  <si>
    <t>touring</t>
  </si>
  <si>
    <t>past (prep)</t>
  </si>
  <si>
    <t>tousle</t>
  </si>
  <si>
    <t>tousles</t>
  </si>
  <si>
    <t>tousled</t>
  </si>
  <si>
    <t>tousling</t>
  </si>
  <si>
    <t>pasta (n)</t>
  </si>
  <si>
    <t>tout</t>
  </si>
  <si>
    <t>touts</t>
  </si>
  <si>
    <t>touted</t>
  </si>
  <si>
    <t>touting</t>
  </si>
  <si>
    <t>path (n)</t>
  </si>
  <si>
    <t>tow</t>
  </si>
  <si>
    <t>tows</t>
  </si>
  <si>
    <t>towed</t>
  </si>
  <si>
    <t>towing</t>
  </si>
  <si>
    <t>towels</t>
  </si>
  <si>
    <t>toweled</t>
  </si>
  <si>
    <t>toweling</t>
  </si>
  <si>
    <t>PC (personal computer) (n)</t>
  </si>
  <si>
    <t>tower</t>
  </si>
  <si>
    <t>towers</t>
  </si>
  <si>
    <t>towered</t>
  </si>
  <si>
    <t>towering</t>
  </si>
  <si>
    <t>pear (n)</t>
  </si>
  <si>
    <t>trace</t>
  </si>
  <si>
    <t>traces</t>
  </si>
  <si>
    <t>traced</t>
  </si>
  <si>
    <t>tracing</t>
  </si>
  <si>
    <t>pen (n)</t>
  </si>
  <si>
    <t>track</t>
  </si>
  <si>
    <t>tracks</t>
  </si>
  <si>
    <t>tracked</t>
  </si>
  <si>
    <t>tracking</t>
  </si>
  <si>
    <t>pence (n)</t>
  </si>
  <si>
    <t>trade</t>
  </si>
  <si>
    <t>trades</t>
  </si>
  <si>
    <t>traded</t>
  </si>
  <si>
    <t>trading</t>
  </si>
  <si>
    <t>pencil (n)</t>
  </si>
  <si>
    <t>trail</t>
  </si>
  <si>
    <t>trails</t>
  </si>
  <si>
    <t>trailed</t>
  </si>
  <si>
    <t>trailing</t>
  </si>
  <si>
    <t>pencil case (n)</t>
  </si>
  <si>
    <t>train</t>
  </si>
  <si>
    <t>trains</t>
  </si>
  <si>
    <t>trained</t>
  </si>
  <si>
    <t>training</t>
  </si>
  <si>
    <t>penfriend (n)</t>
  </si>
  <si>
    <t>trammel</t>
  </si>
  <si>
    <t>trammels</t>
  </si>
  <si>
    <t>trammeled</t>
  </si>
  <si>
    <t>trammeling</t>
  </si>
  <si>
    <t>tramp</t>
  </si>
  <si>
    <t>tramps</t>
  </si>
  <si>
    <t>tramped</t>
  </si>
  <si>
    <t>tramping</t>
  </si>
  <si>
    <t>people (n pl)</t>
  </si>
  <si>
    <t>trample</t>
  </si>
  <si>
    <t>tramples</t>
  </si>
  <si>
    <t>trampled</t>
  </si>
  <si>
    <t>trampling</t>
  </si>
  <si>
    <t>pepper (n)</t>
  </si>
  <si>
    <t>trance</t>
  </si>
  <si>
    <t>trances</t>
  </si>
  <si>
    <t>tranced</t>
  </si>
  <si>
    <t>trancing</t>
  </si>
  <si>
    <t>per (prep)</t>
  </si>
  <si>
    <t>transact</t>
  </si>
  <si>
    <t>transacts</t>
  </si>
  <si>
    <t>transacted</t>
  </si>
  <si>
    <t>transacting</t>
  </si>
  <si>
    <t>perfect (adj)</t>
  </si>
  <si>
    <t>transcend</t>
  </si>
  <si>
    <t>transcends</t>
  </si>
  <si>
    <t>transcended</t>
  </si>
  <si>
    <t>transcending</t>
  </si>
  <si>
    <t>perfume (n)</t>
  </si>
  <si>
    <t>transcribe</t>
  </si>
  <si>
    <t>transcribes</t>
  </si>
  <si>
    <t>transcribed</t>
  </si>
  <si>
    <t>transcribing</t>
  </si>
  <si>
    <t>perhaps (adv)</t>
  </si>
  <si>
    <t>transfer</t>
  </si>
  <si>
    <t>transfers</t>
  </si>
  <si>
    <t>transferred</t>
  </si>
  <si>
    <t>transferring</t>
  </si>
  <si>
    <t>person (n)</t>
  </si>
  <si>
    <t>transform</t>
  </si>
  <si>
    <t>transforms</t>
  </si>
  <si>
    <t>transformed</t>
  </si>
  <si>
    <t>transforming</t>
  </si>
  <si>
    <t>pet (n)</t>
  </si>
  <si>
    <t>transgress</t>
  </si>
  <si>
    <t>transgresses</t>
  </si>
  <si>
    <t>transgressed</t>
  </si>
  <si>
    <t>transgressing</t>
  </si>
  <si>
    <t>transit</t>
  </si>
  <si>
    <t>transits</t>
  </si>
  <si>
    <t>transited</t>
  </si>
  <si>
    <t>transiting</t>
  </si>
  <si>
    <t>petrol station (n)</t>
  </si>
  <si>
    <t>translate</t>
  </si>
  <si>
    <t>translates</t>
  </si>
  <si>
    <t>translated</t>
  </si>
  <si>
    <t>translating</t>
  </si>
  <si>
    <t>pharmacy (n)</t>
  </si>
  <si>
    <t>transmit</t>
  </si>
  <si>
    <t>transmits</t>
  </si>
  <si>
    <t>transmitted</t>
  </si>
  <si>
    <t>transmitting</t>
  </si>
  <si>
    <t>phone (v &amp; n)</t>
  </si>
  <si>
    <t>transpire</t>
  </si>
  <si>
    <t>transpires</t>
  </si>
  <si>
    <t>transpired</t>
  </si>
  <si>
    <t>transpiring</t>
  </si>
  <si>
    <t>photo(graph) (n)</t>
  </si>
  <si>
    <t>transplant</t>
  </si>
  <si>
    <t>transplants</t>
  </si>
  <si>
    <t>transplanted</t>
  </si>
  <si>
    <t>transplanting</t>
  </si>
  <si>
    <t>photographer (n)</t>
  </si>
  <si>
    <t>transport</t>
  </si>
  <si>
    <t>transports</t>
  </si>
  <si>
    <t>transported</t>
  </si>
  <si>
    <t>transporting</t>
  </si>
  <si>
    <t>photography (n)</t>
  </si>
  <si>
    <t>transpose</t>
  </si>
  <si>
    <t>transposes</t>
  </si>
  <si>
    <t>transposed</t>
  </si>
  <si>
    <t>transposing</t>
  </si>
  <si>
    <t>physics (n)</t>
  </si>
  <si>
    <t>trap</t>
  </si>
  <si>
    <t>traps</t>
  </si>
  <si>
    <t>trapped</t>
  </si>
  <si>
    <t>trapping</t>
  </si>
  <si>
    <t>piano (n)</t>
  </si>
  <si>
    <t>trash</t>
  </si>
  <si>
    <t>trashes</t>
  </si>
  <si>
    <t>trashed</t>
  </si>
  <si>
    <t>trashing</t>
  </si>
  <si>
    <t>pick up (phr v)</t>
  </si>
  <si>
    <t>traumatize</t>
  </si>
  <si>
    <t>traumatizes</t>
  </si>
  <si>
    <t>traumatized</t>
  </si>
  <si>
    <t>traumatizing</t>
  </si>
  <si>
    <t>picnic (n)</t>
  </si>
  <si>
    <t>travels</t>
  </si>
  <si>
    <t>traveled</t>
  </si>
  <si>
    <t>traveling</t>
  </si>
  <si>
    <t>picture (n)</t>
  </si>
  <si>
    <t>traverse</t>
  </si>
  <si>
    <t>traverses</t>
  </si>
  <si>
    <t>traversed</t>
  </si>
  <si>
    <t>traversing</t>
  </si>
  <si>
    <t>piece (n)</t>
  </si>
  <si>
    <t>trawl</t>
  </si>
  <si>
    <t>trawls</t>
  </si>
  <si>
    <t>trawled</t>
  </si>
  <si>
    <t>trawling</t>
  </si>
  <si>
    <t>• a piece of cake</t>
  </si>
  <si>
    <t>tread</t>
  </si>
  <si>
    <t>treads</t>
  </si>
  <si>
    <t>trod</t>
  </si>
  <si>
    <t>trodden</t>
  </si>
  <si>
    <t>treading</t>
  </si>
  <si>
    <t>pillow (n)</t>
  </si>
  <si>
    <t>treasure</t>
  </si>
  <si>
    <t>treasures</t>
  </si>
  <si>
    <t>treasured</t>
  </si>
  <si>
    <t>treasuring</t>
  </si>
  <si>
    <t>pilot (n)</t>
  </si>
  <si>
    <t>treat</t>
  </si>
  <si>
    <t>treats</t>
  </si>
  <si>
    <t>treated</t>
  </si>
  <si>
    <t>treating</t>
  </si>
  <si>
    <t>pink (adj)</t>
  </si>
  <si>
    <t>treble</t>
  </si>
  <si>
    <t>trebles</t>
  </si>
  <si>
    <t>trebled</t>
  </si>
  <si>
    <t>trebling</t>
  </si>
  <si>
    <t>pity (n)</t>
  </si>
  <si>
    <t>trees</t>
  </si>
  <si>
    <t>treed</t>
  </si>
  <si>
    <t>treeing</t>
  </si>
  <si>
    <t>• What a pity!</t>
  </si>
  <si>
    <t>trek</t>
  </si>
  <si>
    <t>treks</t>
  </si>
  <si>
    <t>trekked</t>
  </si>
  <si>
    <t>trekking</t>
  </si>
  <si>
    <t>pizza (n)</t>
  </si>
  <si>
    <t>tremble</t>
  </si>
  <si>
    <t>trembles</t>
  </si>
  <si>
    <t>trembled</t>
  </si>
  <si>
    <t>trembling</t>
  </si>
  <si>
    <t>place (n)</t>
  </si>
  <si>
    <t>trend</t>
  </si>
  <si>
    <t>trends</t>
  </si>
  <si>
    <t>trended</t>
  </si>
  <si>
    <t>trending</t>
  </si>
  <si>
    <t>plan (n &amp; v)</t>
  </si>
  <si>
    <t>trespass</t>
  </si>
  <si>
    <t>trespasses</t>
  </si>
  <si>
    <t>trespassed</t>
  </si>
  <si>
    <t>trespassing</t>
  </si>
  <si>
    <t>plane (n)</t>
  </si>
  <si>
    <t>trial</t>
  </si>
  <si>
    <t>trials</t>
  </si>
  <si>
    <t>trialed</t>
  </si>
  <si>
    <t>trialing</t>
  </si>
  <si>
    <t>• The plane was late.</t>
  </si>
  <si>
    <t>triangulate</t>
  </si>
  <si>
    <t>triangulates</t>
  </si>
  <si>
    <t>triangulated</t>
  </si>
  <si>
    <t>triangulating</t>
  </si>
  <si>
    <t>plant (n)</t>
  </si>
  <si>
    <t>trick</t>
  </si>
  <si>
    <t>tricks</t>
  </si>
  <si>
    <t>tricked</t>
  </si>
  <si>
    <t>tricking</t>
  </si>
  <si>
    <t>plastic (n &amp; adj)</t>
  </si>
  <si>
    <t>trickle</t>
  </si>
  <si>
    <t>trickles</t>
  </si>
  <si>
    <t>trickled</t>
  </si>
  <si>
    <t>trickling</t>
  </si>
  <si>
    <t>plate (n)</t>
  </si>
  <si>
    <t>trigger</t>
  </si>
  <si>
    <t>triggers</t>
  </si>
  <si>
    <t>triggered</t>
  </si>
  <si>
    <t>triggering</t>
  </si>
  <si>
    <t>platform (n)</t>
  </si>
  <si>
    <t>trim</t>
  </si>
  <si>
    <t>trims</t>
  </si>
  <si>
    <t>trimmed</t>
  </si>
  <si>
    <t>trimming</t>
  </si>
  <si>
    <t>• Your train leaves from Platform 8.</t>
  </si>
  <si>
    <t>trips</t>
  </si>
  <si>
    <t>tripped</t>
  </si>
  <si>
    <t>tripping</t>
  </si>
  <si>
    <t>triple</t>
  </si>
  <si>
    <t>triples</t>
  </si>
  <si>
    <t>tripled</t>
  </si>
  <si>
    <t>tripling</t>
  </si>
  <si>
    <t>• to play football (v)</t>
  </si>
  <si>
    <t>triumph</t>
  </si>
  <si>
    <t>triumphs</t>
  </si>
  <si>
    <t>triumphed</t>
  </si>
  <si>
    <t>triumphing</t>
  </si>
  <si>
    <t>• to play the guitar (v)</t>
  </si>
  <si>
    <t>trivialize</t>
  </si>
  <si>
    <t>trivializes</t>
  </si>
  <si>
    <t>trivialized</t>
  </si>
  <si>
    <t>trivializing</t>
  </si>
  <si>
    <t>• a play at the theatre (n)</t>
  </si>
  <si>
    <t>troll</t>
  </si>
  <si>
    <t>trolls</t>
  </si>
  <si>
    <t>trolled</t>
  </si>
  <si>
    <t>trolling</t>
  </si>
  <si>
    <t>player (n)</t>
  </si>
  <si>
    <t>troop</t>
  </si>
  <si>
    <t>troops</t>
  </si>
  <si>
    <t>trooped</t>
  </si>
  <si>
    <t>trooping</t>
  </si>
  <si>
    <t>playground (n)</t>
  </si>
  <si>
    <t>trouble</t>
  </si>
  <si>
    <t>troubles</t>
  </si>
  <si>
    <t>troubled</t>
  </si>
  <si>
    <t>troubling</t>
  </si>
  <si>
    <t>pleasant (adj)</t>
  </si>
  <si>
    <t>trounce</t>
  </si>
  <si>
    <t>trounces</t>
  </si>
  <si>
    <t>trounced</t>
  </si>
  <si>
    <t>trouncing</t>
  </si>
  <si>
    <t>please (v &amp; exclam)</t>
  </si>
  <si>
    <t>truck</t>
  </si>
  <si>
    <t>trucks</t>
  </si>
  <si>
    <t>trucked</t>
  </si>
  <si>
    <t>trucking</t>
  </si>
  <si>
    <t>• I’m very pleased for you. (v)</t>
  </si>
  <si>
    <t>trudge</t>
  </si>
  <si>
    <t>trudges</t>
  </si>
  <si>
    <t>trudged</t>
  </si>
  <si>
    <t>trudging</t>
  </si>
  <si>
    <t>• Please be quiet!</t>
  </si>
  <si>
    <t>trues</t>
  </si>
  <si>
    <t>trued</t>
  </si>
  <si>
    <t>truing</t>
  </si>
  <si>
    <t>pleased (adj)</t>
  </si>
  <si>
    <t>trump</t>
  </si>
  <si>
    <t>trumps</t>
  </si>
  <si>
    <t>trumped</t>
  </si>
  <si>
    <t>trumping</t>
  </si>
  <si>
    <t>trumpet</t>
  </si>
  <si>
    <t>trumpets</t>
  </si>
  <si>
    <t>trumpeted</t>
  </si>
  <si>
    <t>trumpeting</t>
  </si>
  <si>
    <t>p.m. (adv)</t>
  </si>
  <si>
    <t>truncate</t>
  </si>
  <si>
    <t>truncates</t>
  </si>
  <si>
    <t>truncated</t>
  </si>
  <si>
    <t>truncating</t>
  </si>
  <si>
    <t>pocket (n)</t>
  </si>
  <si>
    <t>trundle</t>
  </si>
  <si>
    <t>trundles</t>
  </si>
  <si>
    <t>trundled</t>
  </si>
  <si>
    <t>trundling</t>
  </si>
  <si>
    <t>trust</t>
  </si>
  <si>
    <t>trusts</t>
  </si>
  <si>
    <t>trusted</t>
  </si>
  <si>
    <t>trusting</t>
  </si>
  <si>
    <t>police (n)</t>
  </si>
  <si>
    <t>try</t>
  </si>
  <si>
    <t>tries</t>
  </si>
  <si>
    <t>tried</t>
  </si>
  <si>
    <t>trying</t>
  </si>
  <si>
    <t>police car (n)</t>
  </si>
  <si>
    <t>tuck</t>
  </si>
  <si>
    <t>tucks</t>
  </si>
  <si>
    <t>tucked</t>
  </si>
  <si>
    <t>tucking</t>
  </si>
  <si>
    <t>police officer (n)</t>
  </si>
  <si>
    <t>tug</t>
  </si>
  <si>
    <t>tugs</t>
  </si>
  <si>
    <t>tugged</t>
  </si>
  <si>
    <t>tugging</t>
  </si>
  <si>
    <t>police station (n)</t>
  </si>
  <si>
    <t>tumble</t>
  </si>
  <si>
    <t>tumbles</t>
  </si>
  <si>
    <t>tumbled</t>
  </si>
  <si>
    <t>tumbling</t>
  </si>
  <si>
    <t>polite (adj)</t>
  </si>
  <si>
    <t>tune</t>
  </si>
  <si>
    <t>tunes</t>
  </si>
  <si>
    <t>tuned</t>
  </si>
  <si>
    <t>tuning</t>
  </si>
  <si>
    <t>tunnel</t>
  </si>
  <si>
    <t>tunnels</t>
  </si>
  <si>
    <t>tunneled</t>
  </si>
  <si>
    <t>tunneling</t>
  </si>
  <si>
    <t>• swimming pool</t>
  </si>
  <si>
    <t>turf</t>
  </si>
  <si>
    <t>turfs</t>
  </si>
  <si>
    <t>turfed</t>
  </si>
  <si>
    <t>turfing</t>
  </si>
  <si>
    <t>poor (adj)</t>
  </si>
  <si>
    <t>turn</t>
  </si>
  <si>
    <t>turns</t>
  </si>
  <si>
    <t>turned</t>
  </si>
  <si>
    <t>turning</t>
  </si>
  <si>
    <t>tutor</t>
  </si>
  <si>
    <t>tutors</t>
  </si>
  <si>
    <t>tutored</t>
  </si>
  <si>
    <t>tutoring</t>
  </si>
  <si>
    <t>• pop music</t>
  </si>
  <si>
    <t>twang</t>
  </si>
  <si>
    <t>twangs</t>
  </si>
  <si>
    <t>twanged</t>
  </si>
  <si>
    <t>twanging</t>
  </si>
  <si>
    <t>popular (adj)</t>
  </si>
  <si>
    <t>tweak</t>
  </si>
  <si>
    <t>tweaks</t>
  </si>
  <si>
    <t>tweaked</t>
  </si>
  <si>
    <t>tweaking</t>
  </si>
  <si>
    <t>possible (adj)</t>
  </si>
  <si>
    <t>tweet</t>
  </si>
  <si>
    <t>tweets</t>
  </si>
  <si>
    <t>tweeted</t>
  </si>
  <si>
    <t>tweeting</t>
  </si>
  <si>
    <t>possibly (adv)</t>
  </si>
  <si>
    <t>twiddle</t>
  </si>
  <si>
    <t>twiddles</t>
  </si>
  <si>
    <t>twiddled</t>
  </si>
  <si>
    <t>twiddling</t>
  </si>
  <si>
    <t>post (v &amp; n)</t>
  </si>
  <si>
    <t>twine</t>
  </si>
  <si>
    <t>twines</t>
  </si>
  <si>
    <t>twined</t>
  </si>
  <si>
    <t>twining</t>
  </si>
  <si>
    <t>• to post a letter</t>
  </si>
  <si>
    <t>twinkle</t>
  </si>
  <si>
    <t>twinkles</t>
  </si>
  <si>
    <t>twinkled</t>
  </si>
  <si>
    <t>twinkling</t>
  </si>
  <si>
    <t>• What’s in the post today?</t>
  </si>
  <si>
    <t>twirl</t>
  </si>
  <si>
    <t>twirls</t>
  </si>
  <si>
    <t>twirled</t>
  </si>
  <si>
    <t>twirling</t>
  </si>
  <si>
    <t>postcard (n)</t>
  </si>
  <si>
    <t>twist</t>
  </si>
  <si>
    <t>twists</t>
  </si>
  <si>
    <t>twisted</t>
  </si>
  <si>
    <t>twisting</t>
  </si>
  <si>
    <t>poster (n)</t>
  </si>
  <si>
    <t>twitch</t>
  </si>
  <si>
    <t>twitches</t>
  </si>
  <si>
    <t>twitched</t>
  </si>
  <si>
    <t>twitching</t>
  </si>
  <si>
    <t>post office (n)</t>
  </si>
  <si>
    <t>twitter</t>
  </si>
  <si>
    <t>twitters</t>
  </si>
  <si>
    <t>twittered</t>
  </si>
  <si>
    <t>twittering</t>
  </si>
  <si>
    <t>potato (n)</t>
  </si>
  <si>
    <t>type</t>
  </si>
  <si>
    <t>types</t>
  </si>
  <si>
    <t>typed</t>
  </si>
  <si>
    <t>typing</t>
  </si>
  <si>
    <t>pound (£) (n)</t>
  </si>
  <si>
    <t>typify</t>
  </si>
  <si>
    <t>typifies</t>
  </si>
  <si>
    <t>typified</t>
  </si>
  <si>
    <t>typifying</t>
  </si>
  <si>
    <t>tyrannize</t>
  </si>
  <si>
    <t>tyrannizes</t>
  </si>
  <si>
    <t>tyrannized</t>
  </si>
  <si>
    <t>tyrannizing</t>
  </si>
  <si>
    <t>© UCLES 2012 Page 17 of 29 KET Vocabulary List</t>
  </si>
  <si>
    <t>ulcerate</t>
  </si>
  <si>
    <t>ulcerates</t>
  </si>
  <si>
    <t>ulcerated</t>
  </si>
  <si>
    <t>ulcerating</t>
  </si>
  <si>
    <t>umpire</t>
  </si>
  <si>
    <t>umpires</t>
  </si>
  <si>
    <t>umpired</t>
  </si>
  <si>
    <t>umpiring</t>
  </si>
  <si>
    <t>• football practice</t>
  </si>
  <si>
    <t>unbalance</t>
  </si>
  <si>
    <t>unbalances</t>
  </si>
  <si>
    <t>unbalanced</t>
  </si>
  <si>
    <t>unbalancing</t>
  </si>
  <si>
    <t>unbend</t>
  </si>
  <si>
    <t>unbends</t>
  </si>
  <si>
    <t>unbent</t>
  </si>
  <si>
    <t>unbending</t>
  </si>
  <si>
    <t>• You must practise if you want to play well.</t>
  </si>
  <si>
    <t>unblock</t>
  </si>
  <si>
    <t>unblocks</t>
  </si>
  <si>
    <t>unblocked</t>
  </si>
  <si>
    <t>unblocking</t>
  </si>
  <si>
    <t>unbuckle</t>
  </si>
  <si>
    <t>unbuckles</t>
  </si>
  <si>
    <t>unbuckled</t>
  </si>
  <si>
    <t>unbuckling</t>
  </si>
  <si>
    <t>unburden</t>
  </si>
  <si>
    <t>unburdens</t>
  </si>
  <si>
    <t>unburdened</t>
  </si>
  <si>
    <t>unburdening</t>
  </si>
  <si>
    <t>present (n)</t>
  </si>
  <si>
    <t>unbutton</t>
  </si>
  <si>
    <t>unbuttons</t>
  </si>
  <si>
    <t>unbuttoned</t>
  </si>
  <si>
    <t>unbuttoning</t>
  </si>
  <si>
    <t> a birthday present</t>
  </si>
  <si>
    <t>unclasp</t>
  </si>
  <si>
    <t>unclasps</t>
  </si>
  <si>
    <t>unclasped</t>
  </si>
  <si>
    <t>unclasping</t>
  </si>
  <si>
    <t>uncoil</t>
  </si>
  <si>
    <t>uncoils</t>
  </si>
  <si>
    <t>uncoiled</t>
  </si>
  <si>
    <t>uncoiling</t>
  </si>
  <si>
    <t>price (n)</t>
  </si>
  <si>
    <t>uncover</t>
  </si>
  <si>
    <t>uncovers</t>
  </si>
  <si>
    <t>uncovered</t>
  </si>
  <si>
    <t>uncovering</t>
  </si>
  <si>
    <t>uncouple</t>
  </si>
  <si>
    <t>uncouples</t>
  </si>
  <si>
    <t>uncoupled</t>
  </si>
  <si>
    <t>uncoupling</t>
  </si>
  <si>
    <t>printer (n)</t>
  </si>
  <si>
    <t>undecorate</t>
  </si>
  <si>
    <t>undecorates</t>
  </si>
  <si>
    <t>undecorated</t>
  </si>
  <si>
    <t>undecorating</t>
  </si>
  <si>
    <t>prize (n)</t>
  </si>
  <si>
    <t>undergo</t>
  </si>
  <si>
    <t>undergoes</t>
  </si>
  <si>
    <t>underwent</t>
  </si>
  <si>
    <t>undergone</t>
  </si>
  <si>
    <t>undergoing</t>
  </si>
  <si>
    <t>probably (adv)</t>
  </si>
  <si>
    <t>underline</t>
  </si>
  <si>
    <t>underlines</t>
  </si>
  <si>
    <t>underlined</t>
  </si>
  <si>
    <t>underlining</t>
  </si>
  <si>
    <t>problem (n)</t>
  </si>
  <si>
    <t>undermine</t>
  </si>
  <si>
    <t>undermines</t>
  </si>
  <si>
    <t>undermined</t>
  </si>
  <si>
    <t>undermining</t>
  </si>
  <si>
    <t>program (n)</t>
  </si>
  <si>
    <t>underpay</t>
  </si>
  <si>
    <t>underpays</t>
  </si>
  <si>
    <t>underpaid</t>
  </si>
  <si>
    <t>underpaying</t>
  </si>
  <si>
    <t> a computer program</t>
  </si>
  <si>
    <t>underscore</t>
  </si>
  <si>
    <t>underscores</t>
  </si>
  <si>
    <t>underscored</t>
  </si>
  <si>
    <t>underscoring</t>
  </si>
  <si>
    <t>programme (n)</t>
  </si>
  <si>
    <t>understand</t>
  </si>
  <si>
    <t>understands</t>
  </si>
  <si>
    <t>understood</t>
  </si>
  <si>
    <t>understanding</t>
  </si>
  <si>
    <t> a TV programme</t>
  </si>
  <si>
    <t>undertake</t>
  </si>
  <si>
    <t>undertakes</t>
  </si>
  <si>
    <t>undertook</t>
  </si>
  <si>
    <t>undertaken</t>
  </si>
  <si>
    <t>undertaking</t>
  </si>
  <si>
    <t>undervalue</t>
  </si>
  <si>
    <t>undervalues</t>
  </si>
  <si>
    <t>undervalued</t>
  </si>
  <si>
    <t>undervaluing</t>
  </si>
  <si>
    <t>• a school project</t>
  </si>
  <si>
    <t>underwater</t>
  </si>
  <si>
    <t>underwaters</t>
  </si>
  <si>
    <t>underwatered</t>
  </si>
  <si>
    <t>underwatering</t>
  </si>
  <si>
    <t>underwrite</t>
  </si>
  <si>
    <t>underwrites</t>
  </si>
  <si>
    <t>underwrote</t>
  </si>
  <si>
    <t>underwritten</t>
  </si>
  <si>
    <t>underwriting</t>
  </si>
  <si>
    <t>pupil (n)</t>
  </si>
  <si>
    <t>undo</t>
  </si>
  <si>
    <t>undoes</t>
  </si>
  <si>
    <t>undid</t>
  </si>
  <si>
    <t>undone</t>
  </si>
  <si>
    <t>undoing</t>
  </si>
  <si>
    <t>purple (adj)</t>
  </si>
  <si>
    <t>undress</t>
  </si>
  <si>
    <t>undresses</t>
  </si>
  <si>
    <t>undressed</t>
  </si>
  <si>
    <t>undressing</t>
  </si>
  <si>
    <t>purse (n)</t>
  </si>
  <si>
    <t>undulate</t>
  </si>
  <si>
    <t>undulates</t>
  </si>
  <si>
    <t>undulated</t>
  </si>
  <si>
    <t>undulating</t>
  </si>
  <si>
    <t>unfasten</t>
  </si>
  <si>
    <t>unfastens</t>
  </si>
  <si>
    <t>unfastened</t>
  </si>
  <si>
    <t>unfastening</t>
  </si>
  <si>
    <t>unfold</t>
  </si>
  <si>
    <t>unfolds</t>
  </si>
  <si>
    <t>unfolded</t>
  </si>
  <si>
    <t>unfolding</t>
  </si>
  <si>
    <t>unfurl</t>
  </si>
  <si>
    <t>unfurls</t>
  </si>
  <si>
    <t>unfurled</t>
  </si>
  <si>
    <t>unfurling</t>
  </si>
  <si>
    <t>unglue</t>
  </si>
  <si>
    <t>unglues</t>
  </si>
  <si>
    <t>unglued</t>
  </si>
  <si>
    <t>ungluing</t>
  </si>
  <si>
    <t>unhand</t>
  </si>
  <si>
    <t>unhands</t>
  </si>
  <si>
    <t>unhanded</t>
  </si>
  <si>
    <t>unhanding</t>
  </si>
  <si>
    <t>unhinge</t>
  </si>
  <si>
    <t>unhinges</t>
  </si>
  <si>
    <t>unhinged</t>
  </si>
  <si>
    <t>unhinging</t>
  </si>
  <si>
    <t> a quarter of an hour</t>
  </si>
  <si>
    <t>unhitch</t>
  </si>
  <si>
    <t>unhitches</t>
  </si>
  <si>
    <t>unhitched</t>
  </si>
  <si>
    <t>unhitching</t>
  </si>
  <si>
    <t>queen (n)</t>
  </si>
  <si>
    <t>unhook</t>
  </si>
  <si>
    <t>unhooks</t>
  </si>
  <si>
    <t>unhooked</t>
  </si>
  <si>
    <t>unhooking</t>
  </si>
  <si>
    <t>unify</t>
  </si>
  <si>
    <t>unifies</t>
  </si>
  <si>
    <t>unified</t>
  </si>
  <si>
    <t>unifying</t>
  </si>
  <si>
    <t>quick (adj)</t>
  </si>
  <si>
    <t>union</t>
  </si>
  <si>
    <t>unions</t>
  </si>
  <si>
    <t>unioned</t>
  </si>
  <si>
    <t>unioning</t>
  </si>
  <si>
    <t>quickly (adv)</t>
  </si>
  <si>
    <t>unite</t>
  </si>
  <si>
    <t>unites</t>
  </si>
  <si>
    <t>united</t>
  </si>
  <si>
    <t>uniting</t>
  </si>
  <si>
    <t>quiet (adj)</t>
  </si>
  <si>
    <t>unjam</t>
  </si>
  <si>
    <t>unjams</t>
  </si>
  <si>
    <t>unjammed</t>
  </si>
  <si>
    <t>unjamming</t>
  </si>
  <si>
    <t>unkink</t>
  </si>
  <si>
    <t>unkinks</t>
  </si>
  <si>
    <t>unkinked</t>
  </si>
  <si>
    <t>unkinking</t>
  </si>
  <si>
    <t>• Are you quite sure?</t>
  </si>
  <si>
    <t>unknot</t>
  </si>
  <si>
    <t>unknots</t>
  </si>
  <si>
    <t>unknotted</t>
  </si>
  <si>
    <t>unknotting</t>
  </si>
  <si>
    <t>• quite old</t>
  </si>
  <si>
    <t>unlace</t>
  </si>
  <si>
    <t>unlaces</t>
  </si>
  <si>
    <t>unlaced</t>
  </si>
  <si>
    <t>unlacing</t>
  </si>
  <si>
    <t>quiz (n)</t>
  </si>
  <si>
    <t>unlatch</t>
  </si>
  <si>
    <t>unlatches</t>
  </si>
  <si>
    <t>unlatched</t>
  </si>
  <si>
    <t>unlatching</t>
  </si>
  <si>
    <t>unload</t>
  </si>
  <si>
    <t>unloads</t>
  </si>
  <si>
    <t>unloaded</t>
  </si>
  <si>
    <t>unloading</t>
  </si>
  <si>
    <t>rabbit (n)</t>
  </si>
  <si>
    <t>unlock</t>
  </si>
  <si>
    <t>unlocks</t>
  </si>
  <si>
    <t>unlocked</t>
  </si>
  <si>
    <t>unlocking</t>
  </si>
  <si>
    <t>unloose</t>
  </si>
  <si>
    <t>unlooses</t>
  </si>
  <si>
    <t>unloosed</t>
  </si>
  <si>
    <t>unloosing</t>
  </si>
  <si>
    <t>• a running race (n)</t>
  </si>
  <si>
    <t>unmake</t>
  </si>
  <si>
    <t>unmakes</t>
  </si>
  <si>
    <t>unmade</t>
  </si>
  <si>
    <t>unmaking</t>
  </si>
  <si>
    <t>• She raced her brother to the bus stop. (v)</t>
  </si>
  <si>
    <t>unmask</t>
  </si>
  <si>
    <t>unmasks</t>
  </si>
  <si>
    <t>unmasked</t>
  </si>
  <si>
    <t>unmasking</t>
  </si>
  <si>
    <t>unnerve</t>
  </si>
  <si>
    <t>unnerves</t>
  </si>
  <si>
    <t>unnerved</t>
  </si>
  <si>
    <t>unnerving</t>
  </si>
  <si>
    <t>• Can I borrow your tennis racket?</t>
  </si>
  <si>
    <t>unpack</t>
  </si>
  <si>
    <t>unpacks</t>
  </si>
  <si>
    <t>unpacked</t>
  </si>
  <si>
    <t>unpacking</t>
  </si>
  <si>
    <t>radio (n)</t>
  </si>
  <si>
    <t>unpick</t>
  </si>
  <si>
    <t>unpicks</t>
  </si>
  <si>
    <t>unpicked</t>
  </si>
  <si>
    <t>unpicking</t>
  </si>
  <si>
    <t>railway (n)</t>
  </si>
  <si>
    <t>unplug</t>
  </si>
  <si>
    <t>unplugs</t>
  </si>
  <si>
    <t>unplugged</t>
  </si>
  <si>
    <t>unplugging</t>
  </si>
  <si>
    <t>rain (n &amp; v)</t>
  </si>
  <si>
    <t>unravel</t>
  </si>
  <si>
    <t>unravels</t>
  </si>
  <si>
    <t>unraveled</t>
  </si>
  <si>
    <t>unraveling</t>
  </si>
  <si>
    <t>raincoat (n)</t>
  </si>
  <si>
    <t>unroll</t>
  </si>
  <si>
    <t>unrolls</t>
  </si>
  <si>
    <t>unrolled</t>
  </si>
  <si>
    <t>unrolling</t>
  </si>
  <si>
    <t>rap (n)</t>
  </si>
  <si>
    <t>unscrew</t>
  </si>
  <si>
    <t>unscrews</t>
  </si>
  <si>
    <t>unscrewed</t>
  </si>
  <si>
    <t>unscrewing</t>
  </si>
  <si>
    <t>unseal</t>
  </si>
  <si>
    <t>unseals</t>
  </si>
  <si>
    <t>unsealed</t>
  </si>
  <si>
    <t>unsealing</t>
  </si>
  <si>
    <t>reading (n)</t>
  </si>
  <si>
    <t>unseat</t>
  </si>
  <si>
    <t>unseats</t>
  </si>
  <si>
    <t>unseated</t>
  </si>
  <si>
    <t>unseating</t>
  </si>
  <si>
    <t>ready (adj)</t>
  </si>
  <si>
    <t>unsettle</t>
  </si>
  <si>
    <t>unsettles</t>
  </si>
  <si>
    <t>unsettled</t>
  </si>
  <si>
    <t>unsettling</t>
  </si>
  <si>
    <t>• When will it be ready?</t>
  </si>
  <si>
    <t>untangle</t>
  </si>
  <si>
    <t>untangles</t>
  </si>
  <si>
    <t>untangled</t>
  </si>
  <si>
    <t>untangling</t>
  </si>
  <si>
    <t>real (adj)</t>
  </si>
  <si>
    <t>unthink</t>
  </si>
  <si>
    <t>unthinks</t>
  </si>
  <si>
    <t>unthought</t>
  </si>
  <si>
    <t>unthinking</t>
  </si>
  <si>
    <t>really (adv)</t>
  </si>
  <si>
    <t>untie</t>
  </si>
  <si>
    <t>unties</t>
  </si>
  <si>
    <t>untied</t>
  </si>
  <si>
    <t>untying</t>
  </si>
  <si>
    <t>reason (n)</t>
  </si>
  <si>
    <t>untold</t>
  </si>
  <si>
    <t>untolds</t>
  </si>
  <si>
    <t>untolded</t>
  </si>
  <si>
    <t>untolding</t>
  </si>
  <si>
    <t>receipt (n)</t>
  </si>
  <si>
    <t>unwind</t>
  </si>
  <si>
    <t>unwinds</t>
  </si>
  <si>
    <t>unwound</t>
  </si>
  <si>
    <t>unwinding</t>
  </si>
  <si>
    <t>unwrap</t>
  </si>
  <si>
    <t>unwraps</t>
  </si>
  <si>
    <t>unwrapped</t>
  </si>
  <si>
    <t>unwrapping</t>
  </si>
  <si>
    <t>receptionist (n)</t>
  </si>
  <si>
    <t>unzip</t>
  </si>
  <si>
    <t>unzips</t>
  </si>
  <si>
    <t>unzipped</t>
  </si>
  <si>
    <t>unzipping</t>
  </si>
  <si>
    <t>up</t>
  </si>
  <si>
    <t>ups</t>
  </si>
  <si>
    <t>upped</t>
  </si>
  <si>
    <t>upping</t>
  </si>
  <si>
    <t>red (adj)</t>
  </si>
  <si>
    <t>upbraid</t>
  </si>
  <si>
    <t>upbraids</t>
  </si>
  <si>
    <t>upbraided</t>
  </si>
  <si>
    <t>upbraiding</t>
  </si>
  <si>
    <t>refrigerator (n)</t>
  </si>
  <si>
    <t>update</t>
  </si>
  <si>
    <t>updates</t>
  </si>
  <si>
    <t>updated</t>
  </si>
  <si>
    <t>updating</t>
  </si>
  <si>
    <t>upend</t>
  </si>
  <si>
    <t>upends</t>
  </si>
  <si>
    <t>upended</t>
  </si>
  <si>
    <t>upending</t>
  </si>
  <si>
    <t>upgrade</t>
  </si>
  <si>
    <t>upgrades</t>
  </si>
  <si>
    <t>upgraded</t>
  </si>
  <si>
    <t>upgrading</t>
  </si>
  <si>
    <t>uphold</t>
  </si>
  <si>
    <t>upholds</t>
  </si>
  <si>
    <t>upheld</t>
  </si>
  <si>
    <t>upholding</t>
  </si>
  <si>
    <t>upholster</t>
  </si>
  <si>
    <t>upholsters</t>
  </si>
  <si>
    <t>upholstered</t>
  </si>
  <si>
    <t>upholstering</t>
  </si>
  <si>
    <t>uplift</t>
  </si>
  <si>
    <t>uplifts</t>
  </si>
  <si>
    <t>uplifted</t>
  </si>
  <si>
    <t>uplifting</t>
  </si>
  <si>
    <t>• to have a rest (n)</t>
  </si>
  <si>
    <t>upload</t>
  </si>
  <si>
    <t>uploads</t>
  </si>
  <si>
    <t>uploaded</t>
  </si>
  <si>
    <t>uploading</t>
  </si>
  <si>
    <t>• ‘Try to rest’, the doctor said. (v)</t>
  </si>
  <si>
    <t>uproot</t>
  </si>
  <si>
    <t>uproots</t>
  </si>
  <si>
    <t>uprooted</t>
  </si>
  <si>
    <t>uprooting</t>
  </si>
  <si>
    <t>restaurant (n)</t>
  </si>
  <si>
    <t>upset</t>
  </si>
  <si>
    <t>upsets</t>
  </si>
  <si>
    <t>upsetting</t>
  </si>
  <si>
    <t>upstage</t>
  </si>
  <si>
    <t>upstages</t>
  </si>
  <si>
    <t>upstaged</t>
  </si>
  <si>
    <t>upstaging</t>
  </si>
  <si>
    <t>• my return from holiday (n)</t>
  </si>
  <si>
    <t>urge</t>
  </si>
  <si>
    <t>urges</t>
  </si>
  <si>
    <t>urged</t>
  </si>
  <si>
    <t>urging</t>
  </si>
  <si>
    <t>• He returned home late. (v)</t>
  </si>
  <si>
    <t>urinate</t>
  </si>
  <si>
    <t>urinates</t>
  </si>
  <si>
    <t>urinated</t>
  </si>
  <si>
    <t>urinating</t>
  </si>
  <si>
    <t>• She returned her library books. (v)</t>
  </si>
  <si>
    <t>use</t>
  </si>
  <si>
    <t>uses</t>
  </si>
  <si>
    <t>used</t>
  </si>
  <si>
    <t>using</t>
  </si>
  <si>
    <t>rice (n)</t>
  </si>
  <si>
    <t>usher</t>
  </si>
  <si>
    <t>ushers</t>
  </si>
  <si>
    <t>ushered</t>
  </si>
  <si>
    <t>ushering</t>
  </si>
  <si>
    <t>rich (adj)</t>
  </si>
  <si>
    <t>usurp</t>
  </si>
  <si>
    <t>usurps</t>
  </si>
  <si>
    <t>usurped</t>
  </si>
  <si>
    <t>usurping</t>
  </si>
  <si>
    <t>utilize</t>
  </si>
  <si>
    <t>utilizes</t>
  </si>
  <si>
    <t>utilized</t>
  </si>
  <si>
    <t>utilizing</t>
  </si>
  <si>
    <t>utter</t>
  </si>
  <si>
    <t>utters</t>
  </si>
  <si>
    <t>uttered</t>
  </si>
  <si>
    <t>uttering</t>
  </si>
  <si>
    <t>• He swam to the right. (n)</t>
  </si>
  <si>
    <t>vacate</t>
  </si>
  <si>
    <t>vacates</t>
  </si>
  <si>
    <t>vacated</t>
  </si>
  <si>
    <t>vacating</t>
  </si>
  <si>
    <t>• your right hand (adj)</t>
  </si>
  <si>
    <t>vaccinate</t>
  </si>
  <si>
    <t>vaccinates</t>
  </si>
  <si>
    <t>vaccinated</t>
  </si>
  <si>
    <t>vaccinating</t>
  </si>
  <si>
    <t>• That’s the right answer. (adj)</t>
  </si>
  <si>
    <t>vacillate</t>
  </si>
  <si>
    <t>vacillates</t>
  </si>
  <si>
    <t>vacillated</t>
  </si>
  <si>
    <t>vacillating</t>
  </si>
  <si>
    <t>• Turn right here. (adv)</t>
  </si>
  <si>
    <t>vacuum</t>
  </si>
  <si>
    <t>vacuums</t>
  </si>
  <si>
    <t>vacuumed</t>
  </si>
  <si>
    <t>vacuuming</t>
  </si>
  <si>
    <t>right hand (adj)</t>
  </si>
  <si>
    <t>valet</t>
  </si>
  <si>
    <t>valets</t>
  </si>
  <si>
    <t>valeted</t>
  </si>
  <si>
    <t>valeting</t>
  </si>
  <si>
    <t>ring (n)</t>
  </si>
  <si>
    <t>validate</t>
  </si>
  <si>
    <t>validates</t>
  </si>
  <si>
    <t>validated</t>
  </si>
  <si>
    <t>validating</t>
  </si>
  <si>
    <t>river (n)</t>
  </si>
  <si>
    <t>value</t>
  </si>
  <si>
    <t>values</t>
  </si>
  <si>
    <t>valued</t>
  </si>
  <si>
    <t>valuing</t>
  </si>
  <si>
    <t>road (n)</t>
  </si>
  <si>
    <t>vamp</t>
  </si>
  <si>
    <t>vamps</t>
  </si>
  <si>
    <t>vamped</t>
  </si>
  <si>
    <t>vamping</t>
  </si>
  <si>
    <t>vanish</t>
  </si>
  <si>
    <t>vanishes</t>
  </si>
  <si>
    <t>vanished</t>
  </si>
  <si>
    <t>vanishing</t>
  </si>
  <si>
    <t>rock (n)</t>
  </si>
  <si>
    <t>vanquish</t>
  </si>
  <si>
    <t>vanquishes</t>
  </si>
  <si>
    <t>vanquished</t>
  </si>
  <si>
    <t>vanquishing</t>
  </si>
  <si>
    <t>• rock concert</t>
  </si>
  <si>
    <t>vaporize</t>
  </si>
  <si>
    <t>vaporizes</t>
  </si>
  <si>
    <t>vaporized</t>
  </si>
  <si>
    <t>vaporizing</t>
  </si>
  <si>
    <t>roof (n)</t>
  </si>
  <si>
    <t>vary</t>
  </si>
  <si>
    <t>varies</t>
  </si>
  <si>
    <t>varied</t>
  </si>
  <si>
    <t>varying</t>
  </si>
  <si>
    <t>varnish</t>
  </si>
  <si>
    <t>varnishes</t>
  </si>
  <si>
    <t>varnished</t>
  </si>
  <si>
    <t>varnishing</t>
  </si>
  <si>
    <t>vault</t>
  </si>
  <si>
    <t>vaults</t>
  </si>
  <si>
    <t>vaulted</t>
  </si>
  <si>
    <t>vaulting</t>
  </si>
  <si>
    <t>round (adj)</t>
  </si>
  <si>
    <t>vaunt</t>
  </si>
  <si>
    <t>vaunts</t>
  </si>
  <si>
    <t>vaunted</t>
  </si>
  <si>
    <t>vaunting</t>
  </si>
  <si>
    <t>© UCLES 2012 Page 18 of 29 KET Vocabulary List</t>
  </si>
  <si>
    <t>veer</t>
  </si>
  <si>
    <t>veers</t>
  </si>
  <si>
    <t>veered</t>
  </si>
  <si>
    <t>veering</t>
  </si>
  <si>
    <t>roundabout (n)</t>
  </si>
  <si>
    <t>veil</t>
  </si>
  <si>
    <t>veils</t>
  </si>
  <si>
    <t>veiled</t>
  </si>
  <si>
    <t>veiling</t>
  </si>
  <si>
    <t>rubber (n)</t>
  </si>
  <si>
    <t>vend</t>
  </si>
  <si>
    <t>vends</t>
  </si>
  <si>
    <t>vended</t>
  </si>
  <si>
    <t>vending</t>
  </si>
  <si>
    <t>rugby (n)</t>
  </si>
  <si>
    <t>venerate</t>
  </si>
  <si>
    <t>venerates</t>
  </si>
  <si>
    <t>venerated</t>
  </si>
  <si>
    <t>venerating</t>
  </si>
  <si>
    <t>vengeance</t>
  </si>
  <si>
    <t>vengeances</t>
  </si>
  <si>
    <t>vengeanced</t>
  </si>
  <si>
    <t>vengeancing</t>
  </si>
  <si>
    <t>vengeancings</t>
  </si>
  <si>
    <t>vengeancingd</t>
  </si>
  <si>
    <t>vengeancinging</t>
  </si>
  <si>
    <t>runner (n)</t>
  </si>
  <si>
    <t>vent</t>
  </si>
  <si>
    <t>vents</t>
  </si>
  <si>
    <t>vented</t>
  </si>
  <si>
    <t>venting</t>
  </si>
  <si>
    <t>running (n)</t>
  </si>
  <si>
    <t>ventilate</t>
  </si>
  <si>
    <t>ventilates</t>
  </si>
  <si>
    <t>ventilated</t>
  </si>
  <si>
    <t>ventilating</t>
  </si>
  <si>
    <t>venture</t>
  </si>
  <si>
    <t>ventures</t>
  </si>
  <si>
    <t>ventured</t>
  </si>
  <si>
    <t>venturing</t>
  </si>
  <si>
    <t>sad (adj)</t>
  </si>
  <si>
    <t>verbalize</t>
  </si>
  <si>
    <t>verbalizes</t>
  </si>
  <si>
    <t>verbalized</t>
  </si>
  <si>
    <t>verbalizing</t>
  </si>
  <si>
    <t>verify</t>
  </si>
  <si>
    <t>verifies</t>
  </si>
  <si>
    <t>verified</t>
  </si>
  <si>
    <t>verifying</t>
  </si>
  <si>
    <t>verse</t>
  </si>
  <si>
    <t>verses</t>
  </si>
  <si>
    <t>versed</t>
  </si>
  <si>
    <t>versing</t>
  </si>
  <si>
    <t>sailing (n)</t>
  </si>
  <si>
    <t>versify</t>
  </si>
  <si>
    <t>versifies</t>
  </si>
  <si>
    <t>versified</t>
  </si>
  <si>
    <t>versifying</t>
  </si>
  <si>
    <t>salad (n)</t>
  </si>
  <si>
    <t>veto</t>
  </si>
  <si>
    <t>vetoes</t>
  </si>
  <si>
    <t>vetoed</t>
  </si>
  <si>
    <t>vetoing</t>
  </si>
  <si>
    <t>sale (n)</t>
  </si>
  <si>
    <t>vex</t>
  </si>
  <si>
    <t>vexes</t>
  </si>
  <si>
    <t>vexed</t>
  </si>
  <si>
    <t>vexing</t>
  </si>
  <si>
    <t>• for sale</t>
  </si>
  <si>
    <t>vibrate</t>
  </si>
  <si>
    <t>vibrates</t>
  </si>
  <si>
    <t>vibrated</t>
  </si>
  <si>
    <t>vibrating</t>
  </si>
  <si>
    <t>salt (n)</t>
  </si>
  <si>
    <t>victimize</t>
  </si>
  <si>
    <t>victimizes</t>
  </si>
  <si>
    <t>victimized</t>
  </si>
  <si>
    <t>victimizing</t>
  </si>
  <si>
    <t>vie</t>
  </si>
  <si>
    <t>vies</t>
  </si>
  <si>
    <t>vied</t>
  </si>
  <si>
    <t>vying</t>
  </si>
  <si>
    <t>• at the same time (adj)</t>
  </si>
  <si>
    <t>view</t>
  </si>
  <si>
    <t>views</t>
  </si>
  <si>
    <t>viewed</t>
  </si>
  <si>
    <t>viewing</t>
  </si>
  <si>
    <t>• Your watch is the same as mine. (pron)</t>
  </si>
  <si>
    <t>vilify</t>
  </si>
  <si>
    <t>vilifies</t>
  </si>
  <si>
    <t>vilified</t>
  </si>
  <si>
    <t>vilifying</t>
  </si>
  <si>
    <t>sandwich (n)</t>
  </si>
  <si>
    <t>vindicate</t>
  </si>
  <si>
    <t>vindicates</t>
  </si>
  <si>
    <t>vindicated</t>
  </si>
  <si>
    <t>vindicating</t>
  </si>
  <si>
    <t>sauce (n)</t>
  </si>
  <si>
    <t>violate</t>
  </si>
  <si>
    <t>violates</t>
  </si>
  <si>
    <t>violated</t>
  </si>
  <si>
    <t>violating</t>
  </si>
  <si>
    <t>sausage (n)</t>
  </si>
  <si>
    <t>visa</t>
  </si>
  <si>
    <t>visas</t>
  </si>
  <si>
    <t>visaed</t>
  </si>
  <si>
    <t>visaing</t>
  </si>
  <si>
    <t>visits</t>
  </si>
  <si>
    <t>visited</t>
  </si>
  <si>
    <t>visiting</t>
  </si>
  <si>
    <t>• to save money</t>
  </si>
  <si>
    <t>visualize</t>
  </si>
  <si>
    <t>visualizes</t>
  </si>
  <si>
    <t>visualized</t>
  </si>
  <si>
    <t>visualizing</t>
  </si>
  <si>
    <t>• to save time</t>
  </si>
  <si>
    <t>vitiate</t>
  </si>
  <si>
    <t>vitiates</t>
  </si>
  <si>
    <t>vitiated</t>
  </si>
  <si>
    <t>vitiating</t>
  </si>
  <si>
    <t>vituperate</t>
  </si>
  <si>
    <t>vituperates</t>
  </si>
  <si>
    <t>vituperated</t>
  </si>
  <si>
    <t>vituperating</t>
  </si>
  <si>
    <t>scarf (n)</t>
  </si>
  <si>
    <t>vivify</t>
  </si>
  <si>
    <t>vivifies</t>
  </si>
  <si>
    <t>vivified</t>
  </si>
  <si>
    <t>vivifying</t>
  </si>
  <si>
    <t>school (n)</t>
  </si>
  <si>
    <t>vocalize</t>
  </si>
  <si>
    <t>vocalizes</t>
  </si>
  <si>
    <t>vocalized</t>
  </si>
  <si>
    <t>vocalizing</t>
  </si>
  <si>
    <t>schoolchild (n)</t>
  </si>
  <si>
    <t>vociferate</t>
  </si>
  <si>
    <t>vociferates</t>
  </si>
  <si>
    <t>vociferated</t>
  </si>
  <si>
    <t>vociferating</t>
  </si>
  <si>
    <t>science (n)</t>
  </si>
  <si>
    <t>voice</t>
  </si>
  <si>
    <t>voices</t>
  </si>
  <si>
    <t>voiced</t>
  </si>
  <si>
    <t>voicing</t>
  </si>
  <si>
    <t>scissors (n pl)</t>
  </si>
  <si>
    <t>void</t>
  </si>
  <si>
    <t>voids</t>
  </si>
  <si>
    <t>voided</t>
  </si>
  <si>
    <t>voiding</t>
  </si>
  <si>
    <t>scooter (n)</t>
  </si>
  <si>
    <t>volatilize</t>
  </si>
  <si>
    <t>volatilizes</t>
  </si>
  <si>
    <t>volatilized</t>
  </si>
  <si>
    <t>volatilizing</t>
  </si>
  <si>
    <t>volley</t>
  </si>
  <si>
    <t>volleys</t>
  </si>
  <si>
    <t>volleyed</t>
  </si>
  <si>
    <t>volleying</t>
  </si>
  <si>
    <t>sea (n)</t>
  </si>
  <si>
    <t>volunteer</t>
  </si>
  <si>
    <t>volunteers</t>
  </si>
  <si>
    <t>volunteered</t>
  </si>
  <si>
    <t>volunteering</t>
  </si>
  <si>
    <t>vomit</t>
  </si>
  <si>
    <t>vomits</t>
  </si>
  <si>
    <t>vomited</t>
  </si>
  <si>
    <t>vomiting</t>
  </si>
  <si>
    <t>second (adj, det &amp; n)</t>
  </si>
  <si>
    <t>vote</t>
  </si>
  <si>
    <t>votes</t>
  </si>
  <si>
    <t>voted</t>
  </si>
  <si>
    <t>voting</t>
  </si>
  <si>
    <t>secretary (n)</t>
  </si>
  <si>
    <t>vouch</t>
  </si>
  <si>
    <t>vouches</t>
  </si>
  <si>
    <t>vouched</t>
  </si>
  <si>
    <t>vouching</t>
  </si>
  <si>
    <t>vouchsafe</t>
  </si>
  <si>
    <t>vouchsafes</t>
  </si>
  <si>
    <t>vouchsafed</t>
  </si>
  <si>
    <t>vouchsafing</t>
  </si>
  <si>
    <t>vow</t>
  </si>
  <si>
    <t>vows</t>
  </si>
  <si>
    <t>vowed</t>
  </si>
  <si>
    <t>vowing</t>
  </si>
  <si>
    <t>voyage</t>
  </si>
  <si>
    <t>voyages</t>
  </si>
  <si>
    <t>voyaged</t>
  </si>
  <si>
    <t>voyaging</t>
  </si>
  <si>
    <t>sentence (n)</t>
  </si>
  <si>
    <t>vulcanize</t>
  </si>
  <si>
    <t>vulcanizes</t>
  </si>
  <si>
    <t>vulcanized</t>
  </si>
  <si>
    <t>vulcanizing</t>
  </si>
  <si>
    <t>vulnerating</t>
  </si>
  <si>
    <t>vulneratings</t>
  </si>
  <si>
    <t>vulneratinged</t>
  </si>
  <si>
    <t>vulneratinging</t>
  </si>
  <si>
    <t>wad</t>
  </si>
  <si>
    <t>wads</t>
  </si>
  <si>
    <t>wadded</t>
  </si>
  <si>
    <t>wadding</t>
  </si>
  <si>
    <t>several (det &amp; pron)</t>
  </si>
  <si>
    <t>waddle</t>
  </si>
  <si>
    <t>waddles</t>
  </si>
  <si>
    <t>waddled</t>
  </si>
  <si>
    <t>waddling</t>
  </si>
  <si>
    <t>shall (mv)</t>
  </si>
  <si>
    <t>wade</t>
  </si>
  <si>
    <t>wades</t>
  </si>
  <si>
    <t>waded</t>
  </si>
  <si>
    <t>wading</t>
  </si>
  <si>
    <t>waffle</t>
  </si>
  <si>
    <t>waffles</t>
  </si>
  <si>
    <t>waffled</t>
  </si>
  <si>
    <t>waffling</t>
  </si>
  <si>
    <t>• What a shame!</t>
  </si>
  <si>
    <t>waft</t>
  </si>
  <si>
    <t>wafts</t>
  </si>
  <si>
    <t>wafted</t>
  </si>
  <si>
    <t>wafting</t>
  </si>
  <si>
    <t>shampoo (n &amp; v)</t>
  </si>
  <si>
    <t>wag</t>
  </si>
  <si>
    <t>wags</t>
  </si>
  <si>
    <t>wagged</t>
  </si>
  <si>
    <t>wagging</t>
  </si>
  <si>
    <t>wage</t>
  </si>
  <si>
    <t>wages</t>
  </si>
  <si>
    <t>waged</t>
  </si>
  <si>
    <t>waging</t>
  </si>
  <si>
    <t>she (pron)</t>
  </si>
  <si>
    <t>waggle</t>
  </si>
  <si>
    <t>waggles</t>
  </si>
  <si>
    <t>waggled</t>
  </si>
  <si>
    <t>waggling</t>
  </si>
  <si>
    <t>sheep (n)</t>
  </si>
  <si>
    <t>wail</t>
  </si>
  <si>
    <t>wails</t>
  </si>
  <si>
    <t>wailed</t>
  </si>
  <si>
    <t>wailing</t>
  </si>
  <si>
    <t>sheet (n)</t>
  </si>
  <si>
    <t>wait</t>
  </si>
  <si>
    <t>waits</t>
  </si>
  <si>
    <t>waited</t>
  </si>
  <si>
    <t>waiting</t>
  </si>
  <si>
    <t>• a bed sheet</t>
  </si>
  <si>
    <t>waive</t>
  </si>
  <si>
    <t>waives</t>
  </si>
  <si>
    <t>waived</t>
  </si>
  <si>
    <t>waiving</t>
  </si>
  <si>
    <t>shelf (n)</t>
  </si>
  <si>
    <t>wake</t>
  </si>
  <si>
    <t>wakes</t>
  </si>
  <si>
    <t>woke</t>
  </si>
  <si>
    <t>woken</t>
  </si>
  <si>
    <t>waking</t>
  </si>
  <si>
    <t>ship (n)</t>
  </si>
  <si>
    <t>walks</t>
  </si>
  <si>
    <t>walked</t>
  </si>
  <si>
    <t>walking</t>
  </si>
  <si>
    <t>shirt (n)</t>
  </si>
  <si>
    <t>wall</t>
  </si>
  <si>
    <t>walls</t>
  </si>
  <si>
    <t>walled</t>
  </si>
  <si>
    <t>walling</t>
  </si>
  <si>
    <t>shoe (n)</t>
  </si>
  <si>
    <t>wallow</t>
  </si>
  <si>
    <t>wallows</t>
  </si>
  <si>
    <t>wallowed</t>
  </si>
  <si>
    <t>wallowing</t>
  </si>
  <si>
    <t>shop (n &amp; v)</t>
  </si>
  <si>
    <t>wallpaper</t>
  </si>
  <si>
    <t>wallpapers</t>
  </si>
  <si>
    <t>wallpapered</t>
  </si>
  <si>
    <t>wallpapering</t>
  </si>
  <si>
    <t>shop assistant (n)</t>
  </si>
  <si>
    <t>waltz</t>
  </si>
  <si>
    <t>waltzes</t>
  </si>
  <si>
    <t>waltzed</t>
  </si>
  <si>
    <t>waltzing</t>
  </si>
  <si>
    <t>shopping (n)</t>
  </si>
  <si>
    <t>wander</t>
  </si>
  <si>
    <t>wanders</t>
  </si>
  <si>
    <t>wandered</t>
  </si>
  <si>
    <t>wandering</t>
  </si>
  <si>
    <t>short (adj)</t>
  </si>
  <si>
    <t>wane</t>
  </si>
  <si>
    <t>wanes</t>
  </si>
  <si>
    <t>waned</t>
  </si>
  <si>
    <t>waning</t>
  </si>
  <si>
    <t>• a short time</t>
  </si>
  <si>
    <t>want</t>
  </si>
  <si>
    <t>wants</t>
  </si>
  <si>
    <t>wanted</t>
  </si>
  <si>
    <t>wanting</t>
  </si>
  <si>
    <t>shorts (n pl)</t>
  </si>
  <si>
    <t>war</t>
  </si>
  <si>
    <t>wars</t>
  </si>
  <si>
    <t>warred</t>
  </si>
  <si>
    <t>warring</t>
  </si>
  <si>
    <t>should (mv)</t>
  </si>
  <si>
    <t>warble</t>
  </si>
  <si>
    <t>warbles</t>
  </si>
  <si>
    <t>warbled</t>
  </si>
  <si>
    <t>warbling</t>
  </si>
  <si>
    <t>ward</t>
  </si>
  <si>
    <t>wards</t>
  </si>
  <si>
    <t>warded</t>
  </si>
  <si>
    <t>warding</t>
  </si>
  <si>
    <t>warms</t>
  </si>
  <si>
    <t>warmed</t>
  </si>
  <si>
    <t>warming</t>
  </si>
  <si>
    <t>• Show me your photos. (v)</t>
  </si>
  <si>
    <t>warn</t>
  </si>
  <si>
    <t>warns</t>
  </si>
  <si>
    <t>warned</t>
  </si>
  <si>
    <t>warning</t>
  </si>
  <si>
    <t>• a film show (n)</t>
  </si>
  <si>
    <t>warp</t>
  </si>
  <si>
    <t>warps</t>
  </si>
  <si>
    <t>warped</t>
  </si>
  <si>
    <t>warping</t>
  </si>
  <si>
    <t>shower (n)</t>
  </si>
  <si>
    <t>warrant</t>
  </si>
  <si>
    <t>warrants</t>
  </si>
  <si>
    <t>warranted</t>
  </si>
  <si>
    <t>warranting</t>
  </si>
  <si>
    <t>wash</t>
  </si>
  <si>
    <t>washes</t>
  </si>
  <si>
    <t>washed</t>
  </si>
  <si>
    <t>washing</t>
  </si>
  <si>
    <t>sick (adj)</t>
  </si>
  <si>
    <t>waste</t>
  </si>
  <si>
    <t>wastes</t>
  </si>
  <si>
    <t>wasted</t>
  </si>
  <si>
    <t>wasting</t>
  </si>
  <si>
    <t>side (n)</t>
  </si>
  <si>
    <t>watches</t>
  </si>
  <si>
    <t>watched</t>
  </si>
  <si>
    <t>watching</t>
  </si>
  <si>
    <t>• this side of the room</t>
  </si>
  <si>
    <t>waters</t>
  </si>
  <si>
    <t>watered</t>
  </si>
  <si>
    <t>watering</t>
  </si>
  <si>
    <t>sightseeing (n)</t>
  </si>
  <si>
    <t>waterproof</t>
  </si>
  <si>
    <t>waterproofs</t>
  </si>
  <si>
    <t>waterproofed</t>
  </si>
  <si>
    <t>waterproofing</t>
  </si>
  <si>
    <t>sign (n)</t>
  </si>
  <si>
    <t>wattle</t>
  </si>
  <si>
    <t>wattles</t>
  </si>
  <si>
    <t>wattled</t>
  </si>
  <si>
    <t>wattling</t>
  </si>
  <si>
    <t>silver (n &amp; adj)</t>
  </si>
  <si>
    <t>wave</t>
  </si>
  <si>
    <t>waves</t>
  </si>
  <si>
    <t>waved</t>
  </si>
  <si>
    <t>waving</t>
  </si>
  <si>
    <t>simple (adj)</t>
  </si>
  <si>
    <t>waver</t>
  </si>
  <si>
    <t>wavers</t>
  </si>
  <si>
    <t>wavered</t>
  </si>
  <si>
    <t>wavering</t>
  </si>
  <si>
    <t>since (prep)</t>
  </si>
  <si>
    <t>wax</t>
  </si>
  <si>
    <t>waxes</t>
  </si>
  <si>
    <t>waxed</t>
  </si>
  <si>
    <t>waxing</t>
  </si>
  <si>
    <t>waylay</t>
  </si>
  <si>
    <t>waylays</t>
  </si>
  <si>
    <t>waylaid</t>
  </si>
  <si>
    <t>waylaying</t>
  </si>
  <si>
    <t>singer (n)</t>
  </si>
  <si>
    <t>weaken</t>
  </si>
  <si>
    <t>weakens</t>
  </si>
  <si>
    <t>weakened</t>
  </si>
  <si>
    <t>weakening</t>
  </si>
  <si>
    <t>singing (n)</t>
  </si>
  <si>
    <t>wean</t>
  </si>
  <si>
    <t>weans</t>
  </si>
  <si>
    <t>weaned</t>
  </si>
  <si>
    <t>weaning</t>
  </si>
  <si>
    <t>single (adj)</t>
  </si>
  <si>
    <t>wear</t>
  </si>
  <si>
    <t>wears</t>
  </si>
  <si>
    <t>wore</t>
  </si>
  <si>
    <t>worn</t>
  </si>
  <si>
    <t>wearing</t>
  </si>
  <si>
    <t>sink (n)</t>
  </si>
  <si>
    <t>weary</t>
  </si>
  <si>
    <t>wearies</t>
  </si>
  <si>
    <t>wearied</t>
  </si>
  <si>
    <t>wearying</t>
  </si>
  <si>
    <t>sister (n)</t>
  </si>
  <si>
    <t>weathers</t>
  </si>
  <si>
    <t>weathered</t>
  </si>
  <si>
    <t>weathering</t>
  </si>
  <si>
    <t>weave</t>
  </si>
  <si>
    <t>weaves</t>
  </si>
  <si>
    <t>wove</t>
  </si>
  <si>
    <t>woven</t>
  </si>
  <si>
    <t>weaving</t>
  </si>
  <si>
    <t>sit down (phr v)</t>
  </si>
  <si>
    <t>wed</t>
  </si>
  <si>
    <t>weds</t>
  </si>
  <si>
    <t>wedded</t>
  </si>
  <si>
    <t>wedding</t>
  </si>
  <si>
    <t>site (n)</t>
  </si>
  <si>
    <t>wedge</t>
  </si>
  <si>
    <t>wedges</t>
  </si>
  <si>
    <t>wedged</t>
  </si>
  <si>
    <t>wedging</t>
  </si>
  <si>
    <t>sitting room (n)</t>
  </si>
  <si>
    <t>weed</t>
  </si>
  <si>
    <t>weeds</t>
  </si>
  <si>
    <t>weeded</t>
  </si>
  <si>
    <t>weeding</t>
  </si>
  <si>
    <t>size (n)</t>
  </si>
  <si>
    <t>weep</t>
  </si>
  <si>
    <t>weeps</t>
  </si>
  <si>
    <t>wept</t>
  </si>
  <si>
    <t>weeping</t>
  </si>
  <si>
    <t>weigh</t>
  </si>
  <si>
    <t>weighs</t>
  </si>
  <si>
    <t>weighed</t>
  </si>
  <si>
    <t>weighing</t>
  </si>
  <si>
    <t>welcome</t>
  </si>
  <si>
    <t>welcomes</t>
  </si>
  <si>
    <t>welcomed</t>
  </si>
  <si>
    <t>welcoming</t>
  </si>
  <si>
    <t>skateboarding (n)</t>
  </si>
  <si>
    <t>weld</t>
  </si>
  <si>
    <t>welds</t>
  </si>
  <si>
    <t>welded</t>
  </si>
  <si>
    <t>welding</t>
  </si>
  <si>
    <t>skating (n)</t>
  </si>
  <si>
    <t>wells</t>
  </si>
  <si>
    <t>welled</t>
  </si>
  <si>
    <t>welling</t>
  </si>
  <si>
    <t>wend</t>
  </si>
  <si>
    <t>wends</t>
  </si>
  <si>
    <t>wended</t>
  </si>
  <si>
    <t>wending</t>
  </si>
  <si>
    <t>skiing (n)</t>
  </si>
  <si>
    <t>westernize</t>
  </si>
  <si>
    <t>westernizes</t>
  </si>
  <si>
    <t>westernized</t>
  </si>
  <si>
    <t>westernizing</t>
  </si>
  <si>
    <t>skirt (n)</t>
  </si>
  <si>
    <t>wets</t>
  </si>
  <si>
    <t>wetted</t>
  </si>
  <si>
    <t>wetting</t>
  </si>
  <si>
    <t>sky (n)</t>
  </si>
  <si>
    <t>whack</t>
  </si>
  <si>
    <t>whacks</t>
  </si>
  <si>
    <t>whacked</t>
  </si>
  <si>
    <t>whacking</t>
  </si>
  <si>
    <t>wheedle</t>
  </si>
  <si>
    <t>wheedles</t>
  </si>
  <si>
    <t>wheedled</t>
  </si>
  <si>
    <t>wheedling</t>
  </si>
  <si>
    <t>wheels</t>
  </si>
  <si>
    <t>wheeled</t>
  </si>
  <si>
    <t>wheeling</t>
  </si>
  <si>
    <t>slim (adj)</t>
  </si>
  <si>
    <t>wheeze</t>
  </si>
  <si>
    <t>wheezes</t>
  </si>
  <si>
    <t>wheezed</t>
  </si>
  <si>
    <t>wheezing</t>
  </si>
  <si>
    <t>slow (adj)</t>
  </si>
  <si>
    <t>whelp</t>
  </si>
  <si>
    <t>whelps</t>
  </si>
  <si>
    <t>whelped</t>
  </si>
  <si>
    <t>whelping</t>
  </si>
  <si>
    <t>slowly (adv)</t>
  </si>
  <si>
    <t>whimper</t>
  </si>
  <si>
    <t>whimpers</t>
  </si>
  <si>
    <t>whimpered</t>
  </si>
  <si>
    <t>whimpering</t>
  </si>
  <si>
    <t>small (adj)</t>
  </si>
  <si>
    <t>whine</t>
  </si>
  <si>
    <t>whines</t>
  </si>
  <si>
    <t>whined</t>
  </si>
  <si>
    <t>whining</t>
  </si>
  <si>
    <t>whinny</t>
  </si>
  <si>
    <t>whinnies</t>
  </si>
  <si>
    <t>whinnied</t>
  </si>
  <si>
    <t>whinnying</t>
  </si>
  <si>
    <t>smoking (n)</t>
  </si>
  <si>
    <t>whip</t>
  </si>
  <si>
    <t>whips</t>
  </si>
  <si>
    <t>whipped</t>
  </si>
  <si>
    <t>whipping</t>
  </si>
  <si>
    <t>whirl</t>
  </si>
  <si>
    <t>whirls</t>
  </si>
  <si>
    <t>whirled</t>
  </si>
  <si>
    <t>whirling</t>
  </si>
  <si>
    <t>whisk</t>
  </si>
  <si>
    <t>whisks</t>
  </si>
  <si>
    <t>whisked</t>
  </si>
  <si>
    <t>whisking</t>
  </si>
  <si>
    <t>© UCLES 2012 Page 19 of 29 KET Vocabulary List</t>
  </si>
  <si>
    <t>whisper</t>
  </si>
  <si>
    <t>whispers</t>
  </si>
  <si>
    <t>whispered</t>
  </si>
  <si>
    <t>whispering</t>
  </si>
  <si>
    <t>whistle</t>
  </si>
  <si>
    <t>whistles</t>
  </si>
  <si>
    <t>whistled</t>
  </si>
  <si>
    <t>whistling</t>
  </si>
  <si>
    <t>snowboarding (n)</t>
  </si>
  <si>
    <t>whitewash</t>
  </si>
  <si>
    <t>whitewashes</t>
  </si>
  <si>
    <t>whitewashed</t>
  </si>
  <si>
    <t>whitewashing</t>
  </si>
  <si>
    <t>so (conj &amp; adv)</t>
  </si>
  <si>
    <t>whiten</t>
  </si>
  <si>
    <t>whitens</t>
  </si>
  <si>
    <t>whitened</t>
  </si>
  <si>
    <t>whitening</t>
  </si>
  <si>
    <t>• So, I think it’s right. (conj)</t>
  </si>
  <si>
    <t>whittle</t>
  </si>
  <si>
    <t>whittles</t>
  </si>
  <si>
    <t>whittled</t>
  </si>
  <si>
    <t>whittling</t>
  </si>
  <si>
    <t>• He ate too much, so he felt ill. (conj)</t>
  </si>
  <si>
    <t>whiz</t>
  </si>
  <si>
    <t>whizzes</t>
  </si>
  <si>
    <t>whizzed</t>
  </si>
  <si>
    <t>whizzing</t>
  </si>
  <si>
    <t>• He wanted to go but he didn’t say so. (adv)</t>
  </si>
  <si>
    <t>wholesale</t>
  </si>
  <si>
    <t>wholesales</t>
  </si>
  <si>
    <t>wholesaled</t>
  </si>
  <si>
    <t>wholesaling</t>
  </si>
  <si>
    <t>soap (n)</t>
  </si>
  <si>
    <t>whoop</t>
  </si>
  <si>
    <t>whoops</t>
  </si>
  <si>
    <t>whooped</t>
  </si>
  <si>
    <t>whooping</t>
  </si>
  <si>
    <t>soccer (n)</t>
  </si>
  <si>
    <t>whore</t>
  </si>
  <si>
    <t>whores</t>
  </si>
  <si>
    <t>whored</t>
  </si>
  <si>
    <t>whoring</t>
  </si>
  <si>
    <t>sock (n)</t>
  </si>
  <si>
    <t>widen</t>
  </si>
  <si>
    <t>widens</t>
  </si>
  <si>
    <t>widened</t>
  </si>
  <si>
    <t>widening</t>
  </si>
  <si>
    <t>sofa (n)</t>
  </si>
  <si>
    <t>widow</t>
  </si>
  <si>
    <t>widows</t>
  </si>
  <si>
    <t>widowed</t>
  </si>
  <si>
    <t>widowing</t>
  </si>
  <si>
    <t>soft (adj)</t>
  </si>
  <si>
    <t>wield</t>
  </si>
  <si>
    <t>wields</t>
  </si>
  <si>
    <t>wielded</t>
  </si>
  <si>
    <t>wielding</t>
  </si>
  <si>
    <t>software (n)</t>
  </si>
  <si>
    <t>wiggle</t>
  </si>
  <si>
    <t>wiggles</t>
  </si>
  <si>
    <t>wiggled</t>
  </si>
  <si>
    <t>wiggling</t>
  </si>
  <si>
    <t>some (det &amp; pron)</t>
  </si>
  <si>
    <t>wild</t>
  </si>
  <si>
    <t>wilds</t>
  </si>
  <si>
    <t>wilded</t>
  </si>
  <si>
    <t>wilding</t>
  </si>
  <si>
    <t>somebody (pron)</t>
  </si>
  <si>
    <t>will</t>
  </si>
  <si>
    <t>wills</t>
  </si>
  <si>
    <t>willed</t>
  </si>
  <si>
    <t>willing</t>
  </si>
  <si>
    <t>someone (pron)</t>
  </si>
  <si>
    <t>wilt</t>
  </si>
  <si>
    <t>wilts</t>
  </si>
  <si>
    <t>wilted</t>
  </si>
  <si>
    <t>wilting</t>
  </si>
  <si>
    <t>something (pron)</t>
  </si>
  <si>
    <t>win</t>
  </si>
  <si>
    <t>wins</t>
  </si>
  <si>
    <t>won</t>
  </si>
  <si>
    <t>winning</t>
  </si>
  <si>
    <t>sometimes (adv)</t>
  </si>
  <si>
    <t>wince</t>
  </si>
  <si>
    <t>winces</t>
  </si>
  <si>
    <t>winced</t>
  </si>
  <si>
    <t>wincing</t>
  </si>
  <si>
    <t>somewhere (adv)</t>
  </si>
  <si>
    <t>winds</t>
  </si>
  <si>
    <t>winded</t>
  </si>
  <si>
    <t>winding</t>
  </si>
  <si>
    <t>son (n)</t>
  </si>
  <si>
    <t>windows</t>
  </si>
  <si>
    <t>windowed</t>
  </si>
  <si>
    <t>windowing</t>
  </si>
  <si>
    <t>song (n)</t>
  </si>
  <si>
    <t>windsurf</t>
  </si>
  <si>
    <t>windsurfs</t>
  </si>
  <si>
    <t>windsurfed</t>
  </si>
  <si>
    <t>windsurfing</t>
  </si>
  <si>
    <t>soon (adv)</t>
  </si>
  <si>
    <t>wing</t>
  </si>
  <si>
    <t>wings</t>
  </si>
  <si>
    <t>winged</t>
  </si>
  <si>
    <t>winging</t>
  </si>
  <si>
    <t>sorry (adj)</t>
  </si>
  <si>
    <t>wink</t>
  </si>
  <si>
    <t>winks</t>
  </si>
  <si>
    <t>winked</t>
  </si>
  <si>
    <t>winking</t>
  </si>
  <si>
    <t>• I’m sorry I’m late.</t>
  </si>
  <si>
    <t>winnow</t>
  </si>
  <si>
    <t>winnows</t>
  </si>
  <si>
    <t>winnowed</t>
  </si>
  <si>
    <t>winnowing</t>
  </si>
  <si>
    <t>• Sorry, I don’t understand that.</t>
  </si>
  <si>
    <t>winters</t>
  </si>
  <si>
    <t>wintered</t>
  </si>
  <si>
    <t>wintering</t>
  </si>
  <si>
    <t>sort (n)</t>
  </si>
  <si>
    <t>wipe</t>
  </si>
  <si>
    <t>wipes</t>
  </si>
  <si>
    <t>wiped</t>
  </si>
  <si>
    <t>wiping</t>
  </si>
  <si>
    <t>wire</t>
  </si>
  <si>
    <t>wires</t>
  </si>
  <si>
    <t>wired</t>
  </si>
  <si>
    <t>wiring</t>
  </si>
  <si>
    <t>• That sounds nice.</t>
  </si>
  <si>
    <t>wise</t>
  </si>
  <si>
    <t>wises</t>
  </si>
  <si>
    <t>wised</t>
  </si>
  <si>
    <t>wising</t>
  </si>
  <si>
    <t>soup (n)</t>
  </si>
  <si>
    <t>wish</t>
  </si>
  <si>
    <t>wishes</t>
  </si>
  <si>
    <t>wished</t>
  </si>
  <si>
    <t>wishing</t>
  </si>
  <si>
    <t>south (n, adj &amp; adv)</t>
  </si>
  <si>
    <t>withdraw</t>
  </si>
  <si>
    <t>withdraws</t>
  </si>
  <si>
    <t>withdrew</t>
  </si>
  <si>
    <t>withdrawn</t>
  </si>
  <si>
    <t>withdrawing</t>
  </si>
  <si>
    <t>space (n)</t>
  </si>
  <si>
    <t>wither</t>
  </si>
  <si>
    <t>withers</t>
  </si>
  <si>
    <t>withered</t>
  </si>
  <si>
    <t>withering</t>
  </si>
  <si>
    <t>spare (adj)</t>
  </si>
  <si>
    <t>withhold</t>
  </si>
  <si>
    <t>withholds</t>
  </si>
  <si>
    <t>withheld</t>
  </si>
  <si>
    <t>withholding</t>
  </si>
  <si>
    <t>withstand</t>
  </si>
  <si>
    <t>withstands</t>
  </si>
  <si>
    <t>withstood</t>
  </si>
  <si>
    <t>withstanding</t>
  </si>
  <si>
    <t>speaker (n)</t>
  </si>
  <si>
    <t>witness</t>
  </si>
  <si>
    <t>witnesses</t>
  </si>
  <si>
    <t>witnessed</t>
  </si>
  <si>
    <t>witnessing</t>
  </si>
  <si>
    <t>special (adj)</t>
  </si>
  <si>
    <t>wobble</t>
  </si>
  <si>
    <t>wobbles</t>
  </si>
  <si>
    <t>wobbled</t>
  </si>
  <si>
    <t>wobbling</t>
  </si>
  <si>
    <t>womanize</t>
  </si>
  <si>
    <t>womanizes</t>
  </si>
  <si>
    <t>womanized</t>
  </si>
  <si>
    <t>womanizing</t>
  </si>
  <si>
    <t>spelling (n)</t>
  </si>
  <si>
    <t>wonder</t>
  </si>
  <si>
    <t>wonders</t>
  </si>
  <si>
    <t>wondered</t>
  </si>
  <si>
    <t>wondering</t>
  </si>
  <si>
    <t>woo</t>
  </si>
  <si>
    <t>woos</t>
  </si>
  <si>
    <t>wooed</t>
  </si>
  <si>
    <t>wooing</t>
  </si>
  <si>
    <t>spoon (n)</t>
  </si>
  <si>
    <t>works</t>
  </si>
  <si>
    <t>worked</t>
  </si>
  <si>
    <t>working</t>
  </si>
  <si>
    <t>worry</t>
  </si>
  <si>
    <t>worries</t>
  </si>
  <si>
    <t>worrying</t>
  </si>
  <si>
    <t>sports centre (n)</t>
  </si>
  <si>
    <t>worsen</t>
  </si>
  <si>
    <t>worsens</t>
  </si>
  <si>
    <t>worsened</t>
  </si>
  <si>
    <t>worsening</t>
  </si>
  <si>
    <t>spring (n)</t>
  </si>
  <si>
    <t>worship</t>
  </si>
  <si>
    <t>worships</t>
  </si>
  <si>
    <t>worshiped</t>
  </si>
  <si>
    <t>worshiping</t>
  </si>
  <si>
    <t>• I hate winter but I love spring.</t>
  </si>
  <si>
    <t>worth</t>
  </si>
  <si>
    <t>worths</t>
  </si>
  <si>
    <t>worthed</t>
  </si>
  <si>
    <t>worthing</t>
  </si>
  <si>
    <t>square (n &amp; adj)</t>
  </si>
  <si>
    <t>wound</t>
  </si>
  <si>
    <t>wounds</t>
  </si>
  <si>
    <t>wounded</t>
  </si>
  <si>
    <t>wounding</t>
  </si>
  <si>
    <t>stadium (n)</t>
  </si>
  <si>
    <t>wow</t>
  </si>
  <si>
    <t>wows</t>
  </si>
  <si>
    <t>wowed</t>
  </si>
  <si>
    <t>wowing</t>
  </si>
  <si>
    <t>staff (n)</t>
  </si>
  <si>
    <t>wrangle</t>
  </si>
  <si>
    <t>wrangles</t>
  </si>
  <si>
    <t>wrangled</t>
  </si>
  <si>
    <t>wrangling</t>
  </si>
  <si>
    <t>stage (n)</t>
  </si>
  <si>
    <t>wrap</t>
  </si>
  <si>
    <t>wraps</t>
  </si>
  <si>
    <t>wrapped</t>
  </si>
  <si>
    <t>wrapping</t>
  </si>
  <si>
    <t>stairs (n pl)</t>
  </si>
  <si>
    <t>wreak</t>
  </si>
  <si>
    <t>wreaks</t>
  </si>
  <si>
    <t>wreaked</t>
  </si>
  <si>
    <t>wreaking</t>
  </si>
  <si>
    <t>stamp (n)</t>
  </si>
  <si>
    <t>wrestle</t>
  </si>
  <si>
    <t>wrestles</t>
  </si>
  <si>
    <t>wrestled</t>
  </si>
  <si>
    <t>wrestling</t>
  </si>
  <si>
    <t>• Put a stamp on the envelope.</t>
  </si>
  <si>
    <t>wriggle</t>
  </si>
  <si>
    <t>wriggles</t>
  </si>
  <si>
    <t>wriggled</t>
  </si>
  <si>
    <t>wriggling</t>
  </si>
  <si>
    <t>wring</t>
  </si>
  <si>
    <t>wrings</t>
  </si>
  <si>
    <t>wrung</t>
  </si>
  <si>
    <t>wringing</t>
  </si>
  <si>
    <t>• She was standing at the bus stop.</t>
  </si>
  <si>
    <t>wrinkle</t>
  </si>
  <si>
    <t>wrinkles</t>
  </si>
  <si>
    <t>wrinkled</t>
  </si>
  <si>
    <t>wrinkling</t>
  </si>
  <si>
    <t>star (n &amp; v)</t>
  </si>
  <si>
    <t>write</t>
  </si>
  <si>
    <t>writes</t>
  </si>
  <si>
    <t>wrote</t>
  </si>
  <si>
    <t>written</t>
  </si>
  <si>
    <t>writing</t>
  </si>
  <si>
    <t>writhe</t>
  </si>
  <si>
    <t>writhes</t>
  </si>
  <si>
    <t>writhed</t>
  </si>
  <si>
    <t>writhing</t>
  </si>
  <si>
    <t>station (n)</t>
  </si>
  <si>
    <t>wrongs</t>
  </si>
  <si>
    <t>wronged</t>
  </si>
  <si>
    <t>wronging</t>
  </si>
  <si>
    <t>x-ray</t>
  </si>
  <si>
    <t>x-rays</t>
  </si>
  <si>
    <t>x-rayed</t>
  </si>
  <si>
    <t>x-raying</t>
  </si>
  <si>
    <t>steak (n)</t>
  </si>
  <si>
    <t>xerox</t>
  </si>
  <si>
    <t>xeroxes</t>
  </si>
  <si>
    <t>xeroxed</t>
  </si>
  <si>
    <t>xeroxing</t>
  </si>
  <si>
    <t>yammer</t>
  </si>
  <si>
    <t>yammers</t>
  </si>
  <si>
    <t>yammered</t>
  </si>
  <si>
    <t>yammering</t>
  </si>
  <si>
    <t>• Someone’s stolen my bag!</t>
  </si>
  <si>
    <t>yank</t>
  </si>
  <si>
    <t>yanks</t>
  </si>
  <si>
    <t>yanked</t>
  </si>
  <si>
    <t>yanking</t>
  </si>
  <si>
    <t>still (adv)</t>
  </si>
  <si>
    <t>yap</t>
  </si>
  <si>
    <t>yaps</t>
  </si>
  <si>
    <t>yapped</t>
  </si>
  <si>
    <t>yapping</t>
  </si>
  <si>
    <t>stomach (n)</t>
  </si>
  <si>
    <t>yawn</t>
  </si>
  <si>
    <t>yawns</t>
  </si>
  <si>
    <t>yawned</t>
  </si>
  <si>
    <t>yawning</t>
  </si>
  <si>
    <t>stomach ache (n)</t>
  </si>
  <si>
    <t>yearn</t>
  </si>
  <si>
    <t>yearns</t>
  </si>
  <si>
    <t>yearned</t>
  </si>
  <si>
    <t>yearning</t>
  </si>
  <si>
    <t>stop (n &amp; v)</t>
  </si>
  <si>
    <t>yell</t>
  </si>
  <si>
    <t>yells</t>
  </si>
  <si>
    <t>yelled</t>
  </si>
  <si>
    <t>yelling</t>
  </si>
  <si>
    <t>store (n)</t>
  </si>
  <si>
    <t>yellows</t>
  </si>
  <si>
    <t>yellowed</t>
  </si>
  <si>
    <t>yellowing</t>
  </si>
  <si>
    <t>storm (n)</t>
  </si>
  <si>
    <t>yelp</t>
  </si>
  <si>
    <t>yelps</t>
  </si>
  <si>
    <t>yelped</t>
  </si>
  <si>
    <t>yelping</t>
  </si>
  <si>
    <t>story (n)</t>
  </si>
  <si>
    <t>yield</t>
  </si>
  <si>
    <t>yields</t>
  </si>
  <si>
    <t>yielded</t>
  </si>
  <si>
    <t>yielding</t>
  </si>
  <si>
    <t>yodel</t>
  </si>
  <si>
    <t>yodels</t>
  </si>
  <si>
    <t>yodeled</t>
  </si>
  <si>
    <t>yodeling</t>
  </si>
  <si>
    <t>• a straight line (adj)</t>
  </si>
  <si>
    <t>yoke</t>
  </si>
  <si>
    <t>yokes</t>
  </si>
  <si>
    <t>yoked</t>
  </si>
  <si>
    <t>yoking</t>
  </si>
  <si>
    <t>• Go straight on. (adv)</t>
  </si>
  <si>
    <t>zero</t>
  </si>
  <si>
    <t>zeroes</t>
  </si>
  <si>
    <t>zeroed</t>
  </si>
  <si>
    <t>zeroing</t>
  </si>
  <si>
    <t>strange (adj)</t>
  </si>
  <si>
    <t>zigzag</t>
  </si>
  <si>
    <t>zigzags</t>
  </si>
  <si>
    <t>zigzagged</t>
  </si>
  <si>
    <t>zigzagging</t>
  </si>
  <si>
    <t>• That’s a strange story!</t>
  </si>
  <si>
    <t>zip</t>
  </si>
  <si>
    <t>zips</t>
  </si>
  <si>
    <t>zipped</t>
  </si>
  <si>
    <t>zipping</t>
  </si>
  <si>
    <t>street (n)</t>
  </si>
  <si>
    <t>zone</t>
  </si>
  <si>
    <t>zones</t>
  </si>
  <si>
    <t>zoned</t>
  </si>
  <si>
    <t>zoning</t>
  </si>
  <si>
    <t>strong (adj)</t>
  </si>
  <si>
    <t>zoom</t>
  </si>
  <si>
    <t>zooms</t>
  </si>
  <si>
    <t>zoomed</t>
  </si>
  <si>
    <t>zooming</t>
  </si>
  <si>
    <t>student (n)</t>
  </si>
  <si>
    <t>swims</t>
  </si>
  <si>
    <t>swam</t>
  </si>
  <si>
    <t>swum</t>
  </si>
  <si>
    <t>studies (n pl)</t>
  </si>
  <si>
    <t>surfs</t>
  </si>
  <si>
    <t>surfed</t>
  </si>
  <si>
    <t>surfing</t>
  </si>
  <si>
    <t>supposes</t>
  </si>
  <si>
    <t>supposed</t>
  </si>
  <si>
    <t>supposing</t>
  </si>
  <si>
    <t>subject (n)</t>
  </si>
  <si>
    <t>studies</t>
  </si>
  <si>
    <t>studied</t>
  </si>
  <si>
    <t>studying</t>
  </si>
  <si>
    <t>• What’s your favourite subject at school?</t>
  </si>
  <si>
    <t>• the subject of a talk</t>
  </si>
  <si>
    <t>steals</t>
  </si>
  <si>
    <t>stole</t>
  </si>
  <si>
    <t>stolen</t>
  </si>
  <si>
    <t>stealing</t>
  </si>
  <si>
    <t>such (det)</t>
  </si>
  <si>
    <t>stays</t>
  </si>
  <si>
    <t>stayed</t>
  </si>
  <si>
    <t>staying</t>
  </si>
  <si>
    <t>suddenly (adv)</t>
  </si>
  <si>
    <t>sugar (n)</t>
  </si>
  <si>
    <t>starts</t>
  </si>
  <si>
    <t>started</t>
  </si>
  <si>
    <t>starting</t>
  </si>
  <si>
    <t>stands</t>
  </si>
  <si>
    <t>stood</t>
  </si>
  <si>
    <t>standing</t>
  </si>
  <si>
    <t>• He was wearing a grey suit.</t>
  </si>
  <si>
    <t>spends</t>
  </si>
  <si>
    <t>spent</t>
  </si>
  <si>
    <t>spending</t>
  </si>
  <si>
    <t>suitcase (n)</t>
  </si>
  <si>
    <t>spells</t>
  </si>
  <si>
    <t>spelled</t>
  </si>
  <si>
    <t>spelling</t>
  </si>
  <si>
    <t>summer (n)</t>
  </si>
  <si>
    <t>speaks</t>
  </si>
  <si>
    <t>spoke</t>
  </si>
  <si>
    <t>spoken</t>
  </si>
  <si>
    <t>speaking</t>
  </si>
  <si>
    <t>sun (n)</t>
  </si>
  <si>
    <t>sounds</t>
  </si>
  <si>
    <t>sounded</t>
  </si>
  <si>
    <t>sounding</t>
  </si>
  <si>
    <t>sunglasses (n pl)</t>
  </si>
  <si>
    <t>smokes</t>
  </si>
  <si>
    <t>smoked</t>
  </si>
  <si>
    <t>smoking</t>
  </si>
  <si>
    <t>sunny (adj)</t>
  </si>
  <si>
    <t>sleeps</t>
  </si>
  <si>
    <t>slept</t>
  </si>
  <si>
    <t>sleeping</t>
  </si>
  <si>
    <t>supermarket (n)</t>
  </si>
  <si>
    <t>skies</t>
  </si>
  <si>
    <t>skied</t>
  </si>
  <si>
    <t>supper (n)</t>
  </si>
  <si>
    <t>skates</t>
  </si>
  <si>
    <t>skated</t>
  </si>
  <si>
    <t>skating</t>
  </si>
  <si>
    <t>• I suppose so.</t>
  </si>
  <si>
    <t>• I suppose you’re right.</t>
  </si>
  <si>
    <t>sits</t>
  </si>
  <si>
    <t>sat</t>
  </si>
  <si>
    <t>sitting</t>
  </si>
  <si>
    <t>sure (adj)</t>
  </si>
  <si>
    <t>sings</t>
  </si>
  <si>
    <t>sang</t>
  </si>
  <si>
    <t>sung</t>
  </si>
  <si>
    <t>singing</t>
  </si>
  <si>
    <t>• I’m (not) sure.</t>
  </si>
  <si>
    <t>shuts</t>
  </si>
  <si>
    <t>shutting</t>
  </si>
  <si>
    <t>shows</t>
  </si>
  <si>
    <t>showed</t>
  </si>
  <si>
    <t>shown</t>
  </si>
  <si>
    <t>showing</t>
  </si>
  <si>
    <t>surfboard (n)</t>
  </si>
  <si>
    <t>shouts</t>
  </si>
  <si>
    <t>shouted</t>
  </si>
  <si>
    <t>shouting</t>
  </si>
  <si>
    <t>surfing (n)</t>
  </si>
  <si>
    <t>shares</t>
  </si>
  <si>
    <t>shared</t>
  </si>
  <si>
    <t>sharing</t>
  </si>
  <si>
    <t>surname (n)</t>
  </si>
  <si>
    <t>serves</t>
  </si>
  <si>
    <t>served</t>
  </si>
  <si>
    <t>serving</t>
  </si>
  <si>
    <t>surprise (n)</t>
  </si>
  <si>
    <t>sends</t>
  </si>
  <si>
    <t>sent</t>
  </si>
  <si>
    <t>sending</t>
  </si>
  <si>
    <t>surprised (adj)</t>
  </si>
  <si>
    <t>sells</t>
  </si>
  <si>
    <t>sold</t>
  </si>
  <si>
    <t>selling</t>
  </si>
  <si>
    <t>sweater (n)</t>
  </si>
  <si>
    <t>sees</t>
  </si>
  <si>
    <t>saw</t>
  </si>
  <si>
    <t>seen</t>
  </si>
  <si>
    <t>seeing</t>
  </si>
  <si>
    <t>says</t>
  </si>
  <si>
    <t>said</t>
  </si>
  <si>
    <t>saying</t>
  </si>
  <si>
    <t>saves</t>
  </si>
  <si>
    <t>saved</t>
  </si>
  <si>
    <t>saving</t>
  </si>
  <si>
    <t>swimming (n)</t>
  </si>
  <si>
    <t>sails</t>
  </si>
  <si>
    <t>sailed</t>
  </si>
  <si>
    <t>swimming costume (n) (Br Eng) (Am Eng: bathing suit)</t>
  </si>
  <si>
    <t>rents</t>
  </si>
  <si>
    <t>rented</t>
  </si>
  <si>
    <t>renting</t>
  </si>
  <si>
    <t>swimming pool (n)</t>
  </si>
  <si>
    <t>puts</t>
  </si>
  <si>
    <t>putting</t>
  </si>
  <si>
    <t>pushes</t>
  </si>
  <si>
    <t>pushed</t>
  </si>
  <si>
    <t>pushing</t>
  </si>
  <si>
    <t>© UCLES 2012 Page 20 of 29 KET Vocabulary List</t>
  </si>
  <si>
    <t>table tennis (n)</t>
  </si>
  <si>
    <t>• I’ll take it to your room.</t>
  </si>
  <si>
    <t>• It takes three hours.</t>
  </si>
  <si>
    <t>take off (phr v)</t>
  </si>
  <si>
    <t>• She took off her shoes.</t>
  </si>
  <si>
    <t>talk (n &amp; v)</t>
  </si>
  <si>
    <t>tall (adj)</t>
  </si>
  <si>
    <t>taxi (n)</t>
  </si>
  <si>
    <t>tea (n)</t>
  </si>
  <si>
    <t>teacher (n)</t>
  </si>
  <si>
    <t>team (n)</t>
  </si>
  <si>
    <t>teenager (n)</t>
  </si>
  <si>
    <t>telephone (n &amp; v)</t>
  </si>
  <si>
    <t>television (TV) (n)</t>
  </si>
  <si>
    <t>temperature (n)</t>
  </si>
  <si>
    <t>• The temperature was below zero.</t>
  </si>
  <si>
    <t>tennis (n)</t>
  </si>
  <si>
    <t>tent (n)</t>
  </si>
  <si>
    <t>term (n)</t>
  </si>
  <si>
    <t>terrible (adj)</t>
  </si>
  <si>
    <t>test (n)</t>
  </si>
  <si>
    <t>textbook (n)</t>
  </si>
  <si>
    <t>text message (n)</t>
  </si>
  <si>
    <t>than (prep &amp; conj)</t>
  </si>
  <si>
    <t>thanks (exclam)</t>
  </si>
  <si>
    <t>thank you (exclam)</t>
  </si>
  <si>
    <t>that (conj &amp; pron)</t>
  </si>
  <si>
    <t>the (det)</t>
  </si>
  <si>
    <t>theatre (n) (Br Eng) (Am Eng: theater)</t>
  </si>
  <si>
    <t>their (det)</t>
  </si>
  <si>
    <t>theirs (pron)</t>
  </si>
  <si>
    <t>them (pron)</t>
  </si>
  <si>
    <t>themselves (pron)</t>
  </si>
  <si>
    <t>then (adv)</t>
  </si>
  <si>
    <t>these (det &amp; pron)</t>
  </si>
  <si>
    <t>they (pron)</t>
  </si>
  <si>
    <t>thin (adj)</t>
  </si>
  <si>
    <t>thing (n)</t>
  </si>
  <si>
    <t>thirsty (adj)</t>
  </si>
  <si>
    <t>this (det &amp; pron)</t>
  </si>
  <si>
    <t>those (det &amp; pron)</t>
  </si>
  <si>
    <t>through (prep)</t>
  </si>
  <si>
    <t>thunderstorm (n)</t>
  </si>
  <si>
    <t>ticket (n)</t>
  </si>
  <si>
    <t>tidy (adj &amp; v)</t>
  </si>
  <si>
    <t>tie (n)</t>
  </si>
  <si>
    <t>tiger (n)</t>
  </si>
  <si>
    <t>tights (n pl)</t>
  </si>
  <si>
    <t>till (prep)</t>
  </si>
  <si>
    <t>time (n)</t>
  </si>
  <si>
    <t>timetable (n)</t>
  </si>
  <si>
    <t>tired (adj)</t>
  </si>
  <si>
    <t>to (prep)</t>
  </si>
  <si>
    <t>toast (n)</t>
  </si>
  <si>
    <t>today (n &amp; adv)</t>
  </si>
  <si>
    <t>toe (n)</t>
  </si>
  <si>
    <t>together (adv)</t>
  </si>
  <si>
    <t>toilet (n)</t>
  </si>
  <si>
    <t>tomato (n)</t>
  </si>
  <si>
    <t>tonight (n &amp; adv)</t>
  </si>
  <si>
    <t>too (adv)</t>
  </si>
  <si>
    <t>tooth (n)</t>
  </si>
  <si>
    <t>toothbrush (n)</t>
  </si>
  <si>
    <t>top (n)</t>
  </si>
  <si>
    <t>• the top of the page</t>
  </si>
  <si>
    <t>total (adj &amp; n)</t>
  </si>
  <si>
    <t>tour guide (n)</t>
  </si>
  <si>
    <t>tourist (n)</t>
  </si>
  <si>
    <t>tourist information centre (n)</t>
  </si>
  <si>
    <t>towel (n)</t>
  </si>
  <si>
    <t>town (n)</t>
  </si>
  <si>
    <t>toy (n)</t>
  </si>
  <si>
    <t>traffic (n)</t>
  </si>
  <si>
    <t>traffic light (n)</t>
  </si>
  <si>
    <t>train (n)</t>
  </si>
  <si>
    <t>trainer (n)</t>
  </si>
  <si>
    <t>• a pair of trainers</t>
  </si>
  <si>
    <t>tram (n)</t>
  </si>
  <si>
    <t>tree (n)</t>
  </si>
  <si>
    <t>trip (n)</t>
  </si>
  <si>
    <t>trouble (n)</t>
  </si>
  <si>
    <t>trousers (n pl)</t>
  </si>
  <si>
    <t>true (adj)</t>
  </si>
  <si>
    <t>try on (phr v)</t>
  </si>
  <si>
    <t>T-shirt (n)</t>
  </si>
  <si>
    <t>• Turn the gas off.</t>
  </si>
  <si>
    <t>turn on (phr v)</t>
  </si>
  <si>
    <t>• Turn the heating on.</t>
  </si>
  <si>
    <t>twice (adv)</t>
  </si>
  <si>
    <t>© UCLES 2012 Page 21 of 29 KET Vocabulary List</t>
  </si>
  <si>
    <t>• Manchester United v Liverpool</t>
  </si>
  <si>
    <t>waiter (n)</t>
  </si>
  <si>
    <t>waitress (n)</t>
  </si>
  <si>
    <t>wake up (phr v)</t>
  </si>
  <si>
    <t>walking (n)</t>
  </si>
  <si>
    <t>wall (n)</t>
  </si>
  <si>
    <t>wallet (n)</t>
  </si>
  <si>
    <t>warm (adj)</t>
  </si>
  <si>
    <t>washing machine (n)</t>
  </si>
  <si>
    <t>washing-up (n)</t>
  </si>
  <si>
    <t>wash up (phr v)</t>
  </si>
  <si>
    <t>watch (n &amp; v)</t>
  </si>
  <si>
    <t>• Do it this way.</t>
  </si>
  <si>
    <t>• one-way street</t>
  </si>
  <si>
    <t>• Is this the quickest way home?</t>
  </si>
  <si>
    <t>we (pron)</t>
  </si>
  <si>
    <t>weather (n)</t>
  </si>
  <si>
    <t>web (n)</t>
  </si>
  <si>
    <t>web page (n)</t>
  </si>
  <si>
    <t>website (n)</t>
  </si>
  <si>
    <t>week (n)</t>
  </si>
  <si>
    <t>weekday (n)</t>
  </si>
  <si>
    <t>weekend (n)</t>
  </si>
  <si>
    <t>weekly (adj &amp; adv)</t>
  </si>
  <si>
    <t>welcome (adj &amp; exclam)</t>
  </si>
  <si>
    <t>• You’re welcome (adj)</t>
  </si>
  <si>
    <t>• Welcome to London! (exclam)</t>
  </si>
  <si>
    <t>well (adv &amp; adj)</t>
  </si>
  <si>
    <t>well known (adj)</t>
  </si>
  <si>
    <t>west (n, adj &amp; adv)</t>
  </si>
  <si>
    <t>wet (adj)</t>
  </si>
  <si>
    <t>what (det &amp; pron)</t>
  </si>
  <si>
    <t>wheel (n)</t>
  </si>
  <si>
    <t>when (adv)</t>
  </si>
  <si>
    <t>where (adv)</t>
  </si>
  <si>
    <t>which (det &amp; pron)</t>
  </si>
  <si>
    <t>while (conj)</t>
  </si>
  <si>
    <t>white (adj)</t>
  </si>
  <si>
    <t>who (pron)</t>
  </si>
  <si>
    <t>whole (adj &amp; n)</t>
  </si>
  <si>
    <t>• the whole world (adj)</t>
  </si>
  <si>
    <t>• the whole of July (n)</t>
  </si>
  <si>
    <t>why (adv)</t>
  </si>
  <si>
    <t>wide (adj)</t>
  </si>
  <si>
    <t>wife (n)</t>
  </si>
  <si>
    <t>wild (adj)</t>
  </si>
  <si>
    <t>• wild animals</t>
  </si>
  <si>
    <t>will ('ll) (mv)</t>
  </si>
  <si>
    <t>wind (n)</t>
  </si>
  <si>
    <t>window (n)</t>
  </si>
  <si>
    <t>windsurfing (n)</t>
  </si>
  <si>
    <t>windy (adj)</t>
  </si>
  <si>
    <t>winner (n)</t>
  </si>
  <si>
    <t>• Best wishes.</t>
  </si>
  <si>
    <t>with (prep)</t>
  </si>
  <si>
    <t>without (prep)</t>
  </si>
  <si>
    <t>woman (n)</t>
  </si>
  <si>
    <t>wonderful (adj)</t>
  </si>
  <si>
    <t>wood (n)</t>
  </si>
  <si>
    <t>wooden (adj)</t>
  </si>
  <si>
    <t>wool (n)</t>
  </si>
  <si>
    <t>word (n)</t>
  </si>
  <si>
    <t>work (n &amp; v)</t>
  </si>
  <si>
    <t>worker (n)</t>
  </si>
  <si>
    <t>worried (adj)</t>
  </si>
  <si>
    <t>worse (adj)</t>
  </si>
  <si>
    <t>worst (adj)</t>
  </si>
  <si>
    <t>would (mv)</t>
  </si>
  <si>
    <t>wow (exclam)</t>
  </si>
  <si>
    <t>write down (phr v)</t>
  </si>
  <si>
    <t>writer (n)</t>
  </si>
  <si>
    <t>writing (n)</t>
  </si>
  <si>
    <t>wrong (adj)</t>
  </si>
  <si>
    <t>yeah (exclam)</t>
  </si>
  <si>
    <t>year (n)</t>
  </si>
  <si>
    <t>yellow (adj)</t>
  </si>
  <si>
    <t>yes (adv)</t>
  </si>
  <si>
    <t>• Has he arrived yet?</t>
  </si>
  <si>
    <t>yoghurt (n)</t>
  </si>
  <si>
    <t>your (det)</t>
  </si>
  <si>
    <t>yours (pron)</t>
  </si>
  <si>
    <t>yourself (pron)</t>
  </si>
  <si>
    <t>© UCLES 2012 Page 22 of 29 KET Vocabulary List</t>
  </si>
  <si>
    <t>swimming costume swimsuit tie</t>
  </si>
  <si>
    <t>address digital</t>
  </si>
  <si>
    <t>© UCLES 2012 Page 23 of 29 KET Vocabulary List</t>
  </si>
  <si>
    <t>book bookshelf chemistry class classmate classroom clever coach college</t>
  </si>
  <si>
    <t>exam(ination) geography history homework information instructions know language learn</t>
  </si>
  <si>
    <t>note physics practice (n) practise (v) project pupil read remember rubber</t>
  </si>
  <si>
    <t>study (v) subject teach teacher term test (n) university</t>
  </si>
  <si>
    <t>art article</t>
  </si>
  <si>
    <t>DVD (player) exhibition</t>
  </si>
  <si>
    <t>musician news</t>
  </si>
  <si>
    <t>© UCLES 2012 Page 24 of 29 KET Vocabulary List</t>
  </si>
  <si>
    <t>dad(dy) daughter family father friend friendly</t>
  </si>
  <si>
    <t>grandma grandmother grandpa grandparent grandson granny</t>
  </si>
  <si>
    <t>married Miss mother Mr Mrs Ms</t>
  </si>
  <si>
    <t>cafe/café</t>
  </si>
  <si>
    <t>picnic piece of cake pizza</t>
  </si>
  <si>
    <t>© UCLES 2012 Page 25 of 29 KET Vocabulary List</t>
  </si>
  <si>
    <t>accident ambulance appointment arm</t>
  </si>
  <si>
    <t>cut (v) danger dangerous dead</t>
  </si>
  <si>
    <t>foot hair hand head</t>
  </si>
  <si>
    <t>pain problem rest (n) run</t>
  </si>
  <si>
    <t>back bandage</t>
  </si>
  <si>
    <t>die doctor</t>
  </si>
  <si>
    <t>soap stomach</t>
  </si>
  <si>
    <t>dance (n &amp; v) draw DVD (player) festival go out</t>
  </si>
  <si>
    <t>photograph (n &amp; v) picnic quiz</t>
  </si>
  <si>
    <t>tent video game</t>
  </si>
  <si>
    <t>bookcase bookshelf bowl</t>
  </si>
  <si>
    <t>drawer DVD (player) entrance</t>
  </si>
  <si>
    <t>key kitchen lamp</t>
  </si>
  <si>
    <t>sofa stay (v) toilet</t>
  </si>
  <si>
    <t>© UCLES 2012 Page 26 of 29 KET Vocabulary List</t>
  </si>
  <si>
    <t>degree gram(me)</t>
  </si>
  <si>
    <t>kilometre/km/kilometer litre / liter</t>
  </si>
  <si>
    <t>quarter second</t>
  </si>
  <si>
    <t>able afraid alone amazing angry bad beautiful better</t>
  </si>
  <si>
    <t>difficult excellent famous fast favourite fine free friendly</t>
  </si>
  <si>
    <t>kind lovely lucky married modern nice noisy old</t>
  </si>
  <si>
    <t>soft sorry special strange strong sure sweet tall</t>
  </si>
  <si>
    <t>bank block bookshop</t>
  </si>
  <si>
    <t>department store disco elevator</t>
  </si>
  <si>
    <t>hotel house library</t>
  </si>
  <si>
    <t>shop sports centre stadium</t>
  </si>
  <si>
    <t>© UCLES 2012 Page 27 of 29 KET Vocabulary List</t>
  </si>
  <si>
    <t>bridge bus station</t>
  </si>
  <si>
    <t>corner market</t>
  </si>
  <si>
    <t>playground road</t>
  </si>
  <si>
    <t>street town</t>
  </si>
  <si>
    <t>cafe / café</t>
  </si>
  <si>
    <t>cash (n &amp; v) cent change (n &amp; v) cheap</t>
  </si>
  <si>
    <t>customer department store dollar euro</t>
  </si>
  <si>
    <t>pound price receipt rent</t>
  </si>
  <si>
    <t>© UCLES 2012 Page 28 of 29 KET Vocabulary List</t>
  </si>
  <si>
    <t>snowboarding soccer</t>
  </si>
  <si>
    <t>tired trainers</t>
  </si>
  <si>
    <t>club coach (n) competition cricket cycling enter (a competition) fishing</t>
  </si>
  <si>
    <t>practice (n) practise (v) prize race (n &amp; v) racket rest (n &amp; v) ride (n &amp; v)</t>
  </si>
  <si>
    <t>sport(s) sports centre stadium surf surfboard surfboarding swim</t>
  </si>
  <si>
    <t>v / versus volleyball walk (v) watch (v) win (v) windsurfing winner</t>
  </si>
  <si>
    <t>countryside desert east</t>
  </si>
  <si>
    <t>hill hot ice</t>
  </si>
  <si>
    <t>river sea sky</t>
  </si>
  <si>
    <t>west winter wood</t>
  </si>
  <si>
    <t>o’clock</t>
  </si>
  <si>
    <t>© UCLES 2012 Page 29 of 29 KET Vocabulary List</t>
  </si>
  <si>
    <t>car</t>
  </si>
  <si>
    <t>traffic</t>
  </si>
  <si>
    <t>traffic light</t>
  </si>
  <si>
    <t>driving/driver’s licence</t>
  </si>
  <si>
    <t>businessman businesswoman</t>
  </si>
  <si>
    <t>meeting message</t>
  </si>
  <si>
    <t>student teacher</t>
  </si>
  <si>
    <t>Key English Test for Schools (KETfS)</t>
  </si>
  <si>
    <t>KET Vocabulary List</t>
  </si>
  <si>
    <t>(c) UCLES 2012</t>
  </si>
  <si>
    <t>Introduction to the KET Vocabulary List</t>
  </si>
  <si>
    <t>The KET Vocabulary List gives teachers a guide to the vocabulary needed when preparing students for the KET and KET for Schools examinations.</t>
  </si>
  <si>
    <t>Background to the list</t>
  </si>
  <si>
    <t>The KET Vocabulary List was originally developed by Cambridge ESOL in consultation with external consultants to guide item writers who produce materials for the KET examination. It drew on vocabulary from the Council of Europe's Waystage (1990) specification and other vocabulary which corpus evidence shows is high frequency.</t>
  </si>
  <si>
    <t>The list covers vocabulary appropriate to the A2 level on the Common European Framework of Reference (CEFR) and includes receptive vocabulary (words that the candidate is expected to understand but which is not the focus of a question) and productive vocabulary (words that the candidate needs to know in order to answer a question).</t>
  </si>
  <si>
    <t>The list does not provide an exhaustive list of all words which appear on the KET and KET for Schools question papers and candidates should not confine their study of vocabulary to the list alone.</t>
  </si>
  <si>
    <t>How the list is updated</t>
  </si>
  <si>
    <t>The vocabulary of English changes over time, with words being added and other words falling into disuse. In order to maintain its currency, the KET Vocabulary List is updated on an annual basis, with the decision to add or remove words being informed by reference to the Cambridge Learner Corpus and English Vocabulary Profile.</t>
  </si>
  <si>
    <t>The Cambridge Learner Corpus is a collection of over 44 million words of English, based upon evidence of language use by learners from all over the world and from which the English Vocabulary Profile has developed. The English Vocabulary Profile shows the most common words and phrases that learners of English need to know in British or American English. The meaning of each word or phrase in the wordlists has been assigned a level between A1 and B2 on the CEFR.</t>
  </si>
  <si>
    <t>A preview version of the English Vocabulary Profile can be accessed by visiting the website: http://www.englishprofile.org</t>
  </si>
  <si>
    <t>Organisation of the list</t>
  </si>
  <si>
    <t>� Word sets</t>
  </si>
  <si>
    <t>Some categories of words that a learner at this level might be expected to know, e.g. days of the week, are not included in the alphabetical list but are listed in Appendix 1. Although 'grammar words' (pronouns, modal verbs, etc.) are included, the Language Specifications section</t>
  </si>
  <si>
    <t>of</t>
  </si>
  <si>
    <t>the</t>
  </si>
  <si>
    <t>KET</t>
  </si>
  <si>
    <t>and</t>
  </si>
  <si>
    <t>for</t>
  </si>
  <si>
    <t>Schools</t>
  </si>
  <si>
    <t>Handbooks</t>
  </si>
  <si>
    <t>(available</t>
  </si>
  <si>
    <t>from www.cambridgeesol.org) should be consulted for a more complete listing.</t>
  </si>
  <si>
    <t>� Exemplification</t>
  </si>
  <si>
    <t>Example phrases and sentences showing how words might be used are given only where words with different meanings need to be constrained. For example, bank is followed by 'I changed my money in a bank' - this shows that bank is limited to the idea of a financial institution: candidates are not expected to know other meanings, such as 'a river bank'.</t>
  </si>
  <si>
    <t>� Multi-word verbs</t>
  </si>
  <si>
    <t>All multi-word (or phrasal) verbs that a KET or KET for Schools candidate might be expected to know are included in the list. These verbs include 'literal' verbs (i.e. where the meaning is transparent), e.g. sit down, go out and 'non-literal' verbs, e.g. look after, get up.</t>
  </si>
  <si>
    <t>� Topic lists</t>
  </si>
  <si>
    <t>In Appendix 2, words have been grouped together under common KET and/or KET for Schools themes, such as 'Food and Drink', 'House and Home' and 'Sport'.</t>
  </si>
  <si>
    <t>Unsuitable topics</t>
  </si>
  <si>
    <t>Cambridge ESOL examinations must not contain anything that might offend or upset candidates, potentially affect their performance or distract them during the examination. A number of 'sensitive' topics are considered unsuitable for use in KET and KET for Schools, for example war and politics, and vocabulary relating to these is not included in the KET Vocabulary List.</t>
  </si>
  <si>
    <t>Personal vocabulary</t>
  </si>
  <si>
    <t>The content of the KET Vocabulary List is general in nature and is unlikely to cover completely the productive vocabulary that may be required by candidates. Candidates should know the specific lexis they will need to describe themselves and their lives, for example hobbies, likes and dislikes.</t>
  </si>
  <si>
    <t>Abbreviations</t>
  </si>
  <si>
    <t>Abbreviations used in the KET Vocabulary List are:</t>
  </si>
  <si>
    <t>abbrev</t>
  </si>
  <si>
    <t>abbreviation or acronym</t>
  </si>
  <si>
    <t>mv</t>
  </si>
  <si>
    <t>modal verb</t>
  </si>
  <si>
    <t>adj</t>
  </si>
  <si>
    <t>adjective</t>
  </si>
  <si>
    <t>n</t>
  </si>
  <si>
    <t>noun</t>
  </si>
  <si>
    <t>adv</t>
  </si>
  <si>
    <t>adverb</t>
  </si>
  <si>
    <t>phr v</t>
  </si>
  <si>
    <t>phrasal verb</t>
  </si>
  <si>
    <t>av</t>
  </si>
  <si>
    <t>auxiliary verb</t>
  </si>
  <si>
    <t>pl</t>
  </si>
  <si>
    <t>plural</t>
  </si>
  <si>
    <t>Am Eng</t>
  </si>
  <si>
    <t>American English</t>
  </si>
  <si>
    <t>prep</t>
  </si>
  <si>
    <t>preposition</t>
  </si>
  <si>
    <t>Br Eng</t>
  </si>
  <si>
    <t>British English</t>
  </si>
  <si>
    <t>prep phr</t>
  </si>
  <si>
    <t>prepositional phrase</t>
  </si>
  <si>
    <t>conj</t>
  </si>
  <si>
    <t>conjunction</t>
  </si>
  <si>
    <t>pron</t>
  </si>
  <si>
    <t>pronoun</t>
  </si>
  <si>
    <t>det</t>
  </si>
  <si>
    <t>determiner</t>
  </si>
  <si>
    <t>singular</t>
  </si>
  <si>
    <t>exclam</t>
  </si>
  <si>
    <t>exclamation</t>
  </si>
  <si>
    <t>v</t>
  </si>
  <si>
    <t>verb</t>
  </si>
  <si>
    <t>Summary of points to be noted</t>
  </si>
  <si>
    <t>� The list does not include every word that may appear on a KET or KET for Schools paper.</t>
  </si>
  <si>
    <t>� The list covers receptive and productive vocabulary.</t>
  </si>
  <si>
    <t>� The list is updated every year.</t>
  </si>
  <si>
    <t>Contents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</si>
</sst>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4.13"/>
    <col customWidth="1" min="3" max="3" width="33.5"/>
  </cols>
  <sheetData>
    <row r="1">
      <c r="C1" s="1" t="str">
        <f>IFERROR(__xludf.DUMMYFUNCTION("FILTER(A:A, ISNUMBER(SEARCH(""(v)"", A:A)))"),"� an ad on TV add (v)")</f>
        <v>� an ad on TV add (v)</v>
      </c>
      <c r="D1" s="1" t="str">
        <f t="shared" ref="D1:D185" si="1">extractVGroups(C1)</f>
        <v>add (v)</v>
      </c>
      <c r="G1" s="1" t="s">
        <v>0</v>
      </c>
    </row>
    <row r="2">
      <c r="A2" s="2" t="s">
        <v>1</v>
      </c>
      <c r="C2" s="1" t="str">
        <f>IFERROR(__xludf.DUMMYFUNCTION("""COMPUTED_VALUE"""),"ago (adv) agree (v)")</f>
        <v>ago (adv) agree (v)</v>
      </c>
      <c r="D2" s="1" t="str">
        <f t="shared" si="1"/>
        <v>agree (v)</v>
      </c>
      <c r="G2" s="1" t="s">
        <v>2</v>
      </c>
    </row>
    <row r="3">
      <c r="C3" s="1" t="str">
        <f>IFERROR(__xludf.DUMMYFUNCTION("""COMPUTED_VALUE"""),"� to sit around the table (prep) arrive (v)")</f>
        <v>� to sit around the table (prep) arrive (v)</v>
      </c>
      <c r="D3" s="1" t="str">
        <f t="shared" si="1"/>
        <v>arrive (v)</v>
      </c>
      <c r="G3" s="1" t="s">
        <v>3</v>
      </c>
    </row>
    <row r="4">
      <c r="C4" s="1" t="str">
        <f>IFERROR(__xludf.DUMMYFUNCTION("""COMPUTED_VALUE"""),"� the same as ask (v)")</f>
        <v>� the same as ask (v)</v>
      </c>
      <c r="D4" s="1" t="str">
        <f t="shared" si="1"/>
        <v>ask (v)</v>
      </c>
      <c r="G4" s="1" t="s">
        <v>4</v>
      </c>
    </row>
    <row r="5">
      <c r="A5" s="2" t="s">
        <v>5</v>
      </c>
      <c r="C5" s="1" t="str">
        <f>IFERROR(__xludf.DUMMYFUNCTION("""COMPUTED_VALUE"""),"bake (v) ball (n) balloon (n) banana (n) band (n) bandage (n) bank (n)")</f>
        <v>bake (v) ball (n) balloon (n) banana (n) band (n) bandage (n) bank (n)</v>
      </c>
      <c r="D5" s="1" t="str">
        <f t="shared" si="1"/>
        <v>bake (v)</v>
      </c>
      <c r="G5" s="1" t="s">
        <v>6</v>
      </c>
    </row>
    <row r="6">
      <c r="A6" s="2" t="s">
        <v>7</v>
      </c>
      <c r="C6" s="1" t="str">
        <f>IFERROR(__xludf.DUMMYFUNCTION("""COMPUTED_VALUE"""),"beautiful (adj) because (conj) become (v) bed (n) bedroom (n)")</f>
        <v>beautiful (adj) because (conj) become (v) bed (n) bedroom (n)</v>
      </c>
      <c r="D6" s="1" t="str">
        <f t="shared" si="1"/>
        <v>become (v)</v>
      </c>
      <c r="G6" s="1" t="s">
        <v>8</v>
      </c>
    </row>
    <row r="7">
      <c r="A7" s="2" t="s">
        <v>9</v>
      </c>
      <c r="C7" s="1" t="str">
        <f>IFERROR(__xludf.DUMMYFUNCTION("""COMPUTED_VALUE"""),"before (adv, conj &amp; prep) begin (v)")</f>
        <v>before (adv, conj &amp; prep) begin (v)</v>
      </c>
      <c r="D7" s="1" t="str">
        <f t="shared" si="1"/>
        <v>begin (v)</v>
      </c>
      <c r="G7" s="1" t="s">
        <v>10</v>
      </c>
    </row>
    <row r="8">
      <c r="A8" s="2" t="s">
        <v>11</v>
      </c>
      <c r="C8" s="1" t="str">
        <f>IFERROR(__xludf.DUMMYFUNCTION("""COMPUTED_VALUE"""),"beginner (n) beginning (n) behind (adv &amp; prep) believe (v)")</f>
        <v>beginner (n) beginning (n) behind (adv &amp; prep) believe (v)</v>
      </c>
      <c r="D8" s="1" t="str">
        <f t="shared" si="1"/>
        <v>believe (v)</v>
      </c>
      <c r="G8" s="1" t="s">
        <v>12</v>
      </c>
    </row>
    <row r="9">
      <c r="A9" s="2" t="s">
        <v>13</v>
      </c>
      <c r="C9" s="1" t="str">
        <f>IFERROR(__xludf.DUMMYFUNCTION("""COMPUTED_VALUE"""),"belong (v)")</f>
        <v>belong (v)</v>
      </c>
      <c r="D9" s="1" t="str">
        <f t="shared" si="1"/>
        <v>belong (v)</v>
      </c>
      <c r="G9" s="1" t="s">
        <v>14</v>
      </c>
    </row>
    <row r="10">
      <c r="A10" s="2" t="s">
        <v>15</v>
      </c>
      <c r="C10" s="1" t="str">
        <f>IFERROR(__xludf.DUMMYFUNCTION("""COMPUTED_VALUE"""),"body (n) boil (v) boiled (adj) book (n &amp; v)")</f>
        <v>body (n) boil (v) boiled (adj) book (n &amp; v)</v>
      </c>
      <c r="D10" s="1" t="str">
        <f t="shared" si="1"/>
        <v>boil (v)</v>
      </c>
      <c r="G10" s="1" t="s">
        <v>16</v>
      </c>
    </row>
    <row r="11">
      <c r="A11" s="2" t="s">
        <v>17</v>
      </c>
      <c r="C11" s="1" t="str">
        <f>IFERROR(__xludf.DUMMYFUNCTION("""COMPUTED_VALUE"""),"boring (adj) born (v)")</f>
        <v>boring (adj) born (v)</v>
      </c>
      <c r="D11" s="1" t="str">
        <f t="shared" si="1"/>
        <v>born (v)</v>
      </c>
      <c r="G11" s="1" t="s">
        <v>18</v>
      </c>
    </row>
    <row r="12">
      <c r="A12" s="2" t="s">
        <v>19</v>
      </c>
      <c r="C12" s="1" t="str">
        <f>IFERROR(__xludf.DUMMYFUNCTION("""COMPUTED_VALUE"""),"� I was born in Manchester. borrow (v)")</f>
        <v>� I was born in Manchester. borrow (v)</v>
      </c>
      <c r="D12" s="1" t="str">
        <f t="shared" si="1"/>
        <v>borrow (v)</v>
      </c>
      <c r="G12" s="1" t="s">
        <v>20</v>
      </c>
    </row>
    <row r="13">
      <c r="A13" s="2" t="s">
        <v>21</v>
      </c>
      <c r="C13" s="1" t="str">
        <f>IFERROR(__xludf.DUMMYFUNCTION("""COMPUTED_VALUE"""),"both (pron &amp; det) bother (v)")</f>
        <v>both (pron &amp; det) bother (v)</v>
      </c>
      <c r="D13" s="1" t="str">
        <f t="shared" si="1"/>
        <v>bother (v)</v>
      </c>
      <c r="G13" s="1" t="s">
        <v>22</v>
      </c>
    </row>
    <row r="14">
      <c r="A14" s="2" t="s">
        <v>23</v>
      </c>
      <c r="C14" s="1" t="str">
        <f>IFERROR(__xludf.DUMMYFUNCTION("""COMPUTED_VALUE"""),"� Someone's broken the window. (v)")</f>
        <v>� Someone's broken the window. (v)</v>
      </c>
      <c r="D14" s="1" t="str">
        <f t="shared" si="1"/>
        <v>window. (v)</v>
      </c>
      <c r="G14" s="1" t="s">
        <v>24</v>
      </c>
    </row>
    <row r="15">
      <c r="A15" s="2" t="s">
        <v>25</v>
      </c>
      <c r="C15" s="1" t="str">
        <f>IFERROR(__xludf.DUMMYFUNCTION("""COMPUTED_VALUE"""),"bring (v) broken (adj) brother (n) brown (adj &amp; n) brush (n &amp; v) build (v) building (n) burger (n)")</f>
        <v>bring (v) broken (adj) brother (n) brown (adj &amp; n) brush (n &amp; v) build (v) building (n) burger (n)</v>
      </c>
      <c r="D15" s="1" t="str">
        <f t="shared" si="1"/>
        <v>bring (v)</v>
      </c>
      <c r="E15" s="1" t="s">
        <v>26</v>
      </c>
      <c r="G15" s="1" t="s">
        <v>27</v>
      </c>
    </row>
    <row r="16">
      <c r="A16" s="2" t="s">
        <v>28</v>
      </c>
      <c r="C16" s="1" t="str">
        <f>IFERROR(__xludf.DUMMYFUNCTION("""COMPUTED_VALUE"""),"but (conj) butter (n) buy (v) by (prep)")</f>
        <v>but (conj) butter (n) buy (v) by (prep)</v>
      </c>
      <c r="D16" s="1" t="str">
        <f t="shared" si="1"/>
        <v>buy (v)</v>
      </c>
      <c r="G16" s="1" t="s">
        <v>29</v>
      </c>
    </row>
    <row r="17">
      <c r="A17" s="2" t="s">
        <v>30</v>
      </c>
      <c r="C17" s="1" t="str">
        <f>IFERROR(__xludf.DUMMYFUNCTION("""COMPUTED_VALUE"""),"camel (n) camera (n) camp (v) camping (n) campsite (n) cap (n) capital (n) can (n &amp; mv) candy (n) cannot (mv)")</f>
        <v>camel (n) camera (n) camp (v) camping (n) campsite (n) cap (n) capital (n) can (n &amp; mv) candy (n) cannot (mv)</v>
      </c>
      <c r="D17" s="1" t="str">
        <f t="shared" si="1"/>
        <v>camp (v)</v>
      </c>
      <c r="G17" s="1" t="s">
        <v>31</v>
      </c>
    </row>
    <row r="18">
      <c r="A18" s="2" t="s">
        <v>32</v>
      </c>
      <c r="C18" s="1" t="str">
        <f>IFERROR(__xludf.DUMMYFUNCTION("""COMPUTED_VALUE"""),"carpet (n) carrot (n) carry (v) cartoon (n)")</f>
        <v>carpet (n) carrot (n) carry (v) cartoon (n)</v>
      </c>
      <c r="D18" s="1" t="str">
        <f t="shared" si="1"/>
        <v>carry (v)</v>
      </c>
      <c r="G18" s="1" t="s">
        <v>33</v>
      </c>
    </row>
    <row r="19">
      <c r="A19" s="2" t="s">
        <v>34</v>
      </c>
      <c r="C19" s="1" t="str">
        <f>IFERROR(__xludf.DUMMYFUNCTION("""COMPUTED_VALUE"""),"cat (n) catch (v)")</f>
        <v>cat (n) catch (v)</v>
      </c>
      <c r="D19" s="1" t="str">
        <f t="shared" si="1"/>
        <v>catch (v)</v>
      </c>
      <c r="G19" s="1" t="s">
        <v>35</v>
      </c>
    </row>
    <row r="20">
      <c r="A20" s="2" t="s">
        <v>36</v>
      </c>
      <c r="C20" s="1" t="str">
        <f>IFERROR(__xludf.DUMMYFUNCTION("""COMPUTED_VALUE"""),"chair (n) change (v &amp; n) channel (n) chat (n) chatroom (n) cheap (adj) check (v) cheese (n) chef (n)")</f>
        <v>chair (n) change (v &amp; n) channel (n) chat (n) chatroom (n) cheap (adj) check (v) cheese (n) chef (n)</v>
      </c>
      <c r="D20" s="1" t="str">
        <f t="shared" si="1"/>
        <v>check (v)</v>
      </c>
      <c r="G20" s="1" t="s">
        <v>37</v>
      </c>
    </row>
    <row r="21">
      <c r="A21" s="2" t="s">
        <v>38</v>
      </c>
      <c r="C21" s="1" t="str">
        <f>IFERROR(__xludf.DUMMYFUNCTION("""COMPUTED_VALUE"""),"� egg and chips chocolate (n) choose (v)")</f>
        <v>� egg and chips chocolate (n) choose (v)</v>
      </c>
      <c r="D21" s="1" t="str">
        <f t="shared" si="1"/>
        <v>choose (v)</v>
      </c>
      <c r="G21" s="1" t="s">
        <v>39</v>
      </c>
    </row>
    <row r="22">
      <c r="A22" s="2" t="s">
        <v>40</v>
      </c>
      <c r="C22" s="1" t="str">
        <f>IFERROR(__xludf.DUMMYFUNCTION("""COMPUTED_VALUE"""),"climb (v) climbing (n) clock (n) close (adj &amp; v)")</f>
        <v>climb (v) climbing (n) clock (n) close (adj &amp; v)</v>
      </c>
      <c r="D22" s="1" t="str">
        <f t="shared" si="1"/>
        <v>climb (v)</v>
      </c>
      <c r="G22" s="1" t="s">
        <v>41</v>
      </c>
    </row>
    <row r="23">
      <c r="A23" s="2" t="s">
        <v>42</v>
      </c>
      <c r="C23" s="1" t="str">
        <f>IFERROR(__xludf.DUMMYFUNCTION("""COMPUTED_VALUE"""),"cold (adj &amp; n) colleague (n) collect (v) college (n) colour (n &amp; v) comb (n) come (v)")</f>
        <v>cold (adj &amp; n) colleague (n) collect (v) college (n) colour (n &amp; v) comb (n) come (v)</v>
      </c>
      <c r="D23" s="1" t="str">
        <f t="shared" si="1"/>
        <v>collect (v)</v>
      </c>
      <c r="E23" s="1" t="s">
        <v>43</v>
      </c>
      <c r="G23" s="1" t="s">
        <v>44</v>
      </c>
    </row>
    <row r="24">
      <c r="A24" s="2" t="s">
        <v>45</v>
      </c>
      <c r="C24" s="1" t="str">
        <f>IFERROR(__xludf.DUMMYFUNCTION("""COMPUTED_VALUE"""),"competition (n) complete (v) computer (n) concert (n)")</f>
        <v>competition (n) complete (v) computer (n) concert (n)</v>
      </c>
      <c r="D24" s="1" t="str">
        <f t="shared" si="1"/>
        <v>complete (v)</v>
      </c>
      <c r="G24" s="1" t="s">
        <v>46</v>
      </c>
    </row>
    <row r="25">
      <c r="A25" s="2" t="s">
        <v>47</v>
      </c>
      <c r="C25" s="1" t="str">
        <f>IFERROR(__xludf.DUMMYFUNCTION("""COMPUTED_VALUE"""),"� That's a cool bike! (adj) copy (v)")</f>
        <v>� That's a cool bike! (adj) copy (v)</v>
      </c>
      <c r="D25" s="1" t="str">
        <f t="shared" si="1"/>
        <v>copy (v)</v>
      </c>
      <c r="G25" s="1" t="s">
        <v>48</v>
      </c>
    </row>
    <row r="26">
      <c r="A26" s="2" t="s">
        <v>49</v>
      </c>
      <c r="C26" s="1" t="str">
        <f>IFERROR(__xludf.DUMMYFUNCTION("""COMPUTED_VALUE"""),"cover (v) cow (n) crazy (adj)")</f>
        <v>cover (v) cow (n) crazy (adj)</v>
      </c>
      <c r="D26" s="1" t="str">
        <f t="shared" si="1"/>
        <v>cover (v)</v>
      </c>
      <c r="G26" s="1" t="s">
        <v>50</v>
      </c>
    </row>
    <row r="27">
      <c r="A27" s="2" t="s">
        <v>51</v>
      </c>
      <c r="C27" s="1" t="str">
        <f>IFERROR(__xludf.DUMMYFUNCTION("""COMPUTED_VALUE"""),"� Don't cross the road here! (v) crossing (n)")</f>
        <v>� Don't cross the road here! (v) crossing (n)</v>
      </c>
      <c r="D27" s="1" t="str">
        <f t="shared" si="1"/>
        <v>here! (v)</v>
      </c>
      <c r="G27" s="1" t="s">
        <v>52</v>
      </c>
    </row>
    <row r="28">
      <c r="A28" s="2" t="s">
        <v>53</v>
      </c>
      <c r="C28" s="1" t="str">
        <f>IFERROR(__xludf.DUMMYFUNCTION("""COMPUTED_VALUE"""),"crowd (n) crowded (adj) cry (v)")</f>
        <v>crowd (n) crowded (adj) cry (v)</v>
      </c>
      <c r="D28" s="1" t="str">
        <f t="shared" si="1"/>
        <v>cry (v)</v>
      </c>
      <c r="G28" s="1" t="s">
        <v>54</v>
      </c>
    </row>
    <row r="29">
      <c r="A29" s="2" t="s">
        <v>55</v>
      </c>
      <c r="C29" s="1" t="str">
        <f>IFERROR(__xludf.DUMMYFUNCTION("""COMPUTED_VALUE"""),"cupboard (n) curry (n) curtain (n) customer (n) cut (v)")</f>
        <v>cupboard (n) curry (n) curtain (n) customer (n) cut (v)</v>
      </c>
      <c r="D29" s="1" t="str">
        <f t="shared" si="1"/>
        <v>cut (v)</v>
      </c>
      <c r="G29" s="1" t="s">
        <v>56</v>
      </c>
    </row>
    <row r="30">
      <c r="A30" s="2" t="s">
        <v>57</v>
      </c>
      <c r="C30" s="1" t="str">
        <f>IFERROR(__xludf.DUMMYFUNCTION("""COMPUTED_VALUE"""),"cycle (v) cycling (n)")</f>
        <v>cycle (v) cycling (n)</v>
      </c>
      <c r="D30" s="1" t="str">
        <f t="shared" si="1"/>
        <v>cycle (v)</v>
      </c>
      <c r="G30" s="1" t="s">
        <v>58</v>
      </c>
    </row>
    <row r="31">
      <c r="A31" s="2" t="s">
        <v>59</v>
      </c>
      <c r="C31" s="1" t="str">
        <f>IFERROR(__xludf.DUMMYFUNCTION("""COMPUTED_VALUE"""),"� Dear Anne, decide (v)")</f>
        <v>� Dear Anne, decide (v)</v>
      </c>
      <c r="D31" s="1" t="str">
        <f t="shared" si="1"/>
        <v>decide (v)</v>
      </c>
      <c r="G31" s="1" t="s">
        <v>60</v>
      </c>
    </row>
    <row r="32">
      <c r="A32" s="2" t="s">
        <v>61</v>
      </c>
      <c r="C32" s="1" t="str">
        <f>IFERROR(__xludf.DUMMYFUNCTION("""COMPUTED_VALUE"""),"� The flight is delayed. (v) dentist (n)")</f>
        <v>� The flight is delayed. (v) dentist (n)</v>
      </c>
      <c r="D32" s="1" t="str">
        <f t="shared" si="1"/>
        <v>delayed. (v)</v>
      </c>
      <c r="G32" s="1" t="s">
        <v>62</v>
      </c>
    </row>
    <row r="33">
      <c r="A33" s="2" t="s">
        <v>63</v>
      </c>
      <c r="C33" s="1" t="str">
        <f>IFERROR(__xludf.DUMMYFUNCTION("""COMPUTED_VALUE"""),"department (n) department store (n) describe (v)")</f>
        <v>department (n) department store (n) describe (v)</v>
      </c>
      <c r="D33" s="1" t="str">
        <f t="shared" si="1"/>
        <v>describe (v)</v>
      </c>
      <c r="G33" s="1" t="s">
        <v>64</v>
      </c>
    </row>
    <row r="34">
      <c r="A34" s="2" t="s">
        <v>65</v>
      </c>
      <c r="C34" s="1" t="str">
        <f>IFERROR(__xludf.DUMMYFUNCTION("""COMPUTED_VALUE"""),"desk (n) dessert (n) detail (n) diary (n) dictionary (n) die (v) difference (n) different (adj) difficult (adj) digital (adj)")</f>
        <v>desk (n) dessert (n) detail (n) diary (n) dictionary (n) die (v) difference (n) different (adj) difficult (adj) digital (adj)</v>
      </c>
      <c r="D34" s="1" t="str">
        <f t="shared" si="1"/>
        <v>die (v)</v>
      </c>
      <c r="G34" s="1" t="s">
        <v>66</v>
      </c>
    </row>
    <row r="35">
      <c r="A35" s="2" t="s">
        <v>67</v>
      </c>
      <c r="C35" s="1" t="str">
        <f>IFERROR(__xludf.DUMMYFUNCTION("""COMPUTED_VALUE"""),"dirty (adj) disco (n) discount (n) discuss (v) dish (n)")</f>
        <v>dirty (adj) disco (n) discount (n) discuss (v) dish (n)</v>
      </c>
      <c r="D35" s="1" t="str">
        <f t="shared" si="1"/>
        <v>discuss (v)</v>
      </c>
      <c r="G35" s="1" t="s">
        <v>68</v>
      </c>
    </row>
    <row r="36">
      <c r="A36" s="2" t="s">
        <v>69</v>
      </c>
      <c r="C36" s="1" t="str">
        <f>IFERROR(__xludf.DUMMYFUNCTION("""COMPUTED_VALUE"""),"� I downloaded the songs from the internet (v).")</f>
        <v>� I downloaded the songs from the internet (v).</v>
      </c>
      <c r="D36" s="1" t="str">
        <f t="shared" si="1"/>
        <v>#REF!</v>
      </c>
      <c r="G36" s="2" t="s">
        <v>70</v>
      </c>
    </row>
    <row r="37">
      <c r="A37" s="2" t="s">
        <v>71</v>
      </c>
      <c r="C37" s="1" t="str">
        <f>IFERROR(__xludf.DUMMYFUNCTION("""COMPUTED_VALUE"""),"draw (v) drawer (n) drawing (n) dream (n &amp; v) dress (n &amp; v) dressed (adj) drink (n &amp; v) drive (v) driver (n)")</f>
        <v>draw (v) drawer (n) drawing (n) dream (n &amp; v) dress (n &amp; v) dressed (adj) drink (n &amp; v) drive (v) driver (n)</v>
      </c>
      <c r="D37" s="1" t="str">
        <f t="shared" si="1"/>
        <v>draw (v)</v>
      </c>
      <c r="E37" s="1" t="s">
        <v>72</v>
      </c>
      <c r="G37" s="1" t="s">
        <v>73</v>
      </c>
    </row>
    <row r="38">
      <c r="A38" s="2" t="s">
        <v>74</v>
      </c>
      <c r="C38" s="1" t="str">
        <f>IFERROR(__xludf.DUMMYFUNCTION("""COMPUTED_VALUE"""),"early (adj &amp; adv) earn (v)")</f>
        <v>early (adj &amp; adv) earn (v)</v>
      </c>
      <c r="D38" s="1" t="str">
        <f t="shared" si="1"/>
        <v>earn (v)</v>
      </c>
      <c r="G38" s="1" t="s">
        <v>75</v>
      </c>
    </row>
    <row r="39">
      <c r="A39" s="2" t="s">
        <v>76</v>
      </c>
      <c r="C39" s="1" t="str">
        <f>IFERROR(__xludf.DUMMYFUNCTION("""COMPUTED_VALUE"""),"eat (v)")</f>
        <v>eat (v)</v>
      </c>
      <c r="D39" s="1" t="str">
        <f t="shared" si="1"/>
        <v>eat (v)</v>
      </c>
      <c r="G39" s="1" t="s">
        <v>77</v>
      </c>
    </row>
    <row r="40">
      <c r="A40" s="2" t="s">
        <v>78</v>
      </c>
      <c r="C40" s="1" t="str">
        <f>IFERROR(__xludf.DUMMYFUNCTION("""COMPUTED_VALUE"""),"enjoy (v)")</f>
        <v>enjoy (v)</v>
      </c>
      <c r="D40" s="1" t="str">
        <f t="shared" si="1"/>
        <v>enjoy (v)</v>
      </c>
      <c r="G40" s="1" t="s">
        <v>79</v>
      </c>
    </row>
    <row r="41">
      <c r="A41" s="2" t="s">
        <v>80</v>
      </c>
      <c r="C41" s="1" t="str">
        <f>IFERROR(__xludf.DUMMYFUNCTION("""COMPUTED_VALUE"""),"enough (adv, det &amp; pron) enter (v)")</f>
        <v>enough (adv, det &amp; pron) enter (v)</v>
      </c>
      <c r="D41" s="1" t="str">
        <f t="shared" si="1"/>
        <v>enter (v)</v>
      </c>
      <c r="G41" s="1" t="s">
        <v>81</v>
      </c>
    </row>
    <row r="42">
      <c r="A42" s="2" t="s">
        <v>82</v>
      </c>
      <c r="C42" s="1" t="str">
        <f>IFERROR(__xludf.DUMMYFUNCTION("""COMPUTED_VALUE"""),"� for example excellent (adj) except (conj &amp; prep) excited (adj) exciting (adj) excuse (v)")</f>
        <v>� for example excellent (adj) except (conj &amp; prep) excited (adj) exciting (adj) excuse (v)</v>
      </c>
      <c r="D42" s="1" t="str">
        <f t="shared" si="1"/>
        <v>excuse (v)</v>
      </c>
      <c r="G42" s="1" t="s">
        <v>83</v>
      </c>
    </row>
    <row r="43">
      <c r="A43" s="2" t="s">
        <v>84</v>
      </c>
      <c r="C43" s="1" t="str">
        <f>IFERROR(__xludf.DUMMYFUNCTION("""COMPUTED_VALUE"""),"expensive (adj) explain (v) explore (v) explorer (n)")</f>
        <v>expensive (adj) explain (v) explore (v) explorer (n)</v>
      </c>
      <c r="D43" s="1" t="str">
        <f t="shared" si="1"/>
        <v>explain (v)</v>
      </c>
      <c r="E43" s="1" t="s">
        <v>85</v>
      </c>
      <c r="G43" s="1" t="s">
        <v>86</v>
      </c>
    </row>
    <row r="44">
      <c r="A44" s="2" t="s">
        <v>87</v>
      </c>
      <c r="C44" s="1" t="str">
        <f>IFERROR(__xludf.DUMMYFUNCTION("""COMPUTED_VALUE"""),"face (n) fact (n) factory (n) fail (v)")</f>
        <v>face (n) fact (n) factory (n) fail (v)</v>
      </c>
      <c r="D44" s="1" t="str">
        <f t="shared" si="1"/>
        <v>fail (v)</v>
      </c>
      <c r="G44" s="1" t="s">
        <v>88</v>
      </c>
    </row>
    <row r="45">
      <c r="A45" s="2" t="s">
        <v>89</v>
      </c>
      <c r="C45" s="1" t="str">
        <f>IFERROR(__xludf.DUMMYFUNCTION("""COMPUTED_VALUE"""),"� he fell and hurt his leg (v)")</f>
        <v>� he fell and hurt his leg (v)</v>
      </c>
      <c r="D45" s="1" t="str">
        <f t="shared" si="1"/>
        <v>leg (v)</v>
      </c>
      <c r="G45" s="1" t="s">
        <v>90</v>
      </c>
    </row>
    <row r="46">
      <c r="A46" s="2" t="s">
        <v>91</v>
      </c>
      <c r="C46" s="1" t="str">
        <f>IFERROR(__xludf.DUMMYFUNCTION("""COMPUTED_VALUE"""),"father (n) favourite (adj) feel (v)")</f>
        <v>father (n) favourite (adj) feel (v)</v>
      </c>
      <c r="D46" s="1" t="str">
        <f t="shared" si="1"/>
        <v>feel (v)</v>
      </c>
      <c r="G46" s="1" t="s">
        <v>92</v>
      </c>
    </row>
    <row r="47">
      <c r="A47" s="2" t="s">
        <v>93</v>
      </c>
      <c r="C47" s="1" t="str">
        <f>IFERROR(__xludf.DUMMYFUNCTION("""COMPUTED_VALUE"""),"file (n) fill (v)")</f>
        <v>file (n) fill (v)</v>
      </c>
      <c r="D47" s="1" t="str">
        <f t="shared" si="1"/>
        <v>fill (v)</v>
      </c>
      <c r="G47" s="1" t="s">
        <v>94</v>
      </c>
    </row>
    <row r="48">
      <c r="A48" s="2" t="s">
        <v>95</v>
      </c>
      <c r="C48" s="1" t="str">
        <f>IFERROR(__xludf.DUMMYFUNCTION("""COMPUTED_VALUE"""),"film (n &amp; v) final (adj) finally (adv) find (v)")</f>
        <v>film (n &amp; v) final (adj) finally (adv) find (v)</v>
      </c>
      <c r="D48" s="1" t="str">
        <f t="shared" si="1"/>
        <v>find (v)</v>
      </c>
      <c r="G48" s="1" t="s">
        <v>96</v>
      </c>
    </row>
    <row r="49">
      <c r="A49" s="2" t="s">
        <v>97</v>
      </c>
      <c r="C49" s="1" t="str">
        <f>IFERROR(__xludf.DUMMYFUNCTION("""COMPUTED_VALUE"""),"finish (v) fire (n)")</f>
        <v>finish (v) fire (n)</v>
      </c>
      <c r="D49" s="1" t="str">
        <f t="shared" si="1"/>
        <v>finish (v)</v>
      </c>
      <c r="G49" s="1" t="s">
        <v>98</v>
      </c>
    </row>
    <row r="50">
      <c r="A50" s="2" t="s">
        <v>99</v>
      </c>
      <c r="C50" s="1" t="str">
        <f>IFERROR(__xludf.DUMMYFUNCTION("""COMPUTED_VALUE"""),"flower (n) fly (v)")</f>
        <v>flower (n) fly (v)</v>
      </c>
      <c r="D50" s="1" t="str">
        <f t="shared" si="1"/>
        <v>fly (v)</v>
      </c>
      <c r="G50" s="1" t="s">
        <v>100</v>
      </c>
    </row>
    <row r="51">
      <c r="A51" s="2" t="s">
        <v>101</v>
      </c>
      <c r="C51" s="1" t="str">
        <f>IFERROR(__xludf.DUMMYFUNCTION("""COMPUTED_VALUE"""),"fog (n) foggy (adj) follow (v)")</f>
        <v>fog (n) foggy (adj) follow (v)</v>
      </c>
      <c r="D51" s="1" t="str">
        <f t="shared" si="1"/>
        <v>follow (v)</v>
      </c>
      <c r="G51" s="1" t="s">
        <v>102</v>
      </c>
    </row>
    <row r="52">
      <c r="A52" s="2" t="s">
        <v>103</v>
      </c>
      <c r="C52" s="1" t="str">
        <f>IFERROR(__xludf.DUMMYFUNCTION("""COMPUTED_VALUE"""),"for (prep) foreign (adj) forest (n) forget (v) fork (n)")</f>
        <v>for (prep) foreign (adj) forest (n) forget (v) fork (n)</v>
      </c>
      <c r="D52" s="1" t="str">
        <f t="shared" si="1"/>
        <v>forget (v)</v>
      </c>
      <c r="G52" s="1" t="s">
        <v>104</v>
      </c>
    </row>
    <row r="53">
      <c r="A53" s="2" t="s">
        <v>105</v>
      </c>
      <c r="C53" s="1" t="str">
        <f>IFERROR(__xludf.DUMMYFUNCTION("""COMPUTED_VALUE"""),"gate (n) geography (n) get (v)")</f>
        <v>gate (n) geography (n) get (v)</v>
      </c>
      <c r="D53" s="1" t="str">
        <f t="shared" si="1"/>
        <v>get (v)</v>
      </c>
      <c r="G53" s="1" t="s">
        <v>106</v>
      </c>
    </row>
    <row r="54">
      <c r="A54" s="2" t="s">
        <v>107</v>
      </c>
      <c r="C54" s="1" t="str">
        <f>IFERROR(__xludf.DUMMYFUNCTION("""COMPUTED_VALUE"""),"get fit (v)")</f>
        <v>get fit (v)</v>
      </c>
      <c r="D54" s="1" t="str">
        <f t="shared" si="1"/>
        <v>fit (v)</v>
      </c>
      <c r="G54" s="1" t="s">
        <v>108</v>
      </c>
    </row>
    <row r="55">
      <c r="A55" s="2" t="s">
        <v>109</v>
      </c>
      <c r="C55" s="1" t="str">
        <f>IFERROR(__xludf.DUMMYFUNCTION("""COMPUTED_VALUE"""),"girl (n) girlfriend (n) give (v) glad (adj) glass (n)")</f>
        <v>girl (n) girlfriend (n) give (v) glad (adj) glass (n)</v>
      </c>
      <c r="D55" s="1" t="str">
        <f t="shared" si="1"/>
        <v>give (v)</v>
      </c>
      <c r="G55" s="1" t="s">
        <v>110</v>
      </c>
    </row>
    <row r="56">
      <c r="C56" s="1" t="str">
        <f>IFERROR(__xludf.DUMMYFUNCTION("""COMPUTED_VALUE"""),"glove (n) go (v) goal (n)")</f>
        <v>glove (n) go (v) goal (n)</v>
      </c>
      <c r="D56" s="1" t="str">
        <f t="shared" si="1"/>
        <v>go (v)</v>
      </c>
      <c r="G56" s="1" t="s">
        <v>111</v>
      </c>
    </row>
    <row r="57">
      <c r="A57" s="2" t="s">
        <v>112</v>
      </c>
      <c r="C57" s="1" t="str">
        <f>IFERROR(__xludf.DUMMYFUNCTION("""COMPUTED_VALUE"""),"grow (v)")</f>
        <v>grow (v)</v>
      </c>
      <c r="D57" s="1" t="str">
        <f t="shared" si="1"/>
        <v>grow (v)</v>
      </c>
      <c r="G57" s="1" t="s">
        <v>113</v>
      </c>
    </row>
    <row r="58">
      <c r="C58" s="1" t="str">
        <f>IFERROR(__xludf.DUMMYFUNCTION("""COMPUTED_VALUE"""),"grow up (phr v) guess (v) guest (n)")</f>
        <v>grow up (phr v) guess (v) guest (n)</v>
      </c>
      <c r="D58" s="1" t="str">
        <f t="shared" si="1"/>
        <v>guess (v)</v>
      </c>
      <c r="G58" s="1" t="s">
        <v>114</v>
      </c>
    </row>
    <row r="59">
      <c r="C59" s="1" t="str">
        <f>IFERROR(__xludf.DUMMYFUNCTION("""COMPUTED_VALUE"""),"hall (n) hand (n) handbag (n) happen (v) happy (adj)")</f>
        <v>hall (n) hand (n) handbag (n) happen (v) happy (adj)</v>
      </c>
      <c r="D59" s="1" t="str">
        <f t="shared" si="1"/>
        <v>happen (v)</v>
      </c>
      <c r="G59" s="1" t="s">
        <v>115</v>
      </c>
    </row>
    <row r="60">
      <c r="A60" s="2" t="s">
        <v>116</v>
      </c>
      <c r="C60" s="1" t="str">
        <f>IFERROR(__xludf.DUMMYFUNCTION("""COMPUTED_VALUE"""),"hat (n) hate (v)")</f>
        <v>hat (n) hate (v)</v>
      </c>
      <c r="D60" s="1" t="str">
        <f t="shared" si="1"/>
        <v>hate (v)</v>
      </c>
      <c r="G60" s="1" t="s">
        <v>117</v>
      </c>
    </row>
    <row r="61">
      <c r="A61" s="2" t="s">
        <v>118</v>
      </c>
      <c r="C61" s="1" t="str">
        <f>IFERROR(__xludf.DUMMYFUNCTION("""COMPUTED_VALUE"""),"� My head hurts. help (v)")</f>
        <v>� My head hurts. help (v)</v>
      </c>
      <c r="D61" s="1" t="str">
        <f t="shared" si="1"/>
        <v>help (v)</v>
      </c>
      <c r="G61" s="1" t="s">
        <v>119</v>
      </c>
    </row>
    <row r="62">
      <c r="A62" s="2" t="s">
        <v>120</v>
      </c>
      <c r="C62" s="1" t="str">
        <f>IFERROR(__xludf.DUMMYFUNCTION("""COMPUTED_VALUE"""),"hit (v) hobby (n) hockey (n) hold (v) holiday (n)")</f>
        <v>hit (v) hobby (n) hockey (n) hold (v) holiday (n)</v>
      </c>
      <c r="D62" s="1" t="str">
        <f t="shared" si="1"/>
        <v>hit (v)</v>
      </c>
      <c r="E62" s="1" t="s">
        <v>121</v>
      </c>
      <c r="G62" s="1" t="s">
        <v>122</v>
      </c>
    </row>
    <row r="63">
      <c r="A63" s="2" t="s">
        <v>123</v>
      </c>
      <c r="C63" s="1" t="str">
        <f>IFERROR(__xludf.DUMMYFUNCTION("""COMPUTED_VALUE"""),"home (n &amp; adv) homework (n) headache (n) headteacher (n) health (n) healthy (adj) hear (v)")</f>
        <v>home (n &amp; adv) homework (n) headache (n) headteacher (n) health (n) healthy (adj) hear (v)</v>
      </c>
      <c r="D63" s="1" t="str">
        <f t="shared" si="1"/>
        <v>hear (v)</v>
      </c>
      <c r="G63" s="1" t="s">
        <v>124</v>
      </c>
    </row>
    <row r="64">
      <c r="A64" s="2" t="s">
        <v>125</v>
      </c>
      <c r="C64" s="1" t="str">
        <f>IFERROR(__xludf.DUMMYFUNCTION("""COMPUTED_VALUE"""),"hello (exclam) honey (n) hope (v) horrible (adj) horse (n) hospital (n) hot (adj)")</f>
        <v>hello (exclam) honey (n) hope (v) horrible (adj) horse (n) hospital (n) hot (adj)</v>
      </c>
      <c r="D64" s="1" t="str">
        <f t="shared" si="1"/>
        <v>hope (v)</v>
      </c>
      <c r="G64" s="1" t="s">
        <v>126</v>
      </c>
    </row>
    <row r="65">
      <c r="A65" s="2" t="s">
        <v>127</v>
      </c>
      <c r="C65" s="1" t="str">
        <f>IFERROR(__xludf.DUMMYFUNCTION("""COMPUTED_VALUE"""),"housewife (n) how (adv) however (adv) hungry (adj) hurry (v)")</f>
        <v>housewife (n) how (adv) however (adv) hungry (adj) hurry (v)</v>
      </c>
      <c r="D65" s="1" t="str">
        <f t="shared" si="1"/>
        <v>hurry (v)</v>
      </c>
      <c r="G65" s="1" t="s">
        <v>128</v>
      </c>
    </row>
    <row r="66">
      <c r="A66" s="2" t="s">
        <v>129</v>
      </c>
      <c r="C66" s="1" t="str">
        <f>IFERROR(__xludf.DUMMYFUNCTION("""COMPUTED_VALUE"""),"hurt (v) husband (n)")</f>
        <v>hurt (v) husband (n)</v>
      </c>
      <c r="D66" s="1" t="str">
        <f t="shared" si="1"/>
        <v>hurt (v)</v>
      </c>
      <c r="G66" s="1" t="s">
        <v>130</v>
      </c>
    </row>
    <row r="67">
      <c r="A67" s="2" t="s">
        <v>131</v>
      </c>
      <c r="C67" s="1" t="str">
        <f>IFERROR(__xludf.DUMMYFUNCTION("""COMPUTED_VALUE"""),"include (v)")</f>
        <v>include (v)</v>
      </c>
      <c r="D67" s="1" t="str">
        <f t="shared" si="1"/>
        <v>include (v)</v>
      </c>
      <c r="G67" s="1" t="s">
        <v>132</v>
      </c>
    </row>
    <row r="68">
      <c r="A68" s="2" t="s">
        <v>133</v>
      </c>
      <c r="C68" s="1" t="str">
        <f>IFERROR(__xludf.DUMMYFUNCTION("""COMPUTED_VALUE"""),"invite (v)")</f>
        <v>invite (v)</v>
      </c>
      <c r="D68" s="1" t="str">
        <f t="shared" si="1"/>
        <v>invite (v)</v>
      </c>
      <c r="G68" s="1" t="s">
        <v>134</v>
      </c>
    </row>
    <row r="69">
      <c r="A69" s="2" t="s">
        <v>135</v>
      </c>
      <c r="C69" s="1" t="str">
        <f>IFERROR(__xludf.DUMMYFUNCTION("""COMPUTED_VALUE"""),"improve (v)")</f>
        <v>improve (v)</v>
      </c>
      <c r="D69" s="1" t="str">
        <f t="shared" si="1"/>
        <v>improve (v)</v>
      </c>
      <c r="G69" s="1" t="s">
        <v>136</v>
      </c>
    </row>
    <row r="70">
      <c r="A70" s="2" t="s">
        <v>137</v>
      </c>
      <c r="C70" s="1" t="str">
        <f>IFERROR(__xludf.DUMMYFUNCTION("""COMPUTED_VALUE"""),"job (n) join (v)")</f>
        <v>job (n) join (v)</v>
      </c>
      <c r="D70" s="1" t="str">
        <f t="shared" si="1"/>
        <v>join (v)</v>
      </c>
      <c r="G70" s="1" t="s">
        <v>138</v>
      </c>
    </row>
    <row r="71">
      <c r="A71" s="2" t="s">
        <v>139</v>
      </c>
      <c r="C71" s="1" t="str">
        <f>IFERROR(__xludf.DUMMYFUNCTION("""COMPUTED_VALUE"""),"journalist (n) journey (n) juice (n) jump (v)")</f>
        <v>journalist (n) journey (n) juice (n) jump (v)</v>
      </c>
      <c r="D71" s="1" t="str">
        <f t="shared" si="1"/>
        <v>jump (v)</v>
      </c>
      <c r="G71" s="1" t="s">
        <v>140</v>
      </c>
    </row>
    <row r="72">
      <c r="A72" s="2" t="s">
        <v>14</v>
      </c>
      <c r="C72" s="1" t="str">
        <f>IFERROR(__xludf.DUMMYFUNCTION("""COMPUTED_VALUE"""),"keep (v)")</f>
        <v>keep (v)</v>
      </c>
      <c r="D72" s="1" t="str">
        <f t="shared" si="1"/>
        <v>keep (v)</v>
      </c>
      <c r="G72" s="1" t="s">
        <v>141</v>
      </c>
    </row>
    <row r="73">
      <c r="A73" s="2" t="s">
        <v>142</v>
      </c>
      <c r="C73" s="1" t="str">
        <f>IFERROR(__xludf.DUMMYFUNCTION("""COMPUTED_VALUE"""),"king (n) kiss (n &amp; v) kit (n) kitchen (n) kite (n) knife (n) know (v)")</f>
        <v>king (n) kiss (n &amp; v) kit (n) kitchen (n) kite (n) knife (n) know (v)</v>
      </c>
      <c r="D73" s="1" t="str">
        <f t="shared" si="1"/>
        <v>know (v)</v>
      </c>
      <c r="G73" s="1" t="s">
        <v>143</v>
      </c>
    </row>
    <row r="74">
      <c r="A74" s="2" t="s">
        <v>144</v>
      </c>
      <c r="C74" s="1" t="str">
        <f>IFERROR(__xludf.DUMMYFUNCTION("""COMPUTED_VALUE"""),"latest (adj) laugh (v) lazy (adj) learn (v) least (adv)")</f>
        <v>latest (adj) laugh (v) lazy (adj) learn (v) least (adv)</v>
      </c>
      <c r="D74" s="1" t="str">
        <f t="shared" si="1"/>
        <v>laugh (v)</v>
      </c>
      <c r="E74" s="1" t="s">
        <v>145</v>
      </c>
      <c r="G74" s="1" t="s">
        <v>146</v>
      </c>
    </row>
    <row r="75">
      <c r="A75" s="2" t="s">
        <v>147</v>
      </c>
      <c r="C75" s="1" t="str">
        <f>IFERROR(__xludf.DUMMYFUNCTION("""COMPUTED_VALUE"""),"� at least leather (n &amp; adj) leave (v)")</f>
        <v>� at least leather (n &amp; adj) leave (v)</v>
      </c>
      <c r="D75" s="1" t="str">
        <f t="shared" si="1"/>
        <v>leave (v)</v>
      </c>
      <c r="G75" s="1" t="s">
        <v>148</v>
      </c>
    </row>
    <row r="76">
      <c r="A76" s="2" t="s">
        <v>149</v>
      </c>
      <c r="C76" s="1" t="str">
        <f>IFERROR(__xludf.DUMMYFUNCTION("""COMPUTED_VALUE"""),"lend (v)")</f>
        <v>lend (v)</v>
      </c>
      <c r="D76" s="1" t="str">
        <f t="shared" si="1"/>
        <v>lend (v)</v>
      </c>
      <c r="G76" s="1" t="s">
        <v>150</v>
      </c>
    </row>
    <row r="77">
      <c r="A77" s="2" t="s">
        <v>151</v>
      </c>
      <c r="C77" s="1" t="str">
        <f>IFERROR(__xludf.DUMMYFUNCTION("""COMPUTED_VALUE"""),"let (v) letter (n) level (n)")</f>
        <v>let (v) letter (n) level (n)</v>
      </c>
      <c r="D77" s="1" t="str">
        <f t="shared" si="1"/>
        <v>let (v)</v>
      </c>
      <c r="G77" s="1" t="s">
        <v>152</v>
      </c>
    </row>
    <row r="78">
      <c r="A78" s="2" t="s">
        <v>153</v>
      </c>
      <c r="C78" s="1" t="str">
        <f>IFERROR(__xludf.DUMMYFUNCTION("""COMPUTED_VALUE"""),"� I'd like a drink. (v)")</f>
        <v>� I'd like a drink. (v)</v>
      </c>
      <c r="D78" s="1" t="str">
        <f t="shared" si="1"/>
        <v>drink. (v)</v>
      </c>
      <c r="G78" s="1" t="s">
        <v>154</v>
      </c>
    </row>
    <row r="79">
      <c r="A79" s="2" t="s">
        <v>155</v>
      </c>
      <c r="C79" s="1" t="str">
        <f>IFERROR(__xludf.DUMMYFUNCTION("""COMPUTED_VALUE"""),"list (n) listen (v)")</f>
        <v>list (n) listen (v)</v>
      </c>
      <c r="D79" s="1" t="str">
        <f t="shared" si="1"/>
        <v>listen (v)</v>
      </c>
      <c r="G79" s="1" t="s">
        <v>156</v>
      </c>
    </row>
    <row r="80">
      <c r="A80" s="2" t="s">
        <v>157</v>
      </c>
      <c r="C80" s="1" t="str">
        <f>IFERROR(__xludf.DUMMYFUNCTION("""COMPUTED_VALUE"""),"live (v)")</f>
        <v>live (v)</v>
      </c>
      <c r="D80" s="1" t="str">
        <f t="shared" si="1"/>
        <v>live (v)</v>
      </c>
      <c r="G80" s="1" t="s">
        <v>158</v>
      </c>
    </row>
    <row r="81">
      <c r="A81" s="2" t="s">
        <v>159</v>
      </c>
      <c r="C81" s="1" t="str">
        <f>IFERROR(__xludf.DUMMYFUNCTION("""COMPUTED_VALUE"""),"look (v)")</f>
        <v>look (v)</v>
      </c>
      <c r="D81" s="1" t="str">
        <f t="shared" si="1"/>
        <v>look (v)</v>
      </c>
      <c r="G81" s="1" t="s">
        <v>160</v>
      </c>
    </row>
    <row r="82">
      <c r="A82" s="2" t="s">
        <v>161</v>
      </c>
      <c r="C82" s="1" t="str">
        <f>IFERROR(__xludf.DUMMYFUNCTION("""COMPUTED_VALUE"""),"lorry (n) lose (v)")</f>
        <v>lorry (n) lose (v)</v>
      </c>
      <c r="D82" s="1" t="str">
        <f t="shared" si="1"/>
        <v>lose (v)</v>
      </c>
      <c r="G82" s="1" t="s">
        <v>162</v>
      </c>
    </row>
    <row r="83">
      <c r="A83" s="2" t="s">
        <v>163</v>
      </c>
      <c r="C83" s="1" t="str">
        <f>IFERROR(__xludf.DUMMYFUNCTION("""COMPUTED_VALUE"""),"main course (n) make (v)")</f>
        <v>main course (n) make (v)</v>
      </c>
      <c r="D83" s="1" t="str">
        <f t="shared" si="1"/>
        <v>make (v)</v>
      </c>
      <c r="G83" s="1" t="s">
        <v>164</v>
      </c>
    </row>
    <row r="84">
      <c r="A84" s="2" t="s">
        <v>165</v>
      </c>
      <c r="C84" s="1" t="str">
        <f>IFERROR(__xludf.DUMMYFUNCTION("""COMPUTED_VALUE"""),"� It doesn't matter. (v)")</f>
        <v>� It doesn't matter. (v)</v>
      </c>
      <c r="D84" s="1" t="str">
        <f t="shared" si="1"/>
        <v>matter. (v)</v>
      </c>
      <c r="G84" s="1" t="s">
        <v>166</v>
      </c>
    </row>
    <row r="85">
      <c r="A85" s="2" t="s">
        <v>167</v>
      </c>
      <c r="C85" s="1" t="str">
        <f>IFERROR(__xludf.DUMMYFUNCTION("""COMPUTED_VALUE"""),"maybe (adv) me (pron) meal (n) mean (v) meat (n) mechanic (n) medicine (n) meet (v) meeting (n) melon (n) member (n)")</f>
        <v>maybe (adv) me (pron) meal (n) mean (v) meat (n) mechanic (n) medicine (n) meet (v) meeting (n) melon (n) member (n)</v>
      </c>
      <c r="D85" s="1" t="str">
        <f t="shared" si="1"/>
        <v>mean (v)</v>
      </c>
      <c r="E85" s="1" t="s">
        <v>168</v>
      </c>
      <c r="G85" s="1" t="s">
        <v>169</v>
      </c>
    </row>
    <row r="86">
      <c r="A86" s="2" t="s">
        <v>170</v>
      </c>
      <c r="C86" s="1" t="str">
        <f>IFERROR(__xludf.DUMMYFUNCTION("""COMPUTED_VALUE"""),"might (mv) mile (n) milk (n) million (n) mind (v)")</f>
        <v>might (mv) mile (n) milk (n) million (n) mind (v)</v>
      </c>
      <c r="D86" s="1" t="str">
        <f t="shared" si="1"/>
        <v>mind (v)</v>
      </c>
      <c r="G86" s="1" t="s">
        <v>171</v>
      </c>
    </row>
    <row r="87">
      <c r="A87" s="2" t="s">
        <v>172</v>
      </c>
      <c r="C87" s="1" t="str">
        <f>IFERROR(__xludf.DUMMYFUNCTION("""COMPUTED_VALUE"""),"mirror (n) Miss (n) miss (v) missing (adj) mistake (n) mix (v)")</f>
        <v>mirror (n) Miss (n) miss (v) missing (adj) mistake (n) mix (v)</v>
      </c>
      <c r="D87" s="1" t="str">
        <f t="shared" si="1"/>
        <v>miss (v)</v>
      </c>
      <c r="E87" s="1" t="s">
        <v>173</v>
      </c>
      <c r="G87" s="1" t="s">
        <v>174</v>
      </c>
    </row>
    <row r="88">
      <c r="A88" s="2" t="s">
        <v>175</v>
      </c>
      <c r="C88" s="1" t="str">
        <f>IFERROR(__xludf.DUMMYFUNCTION("""COMPUTED_VALUE"""),"motorbike (n) motorway (n) mountain (n) mouse (n) mouth (n) move (v)")</f>
        <v>motorbike (n) motorway (n) mountain (n) mouse (n) mouth (n) move (v)</v>
      </c>
      <c r="D88" s="1" t="str">
        <f t="shared" si="1"/>
        <v>move (v)</v>
      </c>
      <c r="G88" s="1" t="s">
        <v>176</v>
      </c>
    </row>
    <row r="89">
      <c r="A89" s="2" t="s">
        <v>177</v>
      </c>
      <c r="C89" s="1" t="str">
        <f>IFERROR(__xludf.DUMMYFUNCTION("""COMPUTED_VALUE"""),"neck (n) necklace (n) need (v) neighbour (n) net (n)")</f>
        <v>neck (n) necklace (n) need (v) neighbour (n) net (n)</v>
      </c>
      <c r="D89" s="1" t="str">
        <f t="shared" si="1"/>
        <v>need (v)</v>
      </c>
      <c r="G89" s="1" t="s">
        <v>178</v>
      </c>
    </row>
    <row r="90">
      <c r="A90" s="2" t="s">
        <v>179</v>
      </c>
      <c r="C90" s="1" t="str">
        <f>IFERROR(__xludf.DUMMYFUNCTION("""COMPUTED_VALUE"""),"pack (v)")</f>
        <v>pack (v)</v>
      </c>
      <c r="D90" s="1" t="str">
        <f t="shared" si="1"/>
        <v>pack (v)</v>
      </c>
      <c r="G90" s="1" t="s">
        <v>180</v>
      </c>
    </row>
    <row r="91">
      <c r="A91" s="2" t="s">
        <v>181</v>
      </c>
      <c r="C91" s="1" t="str">
        <f>IFERROR(__xludf.DUMMYFUNCTION("""COMPUTED_VALUE"""),"party (n) pass (v)")</f>
        <v>party (n) pass (v)</v>
      </c>
      <c r="D91" s="1" t="str">
        <f t="shared" si="1"/>
        <v>pass (v)</v>
      </c>
      <c r="G91" s="1" t="s">
        <v>182</v>
      </c>
    </row>
    <row r="92">
      <c r="A92" s="2" t="s">
        <v>183</v>
      </c>
      <c r="C92" s="1" t="str">
        <f>IFERROR(__xludf.DUMMYFUNCTION("""COMPUTED_VALUE"""),"passport (n) past (prep) pasta (n) path (n) pay (v)")</f>
        <v>passport (n) past (prep) pasta (n) path (n) pay (v)</v>
      </c>
      <c r="D92" s="1" t="str">
        <f t="shared" si="1"/>
        <v>pay (v)</v>
      </c>
      <c r="G92" s="1" t="s">
        <v>184</v>
      </c>
    </row>
    <row r="93">
      <c r="A93" s="2" t="s">
        <v>185</v>
      </c>
      <c r="C93" s="1" t="str">
        <f>IFERROR(__xludf.DUMMYFUNCTION("""COMPUTED_VALUE"""),"� to play football (v)")</f>
        <v>� to play football (v)</v>
      </c>
      <c r="D93" s="1" t="str">
        <f t="shared" si="1"/>
        <v>football (v)</v>
      </c>
      <c r="G93" s="1" t="s">
        <v>186</v>
      </c>
    </row>
    <row r="94">
      <c r="A94" s="2" t="s">
        <v>187</v>
      </c>
      <c r="C94" s="1" t="str">
        <f>IFERROR(__xludf.DUMMYFUNCTION("""COMPUTED_VALUE"""),"� to play the guitar (v)")</f>
        <v>� to play the guitar (v)</v>
      </c>
      <c r="D94" s="1" t="str">
        <f t="shared" si="1"/>
        <v>guitar (v)</v>
      </c>
      <c r="G94" s="1" t="s">
        <v>188</v>
      </c>
    </row>
    <row r="95">
      <c r="A95" s="2" t="s">
        <v>189</v>
      </c>
      <c r="C95" s="1" t="str">
        <f>IFERROR(__xludf.DUMMYFUNCTION("""COMPUTED_VALUE"""),"� I'm very pleased for you. (v)")</f>
        <v>� I'm very pleased for you. (v)</v>
      </c>
      <c r="D95" s="1" t="str">
        <f t="shared" si="1"/>
        <v>you. (v)</v>
      </c>
      <c r="G95" s="1" t="s">
        <v>190</v>
      </c>
    </row>
    <row r="96">
      <c r="A96" s="2" t="s">
        <v>191</v>
      </c>
      <c r="C96" s="1" t="str">
        <f>IFERROR(__xludf.DUMMYFUNCTION("""COMPUTED_VALUE"""),"p.m. (adv) pocket (n) point (v) police (n) police car (n)")</f>
        <v>p.m. (adv) pocket (n) point (v) police (n) police car (n)</v>
      </c>
      <c r="D96" s="1" t="str">
        <f t="shared" si="1"/>
        <v>point (v)</v>
      </c>
      <c r="G96" s="1" t="s">
        <v>192</v>
      </c>
    </row>
    <row r="97">
      <c r="A97" s="2" t="s">
        <v>193</v>
      </c>
      <c r="C97" s="1" t="str">
        <f>IFERROR(__xludf.DUMMYFUNCTION("""COMPUTED_VALUE"""),"� football practice practise (v)")</f>
        <v>� football practice practise (v)</v>
      </c>
      <c r="D97" s="1" t="str">
        <f t="shared" si="1"/>
        <v>practise (v)</v>
      </c>
      <c r="G97" s="1" t="s">
        <v>194</v>
      </c>
    </row>
    <row r="98">
      <c r="A98" s="2" t="s">
        <v>195</v>
      </c>
      <c r="C98" s="1" t="str">
        <f>IFERROR(__xludf.DUMMYFUNCTION("""COMPUTED_VALUE"""),"prefer (v) prepare (v) present (n)")</f>
        <v>prefer (v) prepare (v) present (n)</v>
      </c>
      <c r="D98" s="1" t="str">
        <f t="shared" si="1"/>
        <v>prefer (v)</v>
      </c>
      <c r="E98" s="1" t="s">
        <v>196</v>
      </c>
      <c r="G98" s="1" t="s">
        <v>197</v>
      </c>
    </row>
    <row r="99">
      <c r="A99" s="2" t="s">
        <v>198</v>
      </c>
      <c r="C99" s="1" t="str">
        <f>IFERROR(__xludf.DUMMYFUNCTION("""COMPUTED_VALUE"""),"price (n) print (v) printer (n) prize (n)")</f>
        <v>price (n) print (v) printer (n) prize (n)</v>
      </c>
      <c r="D99" s="1" t="str">
        <f t="shared" si="1"/>
        <v>print (v)</v>
      </c>
      <c r="G99" s="1" t="s">
        <v>199</v>
      </c>
    </row>
    <row r="100">
      <c r="A100" s="2" t="s">
        <v>200</v>
      </c>
      <c r="C100" s="1" t="str">
        <f>IFERROR(__xludf.DUMMYFUNCTION("""COMPUTED_VALUE"""),"� a school project pull (v)")</f>
        <v>� a school project pull (v)</v>
      </c>
      <c r="D100" s="1" t="str">
        <f t="shared" si="1"/>
        <v>pull (v)</v>
      </c>
      <c r="G100" s="1" t="s">
        <v>201</v>
      </c>
    </row>
    <row r="101">
      <c r="A101" s="2" t="s">
        <v>202</v>
      </c>
      <c r="C101" s="1" t="str">
        <f>IFERROR(__xludf.DUMMYFUNCTION("""COMPUTED_VALUE"""),"pupil (n) purple (adj) purse (n) push (v) put (v)")</f>
        <v>pupil (n) purple (adj) purse (n) push (v) put (v)</v>
      </c>
      <c r="D101" s="1" t="str">
        <f t="shared" si="1"/>
        <v>push (v)</v>
      </c>
      <c r="E101" s="1" t="s">
        <v>203</v>
      </c>
      <c r="G101" s="1" t="s">
        <v>204</v>
      </c>
    </row>
    <row r="102">
      <c r="A102" s="2" t="s">
        <v>205</v>
      </c>
      <c r="C102" s="1" t="str">
        <f>IFERROR(__xludf.DUMMYFUNCTION("""COMPUTED_VALUE"""),"� She raced her brother to the bus stop. (v)")</f>
        <v>� She raced her brother to the bus stop. (v)</v>
      </c>
      <c r="D102" s="1" t="str">
        <f t="shared" si="1"/>
        <v>stop. (v)</v>
      </c>
      <c r="G102" s="1" t="s">
        <v>206</v>
      </c>
    </row>
    <row r="103">
      <c r="C103" s="1" t="str">
        <f>IFERROR(__xludf.DUMMYFUNCTION("""COMPUTED_VALUE"""),"railway (n) rain (n &amp; v) raincoat (n) rap (n) read (v) reading (n) ready (adj)")</f>
        <v>railway (n) rain (n &amp; v) raincoat (n) rap (n) read (v) reading (n) ready (adj)</v>
      </c>
      <c r="D103" s="1" t="str">
        <f t="shared" si="1"/>
        <v>read (v)</v>
      </c>
      <c r="G103" s="1" t="s">
        <v>207</v>
      </c>
    </row>
    <row r="104">
      <c r="A104" s="2" t="s">
        <v>208</v>
      </c>
      <c r="C104" s="1" t="str">
        <f>IFERROR(__xludf.DUMMYFUNCTION("""COMPUTED_VALUE"""),"receipt (n) receive (v) receptionist (n) record (v)")</f>
        <v>receipt (n) receive (v) receptionist (n) record (v)</v>
      </c>
      <c r="D104" s="1" t="str">
        <f t="shared" si="1"/>
        <v>receive (v)</v>
      </c>
      <c r="E104" s="1" t="s">
        <v>209</v>
      </c>
      <c r="G104" s="1" t="s">
        <v>210</v>
      </c>
    </row>
    <row r="105">
      <c r="A105" s="2" t="s">
        <v>211</v>
      </c>
      <c r="C105" s="1" t="str">
        <f>IFERROR(__xludf.DUMMYFUNCTION("""COMPUTED_VALUE"""),"red (adj) refrigerator (n) remember (v) rent (v)")</f>
        <v>red (adj) refrigerator (n) remember (v) rent (v)</v>
      </c>
      <c r="D105" s="1" t="str">
        <f t="shared" si="1"/>
        <v>remember (v)</v>
      </c>
      <c r="E105" s="1" t="s">
        <v>212</v>
      </c>
      <c r="G105" s="1" t="s">
        <v>213</v>
      </c>
    </row>
    <row r="106">
      <c r="A106" s="2" t="s">
        <v>214</v>
      </c>
      <c r="C106" s="1" t="str">
        <f>IFERROR(__xludf.DUMMYFUNCTION("""COMPUTED_VALUE"""),"repair (v) repeat (v) rest (n &amp; v)")</f>
        <v>repair (v) repeat (v) rest (n &amp; v)</v>
      </c>
      <c r="D106" s="1" t="str">
        <f t="shared" si="1"/>
        <v>repair (v)</v>
      </c>
      <c r="E106" s="1" t="s">
        <v>215</v>
      </c>
      <c r="G106" s="1" t="s">
        <v>216</v>
      </c>
    </row>
    <row r="107">
      <c r="A107" s="2" t="s">
        <v>217</v>
      </c>
      <c r="C107" s="1" t="str">
        <f>IFERROR(__xludf.DUMMYFUNCTION("""COMPUTED_VALUE"""),"� 'Try to rest', the doctor said. (v)")</f>
        <v>� 'Try to rest', the doctor said. (v)</v>
      </c>
      <c r="D107" s="1" t="str">
        <f t="shared" si="1"/>
        <v>said. (v)</v>
      </c>
      <c r="G107" s="1" t="s">
        <v>218</v>
      </c>
    </row>
    <row r="108">
      <c r="A108" s="2" t="s">
        <v>219</v>
      </c>
      <c r="C108" s="1" t="str">
        <f>IFERROR(__xludf.DUMMYFUNCTION("""COMPUTED_VALUE"""),"� He returned home late. (v)")</f>
        <v>� He returned home late. (v)</v>
      </c>
      <c r="D108" s="1" t="str">
        <f t="shared" si="1"/>
        <v>late. (v)</v>
      </c>
      <c r="G108" s="1" t="s">
        <v>220</v>
      </c>
    </row>
    <row r="109">
      <c r="A109" s="2" t="s">
        <v>221</v>
      </c>
      <c r="C109" s="1" t="str">
        <f>IFERROR(__xludf.DUMMYFUNCTION("""COMPUTED_VALUE"""),"� She returned her library books. (v)")</f>
        <v>� She returned her library books. (v)</v>
      </c>
      <c r="D109" s="1" t="str">
        <f t="shared" si="1"/>
        <v>books. (v)</v>
      </c>
      <c r="G109" s="1" t="s">
        <v>222</v>
      </c>
    </row>
    <row r="110">
      <c r="A110" s="2" t="s">
        <v>223</v>
      </c>
      <c r="C110" s="1" t="str">
        <f>IFERROR(__xludf.DUMMYFUNCTION("""COMPUTED_VALUE"""),"run (v) runner (n) running (n)")</f>
        <v>run (v) runner (n) running (n)</v>
      </c>
      <c r="D110" s="1" t="str">
        <f t="shared" si="1"/>
        <v>run (v)</v>
      </c>
      <c r="G110" s="1" t="s">
        <v>224</v>
      </c>
    </row>
    <row r="111">
      <c r="A111" s="2" t="s">
        <v>225</v>
      </c>
      <c r="C111" s="1" t="str">
        <f>IFERROR(__xludf.DUMMYFUNCTION("""COMPUTED_VALUE"""),"sad (adj) safe (adj) sail (v) sailing (n) salad (n) sale (n)")</f>
        <v>sad (adj) safe (adj) sail (v) sailing (n) salad (n) sale (n)</v>
      </c>
      <c r="D111" s="1" t="str">
        <f t="shared" si="1"/>
        <v>sail (v)</v>
      </c>
      <c r="G111" s="1" t="s">
        <v>226</v>
      </c>
    </row>
    <row r="112">
      <c r="A112" s="2" t="s">
        <v>227</v>
      </c>
      <c r="C112" s="1" t="str">
        <f>IFERROR(__xludf.DUMMYFUNCTION("""COMPUTED_VALUE"""),"sandwich (n) sauce (n) sausage (n) save (v)")</f>
        <v>sandwich (n) sauce (n) sausage (n) save (v)</v>
      </c>
      <c r="D112" s="1" t="str">
        <f t="shared" si="1"/>
        <v>save (v)</v>
      </c>
      <c r="G112" s="1" t="s">
        <v>228</v>
      </c>
    </row>
    <row r="113">
      <c r="A113" s="2" t="s">
        <v>229</v>
      </c>
      <c r="C113" s="1" t="str">
        <f>IFERROR(__xludf.DUMMYFUNCTION("""COMPUTED_VALUE"""),"� to save time say (v)")</f>
        <v>� to save time say (v)</v>
      </c>
      <c r="D113" s="1" t="str">
        <f t="shared" si="1"/>
        <v>say (v)</v>
      </c>
      <c r="G113" s="1" t="s">
        <v>230</v>
      </c>
    </row>
    <row r="114">
      <c r="A114" s="2" t="s">
        <v>231</v>
      </c>
      <c r="C114" s="1" t="str">
        <f>IFERROR(__xludf.DUMMYFUNCTION("""COMPUTED_VALUE"""),"see (v) sell (v) send (v)")</f>
        <v>see (v) sell (v) send (v)</v>
      </c>
      <c r="D114" s="1" t="str">
        <f t="shared" si="1"/>
        <v>see (v)</v>
      </c>
      <c r="E114" s="1" t="s">
        <v>232</v>
      </c>
      <c r="F114" s="1" t="s">
        <v>233</v>
      </c>
      <c r="G114" s="1" t="s">
        <v>234</v>
      </c>
    </row>
    <row r="115">
      <c r="A115" s="2" t="s">
        <v>235</v>
      </c>
      <c r="C115" s="1" t="str">
        <f>IFERROR(__xludf.DUMMYFUNCTION("""COMPUTED_VALUE"""),"sentence (n) serve (v)")</f>
        <v>sentence (n) serve (v)</v>
      </c>
      <c r="D115" s="1" t="str">
        <f t="shared" si="1"/>
        <v>serve (v)</v>
      </c>
      <c r="G115" s="1" t="s">
        <v>236</v>
      </c>
    </row>
    <row r="116">
      <c r="C116" s="1" t="str">
        <f>IFERROR(__xludf.DUMMYFUNCTION("""COMPUTED_VALUE"""),"� What a shame! shampoo (n &amp; v) share (v)")</f>
        <v>� What a shame! shampoo (n &amp; v) share (v)</v>
      </c>
      <c r="D116" s="1" t="str">
        <f t="shared" si="1"/>
        <v>share (v)</v>
      </c>
      <c r="G116" s="1" t="s">
        <v>237</v>
      </c>
    </row>
    <row r="117">
      <c r="C117" s="1" t="str">
        <f>IFERROR(__xludf.DUMMYFUNCTION("""COMPUTED_VALUE"""),"� a short time shorts (n pl) should (mv) shout (v)")</f>
        <v>� a short time shorts (n pl) should (mv) shout (v)</v>
      </c>
      <c r="D117" s="1" t="str">
        <f t="shared" si="1"/>
        <v>shout (v)</v>
      </c>
      <c r="G117" s="1" t="s">
        <v>238</v>
      </c>
    </row>
    <row r="118">
      <c r="C118" s="1" t="str">
        <f>IFERROR(__xludf.DUMMYFUNCTION("""COMPUTED_VALUE"""),"� Show me your photos. (v)")</f>
        <v>� Show me your photos. (v)</v>
      </c>
      <c r="D118" s="1" t="str">
        <f t="shared" si="1"/>
        <v>photos. (v)</v>
      </c>
      <c r="G118" s="1" t="s">
        <v>239</v>
      </c>
    </row>
    <row r="119">
      <c r="C119" s="1" t="str">
        <f>IFERROR(__xludf.DUMMYFUNCTION("""COMPUTED_VALUE"""),"shut (v) sick (adj) side (n)")</f>
        <v>shut (v) sick (adj) side (n)</v>
      </c>
      <c r="D119" s="1" t="str">
        <f t="shared" si="1"/>
        <v>shut (v)</v>
      </c>
      <c r="G119" s="1" t="s">
        <v>240</v>
      </c>
    </row>
    <row r="120">
      <c r="C120" s="1" t="str">
        <f>IFERROR(__xludf.DUMMYFUNCTION("""COMPUTED_VALUE"""),"silver (n &amp; adj) simple (adj) since (prep) sing (v)")</f>
        <v>silver (n &amp; adj) simple (adj) since (prep) sing (v)</v>
      </c>
      <c r="D120" s="1" t="str">
        <f t="shared" si="1"/>
        <v>sing (v)</v>
      </c>
      <c r="G120" s="1" t="s">
        <v>241</v>
      </c>
    </row>
    <row r="121">
      <c r="A121" s="2" t="s">
        <v>242</v>
      </c>
      <c r="C121" s="1" t="str">
        <f>IFERROR(__xludf.DUMMYFUNCTION("""COMPUTED_VALUE"""),"singer (n) singing (n) single (adj) sink (n) sister (n) sit (v)")</f>
        <v>singer (n) singing (n) single (adj) sink (n) sister (n) sit (v)</v>
      </c>
      <c r="D121" s="1" t="str">
        <f t="shared" si="1"/>
        <v>sit (v)</v>
      </c>
      <c r="G121" s="1" t="s">
        <v>243</v>
      </c>
    </row>
    <row r="122">
      <c r="C122" s="1" t="str">
        <f>IFERROR(__xludf.DUMMYFUNCTION("""COMPUTED_VALUE"""),"skate (v) skateboard (n) skateboarding (n) skating (n)")</f>
        <v>skate (v) skateboard (n) skateboarding (n) skating (n)</v>
      </c>
      <c r="D122" s="1" t="str">
        <f t="shared" si="1"/>
        <v>skate (v)</v>
      </c>
      <c r="G122" s="1" t="s">
        <v>244</v>
      </c>
    </row>
    <row r="123">
      <c r="C123" s="1" t="str">
        <f>IFERROR(__xludf.DUMMYFUNCTION("""COMPUTED_VALUE"""),"ski (v) skiing (n) skirt (n) sky (n) sleep (v) slice (n) slim (adj) slow (adj)")</f>
        <v>ski (v) skiing (n) skirt (n) sky (n) sleep (v) slice (n) slim (adj) slow (adj)</v>
      </c>
      <c r="D123" s="1" t="str">
        <f t="shared" si="1"/>
        <v>ski (v)</v>
      </c>
      <c r="E123" s="1" t="s">
        <v>245</v>
      </c>
      <c r="G123" s="1" t="s">
        <v>246</v>
      </c>
    </row>
    <row r="124">
      <c r="A124" s="2" t="s">
        <v>247</v>
      </c>
      <c r="C124" s="1" t="str">
        <f>IFERROR(__xludf.DUMMYFUNCTION("""COMPUTED_VALUE"""),"slowly (adv) small (adj) smoke (v) smoking (n) snack (n)")</f>
        <v>slowly (adv) small (adj) smoke (v) smoking (n) snack (n)</v>
      </c>
      <c r="D124" s="1" t="str">
        <f t="shared" si="1"/>
        <v>smoke (v)</v>
      </c>
      <c r="G124" s="1" t="s">
        <v>248</v>
      </c>
    </row>
    <row r="125">
      <c r="A125" s="2" t="s">
        <v>249</v>
      </c>
      <c r="C125" s="1" t="str">
        <f>IFERROR(__xludf.DUMMYFUNCTION("""COMPUTED_VALUE"""),"sound (v)")</f>
        <v>sound (v)</v>
      </c>
      <c r="D125" s="1" t="str">
        <f t="shared" si="1"/>
        <v>sound (v)</v>
      </c>
      <c r="G125" s="1" t="s">
        <v>250</v>
      </c>
    </row>
    <row r="126">
      <c r="A126" s="2" t="s">
        <v>251</v>
      </c>
      <c r="C126" s="1" t="str">
        <f>IFERROR(__xludf.DUMMYFUNCTION("""COMPUTED_VALUE"""),"spare (adj) speak (v) speaker (n) special (adj) spell (v) spelling (n) spend (v) spoon (n)")</f>
        <v>spare (adj) speak (v) speaker (n) special (adj) spell (v) spelling (n) spend (v) spoon (n)</v>
      </c>
      <c r="D126" s="1" t="str">
        <f t="shared" si="1"/>
        <v>speak (v)</v>
      </c>
      <c r="E126" s="1" t="s">
        <v>252</v>
      </c>
      <c r="F126" s="1" t="s">
        <v>253</v>
      </c>
      <c r="G126" s="1" t="s">
        <v>254</v>
      </c>
    </row>
    <row r="127">
      <c r="A127" s="2" t="s">
        <v>255</v>
      </c>
      <c r="C127" s="1" t="str">
        <f>IFERROR(__xludf.DUMMYFUNCTION("""COMPUTED_VALUE"""),"� Put a stamp on the envelope. stand (v)")</f>
        <v>� Put a stamp on the envelope. stand (v)</v>
      </c>
      <c r="D127" s="1" t="str">
        <f t="shared" si="1"/>
        <v>stand (v)</v>
      </c>
      <c r="G127" s="1" t="s">
        <v>256</v>
      </c>
    </row>
    <row r="128">
      <c r="A128" s="2" t="s">
        <v>257</v>
      </c>
      <c r="C128" s="1" t="str">
        <f>IFERROR(__xludf.DUMMYFUNCTION("""COMPUTED_VALUE"""),"star (n &amp; v) start (v) station (n) stay (v) steak (n) steal (v)")</f>
        <v>star (n &amp; v) start (v) station (n) stay (v) steak (n) steal (v)</v>
      </c>
      <c r="D128" s="1" t="str">
        <f t="shared" si="1"/>
        <v>start (v)</v>
      </c>
      <c r="E128" s="1" t="s">
        <v>258</v>
      </c>
      <c r="F128" s="1" t="s">
        <v>259</v>
      </c>
      <c r="G128" s="1" t="s">
        <v>260</v>
      </c>
    </row>
    <row r="129">
      <c r="A129" s="2" t="s">
        <v>261</v>
      </c>
      <c r="C129" s="1" t="str">
        <f>IFERROR(__xludf.DUMMYFUNCTION("""COMPUTED_VALUE"""),"study (v) subject (n)")</f>
        <v>study (v) subject (n)</v>
      </c>
      <c r="D129" s="1" t="str">
        <f t="shared" si="1"/>
        <v>study (v)</v>
      </c>
      <c r="G129" s="1" t="s">
        <v>262</v>
      </c>
    </row>
    <row r="130">
      <c r="A130" s="2" t="s">
        <v>263</v>
      </c>
      <c r="C130" s="1" t="str">
        <f>IFERROR(__xludf.DUMMYFUNCTION("""COMPUTED_VALUE"""),"sunglasses (n pl) sunny (adj) supermarket (n) supper (n) suppose (v)")</f>
        <v>sunglasses (n pl) sunny (adj) supermarket (n) supper (n) suppose (v)</v>
      </c>
      <c r="D130" s="1" t="str">
        <f t="shared" si="1"/>
        <v>suppose (v)</v>
      </c>
      <c r="G130" s="1" t="s">
        <v>264</v>
      </c>
    </row>
    <row r="131">
      <c r="A131" s="2" t="s">
        <v>265</v>
      </c>
      <c r="C131" s="1" t="str">
        <f>IFERROR(__xludf.DUMMYFUNCTION("""COMPUTED_VALUE"""),"� I'm (not) sure. surf (v)")</f>
        <v>� I'm (not) sure. surf (v)</v>
      </c>
      <c r="D131" s="1" t="str">
        <f t="shared" si="1"/>
        <v>surf (v)</v>
      </c>
      <c r="G131" s="1" t="s">
        <v>266</v>
      </c>
    </row>
    <row r="132">
      <c r="A132" s="2" t="s">
        <v>267</v>
      </c>
      <c r="C132" s="1" t="str">
        <f>IFERROR(__xludf.DUMMYFUNCTION("""COMPUTED_VALUE"""),"surfboard (n) surfing (n) surname (n) surprise (n) surprised (adj) sweater (n) sweet (n &amp; adj) swim (v) swimming (n)")</f>
        <v>surfboard (n) surfing (n) surname (n) surprise (n) surprised (adj) sweater (n) sweet (n &amp; adj) swim (v) swimming (n)</v>
      </c>
      <c r="D132" s="1" t="str">
        <f t="shared" si="1"/>
        <v>swim (v)</v>
      </c>
      <c r="G132" s="1" t="s">
        <v>268</v>
      </c>
    </row>
    <row r="133">
      <c r="A133" s="2" t="s">
        <v>269</v>
      </c>
      <c r="C133" s="1" t="str">
        <f>IFERROR(__xludf.DUMMYFUNCTION("""COMPUTED_VALUE"""),"table tennis (n) take (v)")</f>
        <v>table tennis (n) take (v)</v>
      </c>
      <c r="D133" s="1" t="str">
        <f t="shared" si="1"/>
        <v>take (v)</v>
      </c>
      <c r="G133" s="1" t="s">
        <v>270</v>
      </c>
    </row>
    <row r="134">
      <c r="A134" s="2" t="s">
        <v>271</v>
      </c>
      <c r="C134" s="1" t="str">
        <f>IFERROR(__xludf.DUMMYFUNCTION("""COMPUTED_VALUE"""),"tall (adj) taxi (n) tea (n) teach (v)")</f>
        <v>tall (adj) taxi (n) tea (n) teach (v)</v>
      </c>
      <c r="D134" s="1" t="str">
        <f t="shared" si="1"/>
        <v>teach (v)</v>
      </c>
      <c r="G134" s="1" t="s">
        <v>272</v>
      </c>
    </row>
    <row r="135">
      <c r="A135" s="2" t="s">
        <v>273</v>
      </c>
      <c r="C135" s="1" t="str">
        <f>IFERROR(__xludf.DUMMYFUNCTION("""COMPUTED_VALUE"""),"telephone (n &amp; v) television (TV) (n) tell (v) temperature (n)")</f>
        <v>telephone (n &amp; v) television (TV) (n) tell (v) temperature (n)</v>
      </c>
      <c r="D135" s="1" t="str">
        <f t="shared" si="1"/>
        <v>tell (v)</v>
      </c>
      <c r="G135" s="1" t="s">
        <v>274</v>
      </c>
    </row>
    <row r="136">
      <c r="A136" s="2" t="s">
        <v>275</v>
      </c>
      <c r="C136" s="1" t="str">
        <f>IFERROR(__xludf.DUMMYFUNCTION("""COMPUTED_VALUE"""),"text message (n) than (prep &amp; conj) thank (v)")</f>
        <v>text message (n) than (prep &amp; conj) thank (v)</v>
      </c>
      <c r="D136" s="1" t="str">
        <f t="shared" si="1"/>
        <v>thank (v)</v>
      </c>
      <c r="G136" s="1" t="s">
        <v>276</v>
      </c>
    </row>
    <row r="137">
      <c r="A137" s="2" t="s">
        <v>277</v>
      </c>
      <c r="C137" s="1" t="str">
        <f>IFERROR(__xludf.DUMMYFUNCTION("""COMPUTED_VALUE"""),"thin (adj) thing (n) think (v) thirsty (adj)")</f>
        <v>thin (adj) thing (n) think (v) thirsty (adj)</v>
      </c>
      <c r="D137" s="1" t="str">
        <f t="shared" si="1"/>
        <v>think (v)</v>
      </c>
      <c r="G137" s="1" t="s">
        <v>278</v>
      </c>
    </row>
    <row r="138">
      <c r="A138" s="2" t="s">
        <v>279</v>
      </c>
      <c r="C138" s="1" t="str">
        <f>IFERROR(__xludf.DUMMYFUNCTION("""COMPUTED_VALUE"""),"this (det &amp; pron) those (det &amp; pron) through (prep) throw (v) thunderstorm (n) ticket (n)")</f>
        <v>this (det &amp; pron) those (det &amp; pron) through (prep) throw (v) thunderstorm (n) ticket (n)</v>
      </c>
      <c r="D138" s="1" t="str">
        <f t="shared" si="1"/>
        <v>throw (v)</v>
      </c>
      <c r="G138" s="1" t="s">
        <v>280</v>
      </c>
    </row>
    <row r="139">
      <c r="A139" s="2" t="s">
        <v>281</v>
      </c>
      <c r="C139" s="1" t="str">
        <f>IFERROR(__xludf.DUMMYFUNCTION("""COMPUTED_VALUE"""),"tidy (adj &amp; v) tidy up (v) tie (n)")</f>
        <v>tidy (adj &amp; v) tidy up (v) tie (n)</v>
      </c>
      <c r="D139" s="1" t="str">
        <f t="shared" si="1"/>
        <v>up (v)</v>
      </c>
      <c r="G139" s="1" t="s">
        <v>282</v>
      </c>
    </row>
    <row r="140">
      <c r="A140" s="2" t="s">
        <v>283</v>
      </c>
      <c r="C140" s="1" t="str">
        <f>IFERROR(__xludf.DUMMYFUNCTION("""COMPUTED_VALUE"""),"travel (v) tree (n) trip (n) trouble (n)")</f>
        <v>travel (v) tree (n) trip (n) trouble (n)</v>
      </c>
      <c r="D140" s="1" t="str">
        <f t="shared" si="1"/>
        <v>travel (v)</v>
      </c>
      <c r="G140" s="1" t="s">
        <v>284</v>
      </c>
    </row>
    <row r="141">
      <c r="A141" s="2" t="s">
        <v>285</v>
      </c>
      <c r="C141" s="1" t="str">
        <f>IFERROR(__xludf.DUMMYFUNCTION("""COMPUTED_VALUE"""),"try (v)")</f>
        <v>try (v)</v>
      </c>
      <c r="D141" s="1" t="str">
        <f t="shared" si="1"/>
        <v>try (v)</v>
      </c>
      <c r="G141" s="1" t="s">
        <v>286</v>
      </c>
    </row>
    <row r="142">
      <c r="A142" s="2" t="s">
        <v>287</v>
      </c>
      <c r="C142" s="1" t="str">
        <f>IFERROR(__xludf.DUMMYFUNCTION("""COMPUTED_VALUE"""),"try on (phr v) T-shirt (n) turn (v)")</f>
        <v>try on (phr v) T-shirt (n) turn (v)</v>
      </c>
      <c r="D142" s="1" t="str">
        <f t="shared" si="1"/>
        <v>turn (v)</v>
      </c>
      <c r="G142" s="1" t="s">
        <v>288</v>
      </c>
    </row>
    <row r="143">
      <c r="A143" s="2" t="s">
        <v>289</v>
      </c>
      <c r="C143" s="1" t="str">
        <f>IFERROR(__xludf.DUMMYFUNCTION("""COMPUTED_VALUE"""),"use (v)")</f>
        <v>use (v)</v>
      </c>
      <c r="D143" s="1" t="str">
        <f t="shared" si="1"/>
        <v>use (v)</v>
      </c>
      <c r="G143" s="1" t="s">
        <v>290</v>
      </c>
    </row>
    <row r="144">
      <c r="A144" s="2" t="s">
        <v>291</v>
      </c>
      <c r="C144" s="1" t="str">
        <f>IFERROR(__xludf.DUMMYFUNCTION("""COMPUTED_VALUE"""),"understand (v)")</f>
        <v>understand (v)</v>
      </c>
      <c r="D144" s="1" t="str">
        <f t="shared" si="1"/>
        <v>understand (v)</v>
      </c>
      <c r="G144" s="1" t="s">
        <v>292</v>
      </c>
    </row>
    <row r="145">
      <c r="A145" s="2" t="s">
        <v>293</v>
      </c>
      <c r="C145" s="1" t="str">
        <f>IFERROR(__xludf.DUMMYFUNCTION("""COMPUTED_VALUE"""),"visit (v)")</f>
        <v>visit (v)</v>
      </c>
      <c r="D145" s="1" t="str">
        <f t="shared" si="1"/>
        <v>visit (v)</v>
      </c>
      <c r="G145" s="1" t="s">
        <v>294</v>
      </c>
    </row>
    <row r="146">
      <c r="A146" s="2" t="s">
        <v>295</v>
      </c>
      <c r="C146" s="1" t="str">
        <f>IFERROR(__xludf.DUMMYFUNCTION("""COMPUTED_VALUE"""),"wait (v) waiter (n) waitress (n) wake (v)")</f>
        <v>wait (v) waiter (n) waitress (n) wake (v)</v>
      </c>
      <c r="D146" s="1" t="str">
        <f t="shared" si="1"/>
        <v>wait (v)</v>
      </c>
      <c r="E146" s="1" t="s">
        <v>296</v>
      </c>
      <c r="G146" s="1" t="s">
        <v>297</v>
      </c>
    </row>
    <row r="147">
      <c r="A147" s="2" t="s">
        <v>298</v>
      </c>
      <c r="C147" s="1" t="str">
        <f>IFERROR(__xludf.DUMMYFUNCTION("""COMPUTED_VALUE"""),"wake up (phr v) walk (v) walking (n)")</f>
        <v>wake up (phr v) walk (v) walking (n)</v>
      </c>
      <c r="D147" s="1" t="str">
        <f t="shared" si="1"/>
        <v>walk (v)</v>
      </c>
      <c r="G147" s="1" t="s">
        <v>299</v>
      </c>
    </row>
    <row r="148">
      <c r="A148" s="2" t="s">
        <v>300</v>
      </c>
      <c r="C148" s="1" t="str">
        <f>IFERROR(__xludf.DUMMYFUNCTION("""COMPUTED_VALUE"""),"wall (n) wallet (n) want (v) warm (adj) wash (v)")</f>
        <v>wall (n) wallet (n) want (v) warm (adj) wash (v)</v>
      </c>
      <c r="D148" s="1" t="str">
        <f t="shared" si="1"/>
        <v>want (v)</v>
      </c>
      <c r="E148" s="1" t="s">
        <v>301</v>
      </c>
      <c r="G148" s="1" t="s">
        <v>302</v>
      </c>
    </row>
    <row r="149">
      <c r="C149" s="1" t="str">
        <f>IFERROR(__xludf.DUMMYFUNCTION("""COMPUTED_VALUE"""),"we (pron) wear (v) weather (n) web (n)")</f>
        <v>we (pron) wear (v) weather (n) web (n)</v>
      </c>
      <c r="D149" s="1" t="str">
        <f t="shared" si="1"/>
        <v>wear (v)</v>
      </c>
      <c r="G149" s="1" t="s">
        <v>303</v>
      </c>
    </row>
    <row r="150">
      <c r="A150" s="2" t="s">
        <v>304</v>
      </c>
      <c r="C150" s="1" t="str">
        <f>IFERROR(__xludf.DUMMYFUNCTION("""COMPUTED_VALUE"""),"win (v) wind (n) window (n)")</f>
        <v>win (v) wind (n) window (n)</v>
      </c>
      <c r="D150" s="1" t="str">
        <f t="shared" si="1"/>
        <v>win (v)</v>
      </c>
      <c r="G150" s="1" t="s">
        <v>305</v>
      </c>
    </row>
    <row r="151">
      <c r="A151" s="2" t="s">
        <v>306</v>
      </c>
      <c r="C151" s="1" t="str">
        <f>IFERROR(__xludf.DUMMYFUNCTION("""COMPUTED_VALUE"""),"worried (adj) worry (v) worse (adj) worst (adj) would (mv) wow (exclam) write (v)")</f>
        <v>worried (adj) worry (v) worse (adj) worst (adj) would (mv) wow (exclam) write (v)</v>
      </c>
      <c r="D151" s="1" t="str">
        <f t="shared" si="1"/>
        <v>worry (v)</v>
      </c>
      <c r="E151" s="1" t="s">
        <v>307</v>
      </c>
      <c r="G151" s="1" t="s">
        <v>308</v>
      </c>
    </row>
    <row r="152">
      <c r="A152" s="2" t="s">
        <v>309</v>
      </c>
      <c r="C152" s="1" t="str">
        <f>IFERROR(__xludf.DUMMYFUNCTION("""COMPUTED_VALUE"""),"try on (v)")</f>
        <v>try on (v)</v>
      </c>
      <c r="D152" s="1" t="str">
        <f t="shared" si="1"/>
        <v>on (v)</v>
      </c>
      <c r="G152" s="1" t="s">
        <v>310</v>
      </c>
    </row>
    <row r="153">
      <c r="A153" s="2" t="s">
        <v>311</v>
      </c>
      <c r="C153" s="1" t="str">
        <f>IFERROR(__xludf.DUMMYFUNCTION("""COMPUTED_VALUE"""),"wear (v)")</f>
        <v>wear (v)</v>
      </c>
      <c r="D153" s="1" t="str">
        <f t="shared" si="1"/>
        <v>wear (v)</v>
      </c>
      <c r="G153" s="1" t="s">
        <v>303</v>
      </c>
    </row>
    <row r="154">
      <c r="A154" s="2" t="s">
        <v>312</v>
      </c>
      <c r="C154" s="1" t="str">
        <f>IFERROR(__xludf.DUMMYFUNCTION("""COMPUTED_VALUE"""),"call (v)")</f>
        <v>call (v)</v>
      </c>
      <c r="D154" s="1" t="str">
        <f t="shared" si="1"/>
        <v>call (v)</v>
      </c>
      <c r="G154" s="1" t="s">
        <v>313</v>
      </c>
    </row>
    <row r="155">
      <c r="A155" s="2" t="s">
        <v>314</v>
      </c>
      <c r="C155" s="1" t="str">
        <f>IFERROR(__xludf.DUMMYFUNCTION("""COMPUTED_VALUE"""),"click (v)")</f>
        <v>click (v)</v>
      </c>
      <c r="D155" s="1" t="str">
        <f t="shared" si="1"/>
        <v>click (v)</v>
      </c>
      <c r="G155" s="1" t="s">
        <v>315</v>
      </c>
    </row>
    <row r="156">
      <c r="A156" s="2" t="s">
        <v>316</v>
      </c>
      <c r="C156" s="1" t="str">
        <f>IFERROR(__xludf.DUMMYFUNCTION("""COMPUTED_VALUE"""),"note physics practice (n) practise (v) project pupil")</f>
        <v>note physics practice (n) practise (v) project pupil</v>
      </c>
      <c r="D156" s="1" t="str">
        <f t="shared" si="1"/>
        <v>practise (v)</v>
      </c>
      <c r="G156" s="1" t="s">
        <v>194</v>
      </c>
    </row>
    <row r="157">
      <c r="A157" s="2" t="s">
        <v>317</v>
      </c>
      <c r="C157" s="1" t="str">
        <f>IFERROR(__xludf.DUMMYFUNCTION("""COMPUTED_VALUE"""),"study (v) subject teach teacher term test (n)")</f>
        <v>study (v) subject teach teacher term test (n)</v>
      </c>
      <c r="D157" s="1" t="str">
        <f t="shared" si="1"/>
        <v>study (v)</v>
      </c>
      <c r="G157" s="1" t="s">
        <v>262</v>
      </c>
    </row>
    <row r="158">
      <c r="A158" s="2" t="s">
        <v>318</v>
      </c>
      <c r="C158" s="1" t="str">
        <f>IFERROR(__xludf.DUMMYFUNCTION("""COMPUTED_VALUE"""),"practise (v)")</f>
        <v>practise (v)</v>
      </c>
      <c r="D158" s="1" t="str">
        <f t="shared" si="1"/>
        <v>practise (v)</v>
      </c>
      <c r="G158" s="1" t="s">
        <v>194</v>
      </c>
    </row>
    <row r="159">
      <c r="A159" s="2" t="s">
        <v>319</v>
      </c>
      <c r="C159" s="1" t="str">
        <f>IFERROR(__xludf.DUMMYFUNCTION("""COMPUTED_VALUE"""),"read (v)")</f>
        <v>read (v)</v>
      </c>
      <c r="D159" s="1" t="str">
        <f t="shared" si="1"/>
        <v>read (v)</v>
      </c>
      <c r="G159" s="1" t="s">
        <v>207</v>
      </c>
    </row>
    <row r="160">
      <c r="A160" s="2" t="s">
        <v>320</v>
      </c>
      <c r="C160" s="1" t="str">
        <f>IFERROR(__xludf.DUMMYFUNCTION("""COMPUTED_VALUE"""),"paint (v)")</f>
        <v>paint (v)</v>
      </c>
      <c r="D160" s="1" t="str">
        <f t="shared" si="1"/>
        <v>paint (v)</v>
      </c>
      <c r="G160" s="1" t="s">
        <v>321</v>
      </c>
    </row>
    <row r="161">
      <c r="A161" s="2" t="s">
        <v>322</v>
      </c>
      <c r="C161" s="1" t="str">
        <f>IFERROR(__xludf.DUMMYFUNCTION("""COMPUTED_VALUE"""),"watch (v)")</f>
        <v>watch (v)</v>
      </c>
      <c r="D161" s="1" t="str">
        <f t="shared" si="1"/>
        <v>watch (v)</v>
      </c>
      <c r="G161" s="1" t="s">
        <v>323</v>
      </c>
    </row>
    <row r="162">
      <c r="A162" s="2" t="s">
        <v>324</v>
      </c>
      <c r="C162" s="1" t="str">
        <f>IFERROR(__xludf.DUMMYFUNCTION("""COMPUTED_VALUE"""),"cut (v) danger dangerous")</f>
        <v>cut (v) danger dangerous</v>
      </c>
      <c r="D162" s="1" t="str">
        <f t="shared" si="1"/>
        <v>cut (v)</v>
      </c>
      <c r="G162" s="1" t="s">
        <v>56</v>
      </c>
    </row>
    <row r="163">
      <c r="A163" s="2" t="s">
        <v>325</v>
      </c>
      <c r="C163" s="1" t="str">
        <f>IFERROR(__xludf.DUMMYFUNCTION("""COMPUTED_VALUE"""),"hear (v)")</f>
        <v>hear (v)</v>
      </c>
      <c r="D163" s="1" t="str">
        <f t="shared" si="1"/>
        <v>hear (v)</v>
      </c>
      <c r="G163" s="1" t="s">
        <v>124</v>
      </c>
    </row>
    <row r="164">
      <c r="A164" s="2" t="s">
        <v>326</v>
      </c>
      <c r="C164" s="1" t="str">
        <f>IFERROR(__xludf.DUMMYFUNCTION("""COMPUTED_VALUE"""),"hurt (v)")</f>
        <v>hurt (v)</v>
      </c>
      <c r="D164" s="1" t="str">
        <f t="shared" si="1"/>
        <v>hurt (v)</v>
      </c>
      <c r="G164" s="1" t="s">
        <v>130</v>
      </c>
    </row>
    <row r="165">
      <c r="A165" s="2" t="s">
        <v>327</v>
      </c>
      <c r="C165" s="1" t="str">
        <f>IFERROR(__xludf.DUMMYFUNCTION("""COMPUTED_VALUE"""),"break (v)")</f>
        <v>break (v)</v>
      </c>
      <c r="D165" s="1" t="str">
        <f t="shared" si="1"/>
        <v>break (v)</v>
      </c>
      <c r="G165" s="1" t="s">
        <v>328</v>
      </c>
    </row>
    <row r="166">
      <c r="A166" s="2" t="s">
        <v>329</v>
      </c>
      <c r="C166" s="1" t="str">
        <f>IFERROR(__xludf.DUMMYFUNCTION("""COMPUTED_VALUE"""),"check (v)")</f>
        <v>check (v)</v>
      </c>
      <c r="D166" s="1" t="str">
        <f t="shared" si="1"/>
        <v>check (v)</v>
      </c>
      <c r="G166" s="1" t="s">
        <v>37</v>
      </c>
    </row>
    <row r="167">
      <c r="A167" s="2" t="s">
        <v>330</v>
      </c>
      <c r="C167" s="1" t="str">
        <f>IFERROR(__xludf.DUMMYFUNCTION("""COMPUTED_VALUE"""),"fall (v)")</f>
        <v>fall (v)</v>
      </c>
      <c r="D167" s="1" t="str">
        <f t="shared" si="1"/>
        <v>fall (v)</v>
      </c>
      <c r="G167" s="1" t="s">
        <v>331</v>
      </c>
    </row>
    <row r="168">
      <c r="A168" s="2" t="s">
        <v>332</v>
      </c>
      <c r="C168" s="1" t="str">
        <f>IFERROR(__xludf.DUMMYFUNCTION("""COMPUTED_VALUE"""),"feel (v)")</f>
        <v>feel (v)</v>
      </c>
      <c r="D168" s="1" t="str">
        <f t="shared" si="1"/>
        <v>feel (v)</v>
      </c>
      <c r="G168" s="1" t="s">
        <v>92</v>
      </c>
    </row>
    <row r="169">
      <c r="A169" s="2" t="s">
        <v>333</v>
      </c>
      <c r="C169" s="1" t="str">
        <f>IFERROR(__xludf.DUMMYFUNCTION("""COMPUTED_VALUE"""),"collect (v)")</f>
        <v>collect (v)</v>
      </c>
      <c r="D169" s="1" t="str">
        <f t="shared" si="1"/>
        <v>collect (v)</v>
      </c>
      <c r="G169" s="1" t="s">
        <v>44</v>
      </c>
    </row>
    <row r="170">
      <c r="A170" s="2" t="s">
        <v>334</v>
      </c>
      <c r="C170" s="1" t="str">
        <f>IFERROR(__xludf.DUMMYFUNCTION("""COMPUTED_VALUE"""),"sofa stay (v)")</f>
        <v>sofa stay (v)</v>
      </c>
      <c r="D170" s="1" t="str">
        <f t="shared" si="1"/>
        <v>stay (v)</v>
      </c>
      <c r="G170" s="1" t="s">
        <v>258</v>
      </c>
    </row>
    <row r="171">
      <c r="A171" s="2" t="s">
        <v>335</v>
      </c>
      <c r="C171" s="1" t="str">
        <f>IFERROR(__xludf.DUMMYFUNCTION("""COMPUTED_VALUE"""),"live (v)")</f>
        <v>live (v)</v>
      </c>
      <c r="D171" s="1" t="str">
        <f t="shared" si="1"/>
        <v>live (v)</v>
      </c>
      <c r="G171" s="1" t="s">
        <v>158</v>
      </c>
    </row>
    <row r="172">
      <c r="A172" s="2" t="s">
        <v>336</v>
      </c>
      <c r="C172" s="1" t="str">
        <f>IFERROR(__xludf.DUMMYFUNCTION("""COMPUTED_VALUE"""),"close (v)")</f>
        <v>close (v)</v>
      </c>
      <c r="D172" s="1" t="str">
        <f t="shared" si="1"/>
        <v>close (v)</v>
      </c>
      <c r="G172" s="1" t="s">
        <v>337</v>
      </c>
    </row>
    <row r="173">
      <c r="A173" s="2" t="s">
        <v>338</v>
      </c>
      <c r="C173" s="1" t="str">
        <f>IFERROR(__xludf.DUMMYFUNCTION("""COMPUTED_VALUE"""),"bookshop buy (v)")</f>
        <v>bookshop buy (v)</v>
      </c>
      <c r="D173" s="1" t="str">
        <f t="shared" si="1"/>
        <v>buy (v)</v>
      </c>
      <c r="G173" s="1" t="s">
        <v>29</v>
      </c>
    </row>
    <row r="174">
      <c r="A174" s="2" t="s">
        <v>339</v>
      </c>
      <c r="C174" s="1" t="str">
        <f>IFERROR(__xludf.DUMMYFUNCTION("""COMPUTED_VALUE"""),"run (v)")</f>
        <v>run (v)</v>
      </c>
      <c r="D174" s="1" t="str">
        <f t="shared" si="1"/>
        <v>run (v)</v>
      </c>
      <c r="G174" s="1" t="s">
        <v>224</v>
      </c>
    </row>
    <row r="175">
      <c r="A175" s="2" t="s">
        <v>340</v>
      </c>
      <c r="C175" s="1" t="str">
        <f>IFERROR(__xludf.DUMMYFUNCTION("""COMPUTED_VALUE"""),"skate (v)")</f>
        <v>skate (v)</v>
      </c>
      <c r="D175" s="1" t="str">
        <f t="shared" si="1"/>
        <v>skate (v)</v>
      </c>
      <c r="G175" s="1" t="s">
        <v>244</v>
      </c>
    </row>
    <row r="176">
      <c r="A176" s="2" t="s">
        <v>341</v>
      </c>
      <c r="C176" s="1" t="str">
        <f>IFERROR(__xludf.DUMMYFUNCTION("""COMPUTED_VALUE"""),"ski (v)")</f>
        <v>ski (v)</v>
      </c>
      <c r="D176" s="1" t="str">
        <f t="shared" si="1"/>
        <v>ski (v)</v>
      </c>
      <c r="G176" s="1" t="s">
        <v>246</v>
      </c>
    </row>
    <row r="177">
      <c r="A177" s="2" t="s">
        <v>342</v>
      </c>
      <c r="C177" s="1" t="str">
        <f>IFERROR(__xludf.DUMMYFUNCTION("""COMPUTED_VALUE"""),"throw (v)")</f>
        <v>throw (v)</v>
      </c>
      <c r="D177" s="1" t="str">
        <f t="shared" si="1"/>
        <v>throw (v)</v>
      </c>
      <c r="G177" s="1" t="s">
        <v>280</v>
      </c>
    </row>
    <row r="178">
      <c r="A178" s="2" t="s">
        <v>343</v>
      </c>
      <c r="C178" s="1" t="str">
        <f>IFERROR(__xludf.DUMMYFUNCTION("""COMPUTED_VALUE"""),"play (v)")</f>
        <v>play (v)</v>
      </c>
      <c r="D178" s="1" t="str">
        <f t="shared" si="1"/>
        <v>play (v)</v>
      </c>
      <c r="G178" s="1" t="s">
        <v>344</v>
      </c>
    </row>
    <row r="179">
      <c r="A179" s="2" t="s">
        <v>345</v>
      </c>
      <c r="C179" s="1" t="str">
        <f>IFERROR(__xludf.DUMMYFUNCTION("""COMPUTED_VALUE"""),"catch (v)")</f>
        <v>catch (v)</v>
      </c>
      <c r="D179" s="1" t="str">
        <f t="shared" si="1"/>
        <v>catch (v)</v>
      </c>
      <c r="G179" s="1" t="s">
        <v>35</v>
      </c>
    </row>
    <row r="180">
      <c r="A180" s="2" t="s">
        <v>346</v>
      </c>
      <c r="C180" s="1" t="str">
        <f>IFERROR(__xludf.DUMMYFUNCTION("""COMPUTED_VALUE"""),"climb (v)")</f>
        <v>climb (v)</v>
      </c>
      <c r="D180" s="1" t="str">
        <f t="shared" si="1"/>
        <v>climb (v)</v>
      </c>
      <c r="G180" s="1" t="s">
        <v>41</v>
      </c>
    </row>
    <row r="181">
      <c r="A181" s="2" t="s">
        <v>347</v>
      </c>
      <c r="C181" s="1" t="str">
        <f>IFERROR(__xludf.DUMMYFUNCTION("""COMPUTED_VALUE"""),"practice (n) practise (v) prize")</f>
        <v>practice (n) practise (v) prize</v>
      </c>
      <c r="D181" s="1" t="str">
        <f t="shared" si="1"/>
        <v>practise (v)</v>
      </c>
      <c r="G181" s="1" t="s">
        <v>194</v>
      </c>
    </row>
    <row r="182">
      <c r="C182" s="1" t="str">
        <f>IFERROR(__xludf.DUMMYFUNCTION("""COMPUTED_VALUE"""),"v / versus volleyball walk (v) watch (v) win (v) windsurfing")</f>
        <v>v / versus volleyball walk (v) watch (v) win (v) windsurfing</v>
      </c>
      <c r="D182" s="1" t="str">
        <f t="shared" si="1"/>
        <v>walk (v)</v>
      </c>
      <c r="E182" s="1" t="s">
        <v>323</v>
      </c>
      <c r="F182" s="1" t="s">
        <v>305</v>
      </c>
      <c r="G182" s="1" t="s">
        <v>299</v>
      </c>
    </row>
    <row r="183">
      <c r="A183" s="2" t="s">
        <v>348</v>
      </c>
      <c r="C183" s="1" t="str">
        <f>IFERROR(__xludf.DUMMYFUNCTION("""COMPUTED_VALUE"""),"park (v)")</f>
        <v>park (v)</v>
      </c>
      <c r="D183" s="1" t="str">
        <f t="shared" si="1"/>
        <v>park (v)</v>
      </c>
      <c r="G183" s="1" t="s">
        <v>349</v>
      </c>
    </row>
    <row r="184">
      <c r="A184" s="2" t="s">
        <v>350</v>
      </c>
      <c r="C184" s="1" t="str">
        <f>IFERROR(__xludf.DUMMYFUNCTION("""COMPUTED_VALUE"""),"repair (v)")</f>
        <v>repair (v)</v>
      </c>
      <c r="D184" s="1" t="str">
        <f t="shared" si="1"/>
        <v>repair (v)</v>
      </c>
      <c r="G184" s="1" t="s">
        <v>216</v>
      </c>
    </row>
    <row r="185">
      <c r="A185" s="2" t="s">
        <v>351</v>
      </c>
      <c r="C185" s="1" t="str">
        <f>IFERROR(__xludf.DUMMYFUNCTION("""COMPUTED_VALUE"""),"miss (v)")</f>
        <v>miss (v)</v>
      </c>
      <c r="D185" s="1" t="str">
        <f t="shared" si="1"/>
        <v>miss (v)</v>
      </c>
      <c r="G185" s="1" t="s">
        <v>174</v>
      </c>
    </row>
    <row r="186">
      <c r="A186" s="2" t="s">
        <v>352</v>
      </c>
      <c r="G186" s="1" t="s">
        <v>26</v>
      </c>
    </row>
    <row r="187">
      <c r="A187" s="2" t="s">
        <v>353</v>
      </c>
      <c r="G187" s="1" t="s">
        <v>43</v>
      </c>
    </row>
    <row r="188">
      <c r="A188" s="2" t="s">
        <v>354</v>
      </c>
      <c r="G188" s="1" t="s">
        <v>72</v>
      </c>
    </row>
    <row r="189">
      <c r="A189" s="2" t="s">
        <v>355</v>
      </c>
      <c r="G189" s="1" t="s">
        <v>85</v>
      </c>
    </row>
    <row r="190">
      <c r="A190" s="2" t="s">
        <v>356</v>
      </c>
      <c r="G190" s="1" t="s">
        <v>121</v>
      </c>
    </row>
    <row r="191">
      <c r="A191" s="2" t="s">
        <v>357</v>
      </c>
      <c r="G191" s="1" t="s">
        <v>145</v>
      </c>
    </row>
    <row r="192">
      <c r="A192" s="2" t="s">
        <v>358</v>
      </c>
      <c r="G192" s="1" t="s">
        <v>168</v>
      </c>
    </row>
    <row r="193">
      <c r="A193" s="2" t="s">
        <v>359</v>
      </c>
      <c r="G193" s="1" t="s">
        <v>173</v>
      </c>
    </row>
    <row r="194">
      <c r="A194" s="2" t="s">
        <v>360</v>
      </c>
      <c r="G194" s="1" t="s">
        <v>196</v>
      </c>
    </row>
    <row r="195">
      <c r="G195" s="1" t="s">
        <v>203</v>
      </c>
    </row>
    <row r="196">
      <c r="G196" s="1" t="s">
        <v>209</v>
      </c>
    </row>
    <row r="197">
      <c r="A197" s="2" t="s">
        <v>361</v>
      </c>
      <c r="G197" s="1" t="s">
        <v>212</v>
      </c>
    </row>
    <row r="198">
      <c r="G198" s="1" t="s">
        <v>215</v>
      </c>
    </row>
    <row r="199">
      <c r="G199" s="1" t="s">
        <v>232</v>
      </c>
    </row>
    <row r="200">
      <c r="A200" s="2" t="s">
        <v>362</v>
      </c>
      <c r="G200" s="1" t="s">
        <v>245</v>
      </c>
    </row>
    <row r="201">
      <c r="A201" s="2" t="s">
        <v>363</v>
      </c>
      <c r="G201" s="1" t="s">
        <v>252</v>
      </c>
    </row>
    <row r="202">
      <c r="A202" s="2" t="s">
        <v>364</v>
      </c>
      <c r="G202" s="1" t="s">
        <v>258</v>
      </c>
    </row>
    <row r="203">
      <c r="A203" s="2" t="s">
        <v>365</v>
      </c>
      <c r="G203" s="1" t="s">
        <v>296</v>
      </c>
    </row>
    <row r="204">
      <c r="A204" s="2" t="s">
        <v>366</v>
      </c>
      <c r="G204" s="1" t="s">
        <v>301</v>
      </c>
    </row>
    <row r="205">
      <c r="A205" s="2" t="s">
        <v>367</v>
      </c>
      <c r="G205" s="1" t="s">
        <v>323</v>
      </c>
    </row>
    <row r="206">
      <c r="A206" s="2" t="s">
        <v>368</v>
      </c>
      <c r="G206" s="1" t="s">
        <v>307</v>
      </c>
    </row>
    <row r="207">
      <c r="A207" s="2" t="s">
        <v>369</v>
      </c>
      <c r="G207" s="1" t="s">
        <v>233</v>
      </c>
    </row>
    <row r="208">
      <c r="A208" s="2" t="s">
        <v>370</v>
      </c>
      <c r="G208" s="1" t="s">
        <v>253</v>
      </c>
    </row>
    <row r="209">
      <c r="A209" s="2" t="s">
        <v>371</v>
      </c>
      <c r="G209" s="1" t="s">
        <v>259</v>
      </c>
    </row>
    <row r="210">
      <c r="A210" s="2" t="s">
        <v>372</v>
      </c>
      <c r="G210" s="1" t="s">
        <v>305</v>
      </c>
    </row>
    <row r="211">
      <c r="A211" s="2" t="s">
        <v>373</v>
      </c>
    </row>
    <row r="212">
      <c r="A212" s="2" t="s">
        <v>374</v>
      </c>
    </row>
    <row r="213">
      <c r="A213" s="2" t="s">
        <v>375</v>
      </c>
    </row>
    <row r="214">
      <c r="A214" s="2" t="s">
        <v>376</v>
      </c>
    </row>
    <row r="215">
      <c r="A215" s="2" t="s">
        <v>377</v>
      </c>
    </row>
    <row r="216">
      <c r="A216" s="2" t="s">
        <v>378</v>
      </c>
    </row>
    <row r="217">
      <c r="A217" s="2" t="s">
        <v>379</v>
      </c>
    </row>
    <row r="218">
      <c r="A218" s="2" t="s">
        <v>380</v>
      </c>
    </row>
    <row r="219">
      <c r="A219" s="2" t="s">
        <v>381</v>
      </c>
    </row>
    <row r="220">
      <c r="A220" s="2" t="s">
        <v>382</v>
      </c>
    </row>
    <row r="221">
      <c r="A221" s="2" t="s">
        <v>383</v>
      </c>
    </row>
    <row r="222">
      <c r="A222" s="2" t="s">
        <v>384</v>
      </c>
    </row>
    <row r="223">
      <c r="A223" s="2" t="s">
        <v>385</v>
      </c>
    </row>
    <row r="224">
      <c r="A224" s="2" t="s">
        <v>386</v>
      </c>
    </row>
    <row r="225">
      <c r="A225" s="2" t="s">
        <v>387</v>
      </c>
    </row>
    <row r="226">
      <c r="A226" s="2" t="s">
        <v>388</v>
      </c>
    </row>
    <row r="227">
      <c r="A227" s="2" t="s">
        <v>389</v>
      </c>
    </row>
    <row r="228">
      <c r="A228" s="2" t="s">
        <v>390</v>
      </c>
    </row>
    <row r="229">
      <c r="A229" s="2" t="s">
        <v>391</v>
      </c>
    </row>
    <row r="230">
      <c r="A230" s="2" t="s">
        <v>392</v>
      </c>
    </row>
    <row r="233">
      <c r="A233" s="2" t="s">
        <v>393</v>
      </c>
    </row>
    <row r="236">
      <c r="A236" s="2" t="s">
        <v>394</v>
      </c>
    </row>
    <row r="237">
      <c r="A237" s="2" t="s">
        <v>395</v>
      </c>
    </row>
    <row r="238">
      <c r="A238" s="2" t="s">
        <v>396</v>
      </c>
    </row>
    <row r="239">
      <c r="A239" s="2" t="s">
        <v>397</v>
      </c>
    </row>
    <row r="240">
      <c r="A240" s="2" t="s">
        <v>77</v>
      </c>
    </row>
    <row r="241">
      <c r="A241" s="2" t="s">
        <v>398</v>
      </c>
    </row>
    <row r="242">
      <c r="A242" s="2" t="s">
        <v>399</v>
      </c>
    </row>
    <row r="243">
      <c r="A243" s="2" t="s">
        <v>400</v>
      </c>
    </row>
    <row r="244">
      <c r="A244" s="2" t="s">
        <v>401</v>
      </c>
    </row>
    <row r="245">
      <c r="A245" s="2" t="s">
        <v>79</v>
      </c>
    </row>
    <row r="246">
      <c r="A246" s="2" t="s">
        <v>402</v>
      </c>
    </row>
    <row r="247">
      <c r="A247" s="2" t="s">
        <v>403</v>
      </c>
    </row>
    <row r="248">
      <c r="A248" s="2" t="s">
        <v>404</v>
      </c>
    </row>
    <row r="249">
      <c r="A249" s="2" t="s">
        <v>405</v>
      </c>
    </row>
    <row r="250">
      <c r="A250" s="2" t="s">
        <v>406</v>
      </c>
    </row>
    <row r="251">
      <c r="A251" s="2" t="s">
        <v>407</v>
      </c>
    </row>
    <row r="252">
      <c r="A252" s="2" t="s">
        <v>408</v>
      </c>
    </row>
    <row r="253">
      <c r="A253" s="2" t="s">
        <v>409</v>
      </c>
    </row>
    <row r="254">
      <c r="A254" s="2" t="s">
        <v>410</v>
      </c>
    </row>
    <row r="255">
      <c r="A255" s="2" t="s">
        <v>411</v>
      </c>
    </row>
    <row r="256">
      <c r="A256" s="2" t="s">
        <v>412</v>
      </c>
    </row>
    <row r="257">
      <c r="A257" s="2" t="s">
        <v>413</v>
      </c>
    </row>
    <row r="258">
      <c r="A258" s="2" t="s">
        <v>414</v>
      </c>
    </row>
    <row r="259">
      <c r="A259" s="2" t="s">
        <v>415</v>
      </c>
    </row>
    <row r="260">
      <c r="A260" s="2" t="s">
        <v>416</v>
      </c>
    </row>
    <row r="261">
      <c r="A261" s="2" t="s">
        <v>417</v>
      </c>
    </row>
    <row r="262">
      <c r="A262" s="2" t="s">
        <v>418</v>
      </c>
    </row>
    <row r="265">
      <c r="A265" s="2" t="s">
        <v>419</v>
      </c>
    </row>
    <row r="268">
      <c r="A268" s="2" t="s">
        <v>420</v>
      </c>
    </row>
    <row r="269">
      <c r="A269" s="2" t="s">
        <v>421</v>
      </c>
    </row>
    <row r="270">
      <c r="A270" s="2" t="s">
        <v>422</v>
      </c>
    </row>
    <row r="271">
      <c r="A271" s="2" t="s">
        <v>423</v>
      </c>
    </row>
    <row r="272">
      <c r="A272" s="2" t="s">
        <v>424</v>
      </c>
    </row>
    <row r="273">
      <c r="A273" s="2" t="s">
        <v>425</v>
      </c>
    </row>
    <row r="274">
      <c r="A274" s="2" t="s">
        <v>426</v>
      </c>
    </row>
    <row r="275">
      <c r="A275" s="2" t="s">
        <v>427</v>
      </c>
    </row>
    <row r="276">
      <c r="A276" s="2" t="s">
        <v>428</v>
      </c>
    </row>
    <row r="277">
      <c r="A277" s="2" t="s">
        <v>429</v>
      </c>
    </row>
    <row r="278">
      <c r="A278" s="2" t="s">
        <v>430</v>
      </c>
    </row>
    <row r="279">
      <c r="A279" s="2" t="s">
        <v>431</v>
      </c>
    </row>
    <row r="280">
      <c r="A280" s="2" t="s">
        <v>432</v>
      </c>
    </row>
    <row r="281">
      <c r="A281" s="2" t="s">
        <v>433</v>
      </c>
    </row>
    <row r="282">
      <c r="A282" s="2" t="s">
        <v>434</v>
      </c>
    </row>
    <row r="283">
      <c r="A283" s="2" t="s">
        <v>435</v>
      </c>
    </row>
    <row r="284">
      <c r="A284" s="2" t="s">
        <v>436</v>
      </c>
    </row>
    <row r="285">
      <c r="A285" s="2" t="s">
        <v>437</v>
      </c>
    </row>
    <row r="286">
      <c r="A286" s="2" t="s">
        <v>438</v>
      </c>
    </row>
    <row r="287">
      <c r="A287" s="2" t="s">
        <v>439</v>
      </c>
    </row>
    <row r="288">
      <c r="A288" s="2" t="s">
        <v>440</v>
      </c>
    </row>
    <row r="289">
      <c r="A289" s="2" t="s">
        <v>441</v>
      </c>
    </row>
    <row r="290">
      <c r="A290" s="2" t="s">
        <v>442</v>
      </c>
    </row>
    <row r="291">
      <c r="A291" s="2" t="s">
        <v>443</v>
      </c>
    </row>
    <row r="292">
      <c r="A292" s="2" t="s">
        <v>444</v>
      </c>
    </row>
    <row r="293">
      <c r="A293" s="2" t="s">
        <v>445</v>
      </c>
    </row>
    <row r="294">
      <c r="A294" s="2" t="s">
        <v>446</v>
      </c>
    </row>
    <row r="295">
      <c r="A295" s="2" t="s">
        <v>447</v>
      </c>
    </row>
    <row r="296">
      <c r="A296" s="2" t="s">
        <v>448</v>
      </c>
    </row>
    <row r="297">
      <c r="A297" s="2" t="s">
        <v>449</v>
      </c>
    </row>
    <row r="298">
      <c r="A298" s="2" t="s">
        <v>450</v>
      </c>
    </row>
    <row r="299">
      <c r="A299" s="2" t="s">
        <v>451</v>
      </c>
    </row>
    <row r="300">
      <c r="A300" s="2" t="s">
        <v>452</v>
      </c>
    </row>
    <row r="301">
      <c r="A301" s="2" t="s">
        <v>453</v>
      </c>
    </row>
    <row r="302">
      <c r="A302" s="2" t="s">
        <v>454</v>
      </c>
    </row>
    <row r="303">
      <c r="A303" s="2" t="s">
        <v>455</v>
      </c>
    </row>
    <row r="304">
      <c r="A304" s="2" t="s">
        <v>456</v>
      </c>
    </row>
    <row r="305">
      <c r="A305" s="2" t="s">
        <v>457</v>
      </c>
    </row>
    <row r="306">
      <c r="A306" s="2" t="s">
        <v>458</v>
      </c>
    </row>
    <row r="307">
      <c r="A307" s="2" t="s">
        <v>459</v>
      </c>
    </row>
    <row r="308">
      <c r="A308" s="2" t="s">
        <v>460</v>
      </c>
    </row>
    <row r="309">
      <c r="A309" s="2" t="s">
        <v>461</v>
      </c>
    </row>
    <row r="310">
      <c r="A310" s="2" t="s">
        <v>462</v>
      </c>
    </row>
    <row r="311">
      <c r="A311" s="2" t="s">
        <v>463</v>
      </c>
    </row>
    <row r="314">
      <c r="A314" s="2" t="s">
        <v>464</v>
      </c>
    </row>
    <row r="317">
      <c r="A317" s="2" t="s">
        <v>465</v>
      </c>
    </row>
    <row r="318">
      <c r="A318" s="2" t="s">
        <v>466</v>
      </c>
    </row>
    <row r="319">
      <c r="A319" s="2" t="s">
        <v>467</v>
      </c>
    </row>
    <row r="320">
      <c r="A320" s="2" t="s">
        <v>468</v>
      </c>
    </row>
    <row r="321">
      <c r="A321" s="2" t="s">
        <v>469</v>
      </c>
    </row>
    <row r="322">
      <c r="A322" s="2" t="s">
        <v>470</v>
      </c>
    </row>
    <row r="323">
      <c r="A323" s="2" t="s">
        <v>471</v>
      </c>
    </row>
    <row r="324">
      <c r="A324" s="2" t="s">
        <v>472</v>
      </c>
    </row>
    <row r="325">
      <c r="A325" s="2" t="s">
        <v>473</v>
      </c>
    </row>
    <row r="326">
      <c r="A326" s="2" t="s">
        <v>474</v>
      </c>
    </row>
    <row r="327">
      <c r="A327" s="2" t="s">
        <v>475</v>
      </c>
    </row>
    <row r="328">
      <c r="A328" s="2" t="s">
        <v>476</v>
      </c>
    </row>
    <row r="329">
      <c r="A329" s="2" t="s">
        <v>477</v>
      </c>
    </row>
    <row r="330">
      <c r="A330" s="2" t="s">
        <v>478</v>
      </c>
    </row>
    <row r="331">
      <c r="A331" s="2" t="s">
        <v>479</v>
      </c>
    </row>
    <row r="332">
      <c r="A332" s="2" t="s">
        <v>480</v>
      </c>
    </row>
    <row r="333">
      <c r="A333" s="2" t="s">
        <v>481</v>
      </c>
    </row>
    <row r="334">
      <c r="A334" s="2" t="s">
        <v>482</v>
      </c>
    </row>
    <row r="335">
      <c r="A335" s="2" t="s">
        <v>483</v>
      </c>
    </row>
    <row r="336">
      <c r="A336" s="2" t="s">
        <v>484</v>
      </c>
    </row>
    <row r="337">
      <c r="A337" s="2" t="s">
        <v>485</v>
      </c>
    </row>
    <row r="338">
      <c r="A338" s="2" t="s">
        <v>486</v>
      </c>
    </row>
    <row r="339">
      <c r="A339" s="2" t="s">
        <v>487</v>
      </c>
    </row>
    <row r="340">
      <c r="A340" s="2" t="s">
        <v>488</v>
      </c>
    </row>
    <row r="341">
      <c r="A341" s="2" t="s">
        <v>489</v>
      </c>
    </row>
    <row r="342">
      <c r="A342" s="2" t="s">
        <v>113</v>
      </c>
    </row>
    <row r="343">
      <c r="A343" s="2" t="s">
        <v>490</v>
      </c>
    </row>
    <row r="344">
      <c r="A344" s="2" t="s">
        <v>491</v>
      </c>
    </row>
    <row r="345">
      <c r="A345" s="2" t="s">
        <v>492</v>
      </c>
    </row>
    <row r="346">
      <c r="A346" s="2" t="s">
        <v>493</v>
      </c>
    </row>
    <row r="348">
      <c r="A348" s="2" t="s">
        <v>494</v>
      </c>
    </row>
    <row r="351">
      <c r="A351" s="2" t="s">
        <v>495</v>
      </c>
    </row>
    <row r="352">
      <c r="A352" s="2" t="s">
        <v>496</v>
      </c>
    </row>
    <row r="353">
      <c r="A353" s="2" t="s">
        <v>497</v>
      </c>
    </row>
    <row r="354">
      <c r="A354" s="2" t="s">
        <v>498</v>
      </c>
    </row>
    <row r="355">
      <c r="A355" s="2" t="s">
        <v>499</v>
      </c>
    </row>
    <row r="356">
      <c r="A356" s="2" t="s">
        <v>500</v>
      </c>
    </row>
    <row r="357">
      <c r="A357" s="2" t="s">
        <v>501</v>
      </c>
    </row>
    <row r="358">
      <c r="A358" s="2" t="s">
        <v>502</v>
      </c>
    </row>
    <row r="359">
      <c r="A359" s="2" t="s">
        <v>503</v>
      </c>
    </row>
    <row r="360">
      <c r="A360" s="2" t="s">
        <v>504</v>
      </c>
    </row>
    <row r="361">
      <c r="A361" s="2" t="s">
        <v>505</v>
      </c>
    </row>
    <row r="362">
      <c r="A362" s="2" t="s">
        <v>506</v>
      </c>
    </row>
    <row r="363">
      <c r="A363" s="2" t="s">
        <v>507</v>
      </c>
    </row>
    <row r="364">
      <c r="A364" s="2" t="s">
        <v>508</v>
      </c>
    </row>
    <row r="365">
      <c r="A365" s="2" t="s">
        <v>509</v>
      </c>
    </row>
    <row r="366">
      <c r="A366" s="2" t="s">
        <v>510</v>
      </c>
    </row>
    <row r="367">
      <c r="A367" s="2" t="s">
        <v>511</v>
      </c>
    </row>
    <row r="368">
      <c r="A368" s="2" t="s">
        <v>512</v>
      </c>
    </row>
    <row r="369">
      <c r="A369" s="2" t="s">
        <v>513</v>
      </c>
    </row>
    <row r="370">
      <c r="A370" s="2" t="s">
        <v>514</v>
      </c>
    </row>
    <row r="371">
      <c r="A371" s="2" t="s">
        <v>515</v>
      </c>
    </row>
    <row r="372">
      <c r="A372" s="2" t="s">
        <v>516</v>
      </c>
    </row>
    <row r="373">
      <c r="A373" s="2" t="s">
        <v>517</v>
      </c>
    </row>
    <row r="374">
      <c r="A374" s="2" t="s">
        <v>518</v>
      </c>
    </row>
    <row r="375">
      <c r="A375" s="2" t="s">
        <v>519</v>
      </c>
    </row>
    <row r="376">
      <c r="A376" s="2" t="s">
        <v>520</v>
      </c>
    </row>
    <row r="377">
      <c r="A377" s="2" t="s">
        <v>521</v>
      </c>
    </row>
    <row r="378">
      <c r="A378" s="2" t="s">
        <v>522</v>
      </c>
    </row>
    <row r="379">
      <c r="A379" s="2" t="s">
        <v>523</v>
      </c>
    </row>
    <row r="380">
      <c r="A380" s="2" t="s">
        <v>524</v>
      </c>
    </row>
    <row r="383">
      <c r="A383" s="2" t="s">
        <v>525</v>
      </c>
    </row>
    <row r="386">
      <c r="A386" s="2" t="s">
        <v>526</v>
      </c>
    </row>
    <row r="387">
      <c r="A387" s="2" t="s">
        <v>527</v>
      </c>
    </row>
    <row r="388">
      <c r="A388" s="2" t="s">
        <v>528</v>
      </c>
    </row>
    <row r="389">
      <c r="A389" s="2" t="s">
        <v>529</v>
      </c>
    </row>
    <row r="390">
      <c r="A390" s="2" t="s">
        <v>132</v>
      </c>
    </row>
    <row r="391">
      <c r="A391" s="2" t="s">
        <v>530</v>
      </c>
    </row>
    <row r="392">
      <c r="A392" s="2" t="s">
        <v>531</v>
      </c>
    </row>
    <row r="393">
      <c r="A393" s="2" t="s">
        <v>532</v>
      </c>
    </row>
    <row r="394">
      <c r="A394" s="2" t="s">
        <v>533</v>
      </c>
    </row>
    <row r="395">
      <c r="A395" s="2" t="s">
        <v>534</v>
      </c>
    </row>
    <row r="396">
      <c r="A396" s="2" t="s">
        <v>535</v>
      </c>
    </row>
    <row r="397">
      <c r="A397" s="2" t="s">
        <v>536</v>
      </c>
    </row>
    <row r="398">
      <c r="A398" s="2" t="s">
        <v>537</v>
      </c>
    </row>
    <row r="399">
      <c r="A399" s="2" t="s">
        <v>538</v>
      </c>
    </row>
    <row r="400">
      <c r="A400" s="2" t="s">
        <v>539</v>
      </c>
    </row>
    <row r="401">
      <c r="A401" s="2" t="s">
        <v>540</v>
      </c>
    </row>
    <row r="402">
      <c r="A402" s="2" t="s">
        <v>541</v>
      </c>
    </row>
    <row r="403">
      <c r="A403" s="2" t="s">
        <v>134</v>
      </c>
    </row>
    <row r="404">
      <c r="A404" s="2" t="s">
        <v>542</v>
      </c>
    </row>
    <row r="405">
      <c r="A405" s="2" t="s">
        <v>543</v>
      </c>
    </row>
    <row r="406">
      <c r="A406" s="2" t="s">
        <v>544</v>
      </c>
    </row>
    <row r="407">
      <c r="A407" s="2" t="s">
        <v>545</v>
      </c>
    </row>
    <row r="408">
      <c r="A408" s="2" t="s">
        <v>546</v>
      </c>
    </row>
    <row r="409">
      <c r="A409" s="2" t="s">
        <v>547</v>
      </c>
    </row>
    <row r="410">
      <c r="A410" s="2" t="s">
        <v>548</v>
      </c>
    </row>
    <row r="411">
      <c r="A411" s="2" t="s">
        <v>549</v>
      </c>
    </row>
    <row r="412">
      <c r="A412" s="2" t="s">
        <v>550</v>
      </c>
    </row>
    <row r="413">
      <c r="A413" s="2" t="s">
        <v>551</v>
      </c>
    </row>
    <row r="414">
      <c r="A414" s="2" t="s">
        <v>552</v>
      </c>
    </row>
    <row r="415">
      <c r="A415" s="2" t="s">
        <v>553</v>
      </c>
    </row>
    <row r="416">
      <c r="A416" s="2" t="s">
        <v>554</v>
      </c>
    </row>
    <row r="417">
      <c r="A417" s="2" t="s">
        <v>555</v>
      </c>
    </row>
    <row r="418">
      <c r="A418" s="2" t="s">
        <v>556</v>
      </c>
    </row>
    <row r="419">
      <c r="A419" s="2" t="s">
        <v>557</v>
      </c>
    </row>
    <row r="420">
      <c r="A420" s="2" t="s">
        <v>558</v>
      </c>
    </row>
    <row r="422">
      <c r="A422" s="2" t="s">
        <v>136</v>
      </c>
    </row>
    <row r="423">
      <c r="A423" s="2" t="s">
        <v>559</v>
      </c>
    </row>
    <row r="427">
      <c r="A427" s="2" t="s">
        <v>560</v>
      </c>
    </row>
    <row r="430">
      <c r="A430" s="2" t="s">
        <v>561</v>
      </c>
    </row>
    <row r="431">
      <c r="A431" s="2" t="s">
        <v>562</v>
      </c>
    </row>
    <row r="432">
      <c r="A432" s="2" t="s">
        <v>563</v>
      </c>
    </row>
    <row r="433">
      <c r="A433" s="2" t="s">
        <v>564</v>
      </c>
    </row>
    <row r="434">
      <c r="A434" s="2" t="s">
        <v>565</v>
      </c>
    </row>
    <row r="435">
      <c r="A435" s="2" t="s">
        <v>566</v>
      </c>
    </row>
    <row r="436">
      <c r="A436" s="2" t="s">
        <v>567</v>
      </c>
    </row>
    <row r="437">
      <c r="A437" s="2" t="s">
        <v>568</v>
      </c>
    </row>
    <row r="438">
      <c r="A438" s="2" t="s">
        <v>569</v>
      </c>
    </row>
    <row r="439">
      <c r="A439" s="2" t="s">
        <v>570</v>
      </c>
    </row>
    <row r="443">
      <c r="A443" s="2" t="s">
        <v>571</v>
      </c>
    </row>
    <row r="446">
      <c r="A446" s="2" t="s">
        <v>141</v>
      </c>
    </row>
    <row r="447">
      <c r="A447" s="2" t="s">
        <v>572</v>
      </c>
    </row>
    <row r="448">
      <c r="A448" s="2" t="s">
        <v>573</v>
      </c>
    </row>
    <row r="449">
      <c r="A449" s="2" t="s">
        <v>574</v>
      </c>
    </row>
    <row r="450">
      <c r="A450" s="2" t="s">
        <v>575</v>
      </c>
    </row>
    <row r="451">
      <c r="A451" s="2" t="s">
        <v>576</v>
      </c>
    </row>
    <row r="452">
      <c r="A452" s="2" t="s">
        <v>577</v>
      </c>
    </row>
    <row r="453">
      <c r="A453" s="2" t="s">
        <v>578</v>
      </c>
    </row>
    <row r="454">
      <c r="A454" s="2" t="s">
        <v>579</v>
      </c>
    </row>
    <row r="455">
      <c r="A455" s="2" t="s">
        <v>580</v>
      </c>
    </row>
    <row r="456">
      <c r="A456" s="2" t="s">
        <v>581</v>
      </c>
    </row>
    <row r="459">
      <c r="A459" s="2" t="s">
        <v>582</v>
      </c>
    </row>
    <row r="462">
      <c r="A462" s="2" t="s">
        <v>583</v>
      </c>
    </row>
    <row r="463">
      <c r="A463" s="2" t="s">
        <v>584</v>
      </c>
    </row>
    <row r="464">
      <c r="A464" s="2" t="s">
        <v>585</v>
      </c>
    </row>
    <row r="465">
      <c r="A465" s="2" t="s">
        <v>586</v>
      </c>
    </row>
    <row r="466">
      <c r="A466" s="2" t="s">
        <v>587</v>
      </c>
    </row>
    <row r="467">
      <c r="A467" s="2" t="s">
        <v>588</v>
      </c>
    </row>
    <row r="468">
      <c r="A468" s="2" t="s">
        <v>589</v>
      </c>
    </row>
    <row r="469">
      <c r="A469" s="2" t="s">
        <v>590</v>
      </c>
    </row>
    <row r="470">
      <c r="A470" s="2" t="s">
        <v>591</v>
      </c>
    </row>
    <row r="471">
      <c r="A471" s="2" t="s">
        <v>592</v>
      </c>
    </row>
    <row r="472">
      <c r="A472" s="2" t="s">
        <v>593</v>
      </c>
    </row>
    <row r="473">
      <c r="A473" s="2" t="s">
        <v>594</v>
      </c>
    </row>
    <row r="474">
      <c r="A474" s="2" t="s">
        <v>595</v>
      </c>
    </row>
    <row r="475">
      <c r="A475" s="2" t="s">
        <v>596</v>
      </c>
    </row>
    <row r="476">
      <c r="A476" s="2" t="s">
        <v>597</v>
      </c>
    </row>
    <row r="477">
      <c r="A477" s="2" t="s">
        <v>598</v>
      </c>
    </row>
    <row r="478">
      <c r="A478" s="2" t="s">
        <v>599</v>
      </c>
    </row>
    <row r="479">
      <c r="A479" s="2" t="s">
        <v>150</v>
      </c>
    </row>
    <row r="480">
      <c r="A480" s="2" t="s">
        <v>600</v>
      </c>
    </row>
    <row r="481">
      <c r="A481" s="2" t="s">
        <v>601</v>
      </c>
    </row>
    <row r="482">
      <c r="A482" s="2" t="s">
        <v>602</v>
      </c>
    </row>
    <row r="483">
      <c r="A483" s="2" t="s">
        <v>603</v>
      </c>
    </row>
    <row r="484">
      <c r="A484" s="2" t="s">
        <v>604</v>
      </c>
    </row>
    <row r="485">
      <c r="A485" s="2" t="s">
        <v>605</v>
      </c>
    </row>
    <row r="486">
      <c r="A486" s="2" t="s">
        <v>606</v>
      </c>
    </row>
    <row r="487">
      <c r="A487" s="2" t="s">
        <v>607</v>
      </c>
    </row>
    <row r="488">
      <c r="A488" s="2" t="s">
        <v>608</v>
      </c>
    </row>
    <row r="489">
      <c r="A489" s="2" t="s">
        <v>609</v>
      </c>
    </row>
    <row r="490">
      <c r="A490" s="2" t="s">
        <v>610</v>
      </c>
    </row>
    <row r="491">
      <c r="A491" s="2" t="s">
        <v>611</v>
      </c>
    </row>
    <row r="492">
      <c r="A492" s="2" t="s">
        <v>612</v>
      </c>
    </row>
    <row r="493">
      <c r="A493" s="2" t="s">
        <v>613</v>
      </c>
    </row>
    <row r="494">
      <c r="A494" s="2" t="s">
        <v>614</v>
      </c>
    </row>
    <row r="495">
      <c r="A495" s="2" t="s">
        <v>615</v>
      </c>
    </row>
    <row r="496">
      <c r="A496" s="2" t="s">
        <v>616</v>
      </c>
    </row>
    <row r="497">
      <c r="A497" s="2" t="s">
        <v>158</v>
      </c>
    </row>
    <row r="498">
      <c r="A498" s="2" t="s">
        <v>617</v>
      </c>
    </row>
    <row r="499">
      <c r="A499" s="2" t="s">
        <v>160</v>
      </c>
    </row>
    <row r="500">
      <c r="A500" s="2" t="s">
        <v>618</v>
      </c>
    </row>
    <row r="501">
      <c r="A501" s="2" t="s">
        <v>619</v>
      </c>
    </row>
    <row r="502">
      <c r="A502" s="2" t="s">
        <v>620</v>
      </c>
    </row>
    <row r="503">
      <c r="A503" s="2" t="s">
        <v>621</v>
      </c>
    </row>
    <row r="504">
      <c r="A504" s="2" t="s">
        <v>622</v>
      </c>
    </row>
    <row r="505">
      <c r="A505" s="2" t="s">
        <v>623</v>
      </c>
    </row>
    <row r="506">
      <c r="A506" s="2" t="s">
        <v>624</v>
      </c>
    </row>
    <row r="507">
      <c r="A507" s="2" t="s">
        <v>625</v>
      </c>
    </row>
    <row r="508">
      <c r="A508" s="2" t="s">
        <v>626</v>
      </c>
    </row>
    <row r="509">
      <c r="A509" s="2" t="s">
        <v>627</v>
      </c>
    </row>
    <row r="511">
      <c r="A511" s="2" t="s">
        <v>628</v>
      </c>
    </row>
    <row r="514">
      <c r="A514" s="2" t="s">
        <v>629</v>
      </c>
    </row>
    <row r="515">
      <c r="A515" s="2" t="s">
        <v>630</v>
      </c>
    </row>
    <row r="516">
      <c r="A516" s="2" t="s">
        <v>631</v>
      </c>
    </row>
    <row r="517">
      <c r="A517" s="2" t="s">
        <v>632</v>
      </c>
    </row>
    <row r="518">
      <c r="A518" s="2" t="s">
        <v>633</v>
      </c>
    </row>
    <row r="519">
      <c r="A519" s="2" t="s">
        <v>634</v>
      </c>
    </row>
    <row r="520">
      <c r="A520" s="2" t="s">
        <v>635</v>
      </c>
    </row>
    <row r="521">
      <c r="A521" s="2" t="s">
        <v>636</v>
      </c>
    </row>
    <row r="522">
      <c r="A522" s="2" t="s">
        <v>637</v>
      </c>
    </row>
    <row r="523">
      <c r="A523" s="2" t="s">
        <v>638</v>
      </c>
    </row>
    <row r="524">
      <c r="A524" s="2" t="s">
        <v>639</v>
      </c>
    </row>
    <row r="525">
      <c r="A525" s="2" t="s">
        <v>640</v>
      </c>
    </row>
    <row r="526">
      <c r="A526" s="2" t="s">
        <v>641</v>
      </c>
    </row>
    <row r="527">
      <c r="A527" s="2" t="s">
        <v>642</v>
      </c>
    </row>
    <row r="528">
      <c r="A528" s="2" t="s">
        <v>643</v>
      </c>
    </row>
    <row r="529">
      <c r="A529" s="2" t="s">
        <v>644</v>
      </c>
    </row>
    <row r="530">
      <c r="A530" s="2" t="s">
        <v>645</v>
      </c>
    </row>
    <row r="531">
      <c r="A531" s="2" t="s">
        <v>646</v>
      </c>
    </row>
    <row r="532">
      <c r="A532" s="2" t="s">
        <v>647</v>
      </c>
    </row>
    <row r="533">
      <c r="A533" s="2" t="s">
        <v>648</v>
      </c>
    </row>
    <row r="534">
      <c r="A534" s="2" t="s">
        <v>649</v>
      </c>
    </row>
    <row r="535">
      <c r="A535" s="2" t="s">
        <v>650</v>
      </c>
    </row>
    <row r="536">
      <c r="A536" s="2" t="s">
        <v>651</v>
      </c>
    </row>
    <row r="537">
      <c r="A537" s="2" t="s">
        <v>652</v>
      </c>
    </row>
    <row r="538">
      <c r="A538" s="2" t="s">
        <v>653</v>
      </c>
    </row>
    <row r="539">
      <c r="A539" s="2" t="s">
        <v>654</v>
      </c>
    </row>
    <row r="540">
      <c r="A540" s="2" t="s">
        <v>655</v>
      </c>
    </row>
    <row r="541">
      <c r="A541" s="2" t="s">
        <v>656</v>
      </c>
    </row>
    <row r="542">
      <c r="A542" s="2" t="s">
        <v>657</v>
      </c>
    </row>
    <row r="543">
      <c r="A543" s="2" t="s">
        <v>658</v>
      </c>
    </row>
    <row r="544">
      <c r="A544" s="2" t="s">
        <v>659</v>
      </c>
    </row>
    <row r="545">
      <c r="A545" s="2" t="s">
        <v>660</v>
      </c>
    </row>
    <row r="546">
      <c r="A546" s="2" t="s">
        <v>661</v>
      </c>
    </row>
    <row r="547">
      <c r="A547" s="2" t="s">
        <v>662</v>
      </c>
    </row>
    <row r="548">
      <c r="A548" s="2" t="s">
        <v>663</v>
      </c>
    </row>
    <row r="549">
      <c r="A549" s="2" t="s">
        <v>664</v>
      </c>
    </row>
    <row r="550">
      <c r="A550" s="2" t="s">
        <v>665</v>
      </c>
    </row>
    <row r="551">
      <c r="A551" s="2" t="s">
        <v>666</v>
      </c>
    </row>
    <row r="552">
      <c r="A552" s="2" t="s">
        <v>667</v>
      </c>
    </row>
    <row r="553">
      <c r="A553" s="2" t="s">
        <v>668</v>
      </c>
    </row>
    <row r="554">
      <c r="A554" s="2" t="s">
        <v>669</v>
      </c>
    </row>
    <row r="555">
      <c r="A555" s="2" t="s">
        <v>670</v>
      </c>
    </row>
    <row r="558">
      <c r="A558" s="2" t="s">
        <v>671</v>
      </c>
    </row>
    <row r="561">
      <c r="A561" s="2" t="s">
        <v>672</v>
      </c>
    </row>
    <row r="562">
      <c r="A562" s="2" t="s">
        <v>673</v>
      </c>
    </row>
    <row r="563">
      <c r="A563" s="2" t="s">
        <v>674</v>
      </c>
    </row>
    <row r="564">
      <c r="A564" s="2" t="s">
        <v>675</v>
      </c>
    </row>
    <row r="565">
      <c r="A565" s="2" t="s">
        <v>676</v>
      </c>
    </row>
    <row r="566">
      <c r="A566" s="2" t="s">
        <v>677</v>
      </c>
    </row>
    <row r="567">
      <c r="A567" s="2" t="s">
        <v>678</v>
      </c>
    </row>
    <row r="568">
      <c r="A568" s="2" t="s">
        <v>679</v>
      </c>
    </row>
    <row r="569">
      <c r="A569" s="2" t="s">
        <v>680</v>
      </c>
    </row>
    <row r="570">
      <c r="A570" s="2" t="s">
        <v>681</v>
      </c>
    </row>
    <row r="571">
      <c r="A571" s="2" t="s">
        <v>682</v>
      </c>
    </row>
    <row r="572">
      <c r="A572" s="2" t="s">
        <v>683</v>
      </c>
    </row>
    <row r="573">
      <c r="A573" s="2" t="s">
        <v>684</v>
      </c>
    </row>
    <row r="574">
      <c r="A574" s="2" t="s">
        <v>685</v>
      </c>
    </row>
    <row r="575">
      <c r="A575" s="2" t="s">
        <v>686</v>
      </c>
    </row>
    <row r="583">
      <c r="A583" s="2" t="s">
        <v>687</v>
      </c>
    </row>
    <row r="586">
      <c r="A586" s="2" t="s">
        <v>688</v>
      </c>
    </row>
    <row r="587">
      <c r="A587" s="2" t="s">
        <v>689</v>
      </c>
    </row>
    <row r="588">
      <c r="A588" s="2" t="s">
        <v>690</v>
      </c>
    </row>
    <row r="589">
      <c r="A589" s="2" t="s">
        <v>691</v>
      </c>
    </row>
    <row r="590">
      <c r="A590" s="2" t="s">
        <v>692</v>
      </c>
    </row>
    <row r="591">
      <c r="A591" s="2" t="s">
        <v>693</v>
      </c>
    </row>
    <row r="592">
      <c r="A592" s="2" t="s">
        <v>694</v>
      </c>
    </row>
    <row r="593">
      <c r="A593" s="2" t="s">
        <v>695</v>
      </c>
    </row>
    <row r="594">
      <c r="A594" s="2" t="s">
        <v>696</v>
      </c>
    </row>
    <row r="595">
      <c r="A595" s="2" t="s">
        <v>697</v>
      </c>
    </row>
    <row r="596">
      <c r="A596" s="2" t="s">
        <v>698</v>
      </c>
    </row>
    <row r="597">
      <c r="A597" s="2" t="s">
        <v>699</v>
      </c>
    </row>
    <row r="598">
      <c r="A598" s="2" t="s">
        <v>700</v>
      </c>
    </row>
    <row r="599">
      <c r="A599" s="2" t="s">
        <v>701</v>
      </c>
    </row>
    <row r="600">
      <c r="A600" s="2" t="s">
        <v>702</v>
      </c>
    </row>
    <row r="601">
      <c r="A601" s="2" t="s">
        <v>703</v>
      </c>
    </row>
    <row r="602">
      <c r="A602" s="2" t="s">
        <v>704</v>
      </c>
    </row>
    <row r="603">
      <c r="A603" s="2" t="s">
        <v>705</v>
      </c>
    </row>
    <row r="604">
      <c r="A604" s="2" t="s">
        <v>706</v>
      </c>
    </row>
    <row r="605">
      <c r="A605" s="2" t="s">
        <v>707</v>
      </c>
    </row>
    <row r="606">
      <c r="A606" s="2" t="s">
        <v>708</v>
      </c>
    </row>
    <row r="608">
      <c r="A608" s="2" t="s">
        <v>709</v>
      </c>
    </row>
    <row r="611">
      <c r="A611" s="2" t="s">
        <v>180</v>
      </c>
    </row>
    <row r="612">
      <c r="A612" s="2" t="s">
        <v>710</v>
      </c>
    </row>
    <row r="613">
      <c r="A613" s="2" t="s">
        <v>711</v>
      </c>
    </row>
    <row r="614">
      <c r="A614" s="2" t="s">
        <v>712</v>
      </c>
    </row>
    <row r="615">
      <c r="A615" s="2" t="s">
        <v>713</v>
      </c>
    </row>
    <row r="616">
      <c r="A616" s="2" t="s">
        <v>714</v>
      </c>
    </row>
    <row r="617">
      <c r="A617" s="2" t="s">
        <v>715</v>
      </c>
    </row>
    <row r="618">
      <c r="A618" s="2" t="s">
        <v>716</v>
      </c>
    </row>
    <row r="619">
      <c r="A619" s="2" t="s">
        <v>717</v>
      </c>
    </row>
    <row r="620">
      <c r="A620" s="2" t="s">
        <v>718</v>
      </c>
    </row>
    <row r="621">
      <c r="A621" s="2" t="s">
        <v>719</v>
      </c>
    </row>
    <row r="622">
      <c r="A622" s="2" t="s">
        <v>720</v>
      </c>
    </row>
    <row r="623">
      <c r="A623" s="2" t="s">
        <v>721</v>
      </c>
    </row>
    <row r="624">
      <c r="A624" s="2" t="s">
        <v>722</v>
      </c>
    </row>
    <row r="625">
      <c r="A625" s="2" t="s">
        <v>723</v>
      </c>
    </row>
    <row r="626">
      <c r="A626" s="2" t="s">
        <v>724</v>
      </c>
    </row>
    <row r="627">
      <c r="A627" s="2" t="s">
        <v>725</v>
      </c>
    </row>
    <row r="628">
      <c r="A628" s="2" t="s">
        <v>726</v>
      </c>
    </row>
    <row r="629">
      <c r="A629" s="2" t="s">
        <v>727</v>
      </c>
    </row>
    <row r="630">
      <c r="A630" s="2" t="s">
        <v>728</v>
      </c>
    </row>
    <row r="631">
      <c r="A631" s="2" t="s">
        <v>729</v>
      </c>
    </row>
    <row r="632">
      <c r="A632" s="2" t="s">
        <v>730</v>
      </c>
    </row>
    <row r="633">
      <c r="A633" s="2" t="s">
        <v>731</v>
      </c>
    </row>
    <row r="634">
      <c r="A634" s="2" t="s">
        <v>732</v>
      </c>
    </row>
    <row r="635">
      <c r="A635" s="2" t="s">
        <v>733</v>
      </c>
    </row>
    <row r="636">
      <c r="A636" s="2" t="s">
        <v>734</v>
      </c>
    </row>
    <row r="637">
      <c r="A637" s="2" t="s">
        <v>735</v>
      </c>
    </row>
    <row r="638">
      <c r="A638" s="2" t="s">
        <v>736</v>
      </c>
    </row>
    <row r="639">
      <c r="A639" s="2" t="s">
        <v>737</v>
      </c>
    </row>
    <row r="640">
      <c r="A640" s="2" t="s">
        <v>738</v>
      </c>
    </row>
    <row r="641">
      <c r="A641" s="2" t="s">
        <v>739</v>
      </c>
    </row>
    <row r="642">
      <c r="A642" s="2" t="s">
        <v>740</v>
      </c>
    </row>
    <row r="643">
      <c r="A643" s="2" t="s">
        <v>741</v>
      </c>
    </row>
    <row r="644">
      <c r="A644" s="2" t="s">
        <v>742</v>
      </c>
    </row>
    <row r="645">
      <c r="A645" s="2" t="s">
        <v>743</v>
      </c>
    </row>
    <row r="646">
      <c r="A646" s="2" t="s">
        <v>744</v>
      </c>
    </row>
    <row r="647">
      <c r="A647" s="2" t="s">
        <v>745</v>
      </c>
    </row>
    <row r="648">
      <c r="A648" s="2" t="s">
        <v>746</v>
      </c>
    </row>
    <row r="649">
      <c r="A649" s="2" t="s">
        <v>747</v>
      </c>
    </row>
    <row r="650">
      <c r="A650" s="2" t="s">
        <v>748</v>
      </c>
    </row>
    <row r="651">
      <c r="A651" s="2" t="s">
        <v>749</v>
      </c>
    </row>
    <row r="652">
      <c r="A652" s="2" t="s">
        <v>750</v>
      </c>
    </row>
    <row r="653">
      <c r="A653" s="2" t="s">
        <v>751</v>
      </c>
    </row>
    <row r="654">
      <c r="A654" s="2" t="s">
        <v>752</v>
      </c>
    </row>
    <row r="655">
      <c r="A655" s="2" t="s">
        <v>753</v>
      </c>
    </row>
    <row r="656">
      <c r="A656" s="2" t="s">
        <v>754</v>
      </c>
    </row>
    <row r="658">
      <c r="A658" s="2" t="s">
        <v>755</v>
      </c>
    </row>
    <row r="659">
      <c r="A659" s="2" t="s">
        <v>756</v>
      </c>
    </row>
    <row r="660">
      <c r="A660" s="2" t="s">
        <v>757</v>
      </c>
    </row>
    <row r="661">
      <c r="A661" s="2" t="s">
        <v>758</v>
      </c>
    </row>
    <row r="662">
      <c r="A662" s="2" t="s">
        <v>759</v>
      </c>
    </row>
    <row r="663">
      <c r="A663" s="2" t="s">
        <v>760</v>
      </c>
    </row>
    <row r="664">
      <c r="A664" s="2" t="s">
        <v>761</v>
      </c>
    </row>
    <row r="665">
      <c r="A665" s="2" t="s">
        <v>762</v>
      </c>
    </row>
    <row r="666">
      <c r="A666" s="2" t="s">
        <v>763</v>
      </c>
    </row>
    <row r="667">
      <c r="A667" s="2" t="s">
        <v>764</v>
      </c>
    </row>
    <row r="668">
      <c r="A668" s="2" t="s">
        <v>765</v>
      </c>
    </row>
    <row r="669">
      <c r="A669" s="2" t="s">
        <v>766</v>
      </c>
    </row>
    <row r="670">
      <c r="A670" s="2" t="s">
        <v>767</v>
      </c>
    </row>
    <row r="671">
      <c r="A671" s="2" t="s">
        <v>768</v>
      </c>
    </row>
    <row r="672">
      <c r="A672" s="2" t="s">
        <v>769</v>
      </c>
    </row>
    <row r="676">
      <c r="A676" s="2" t="s">
        <v>770</v>
      </c>
    </row>
    <row r="679">
      <c r="A679" s="2" t="s">
        <v>771</v>
      </c>
    </row>
    <row r="680">
      <c r="A680" s="2" t="s">
        <v>772</v>
      </c>
    </row>
    <row r="681">
      <c r="A681" s="2" t="s">
        <v>773</v>
      </c>
    </row>
    <row r="682">
      <c r="A682" s="2" t="s">
        <v>774</v>
      </c>
    </row>
    <row r="683">
      <c r="A683" s="2" t="s">
        <v>775</v>
      </c>
    </row>
    <row r="684">
      <c r="A684" s="2" t="s">
        <v>776</v>
      </c>
    </row>
    <row r="685">
      <c r="A685" s="2" t="s">
        <v>777</v>
      </c>
    </row>
    <row r="686">
      <c r="B686" s="2" t="s">
        <v>778</v>
      </c>
    </row>
    <row r="687">
      <c r="A687" s="2" t="s">
        <v>779</v>
      </c>
    </row>
    <row r="688">
      <c r="A688" s="2" t="s">
        <v>780</v>
      </c>
    </row>
    <row r="689">
      <c r="A689" s="2" t="s">
        <v>781</v>
      </c>
    </row>
    <row r="690">
      <c r="A690" s="2" t="s">
        <v>782</v>
      </c>
    </row>
    <row r="691">
      <c r="A691" s="2" t="s">
        <v>783</v>
      </c>
    </row>
    <row r="692">
      <c r="A692" s="2" t="s">
        <v>784</v>
      </c>
    </row>
    <row r="693">
      <c r="A693" s="2" t="s">
        <v>785</v>
      </c>
    </row>
    <row r="694">
      <c r="A694" s="2" t="s">
        <v>786</v>
      </c>
    </row>
    <row r="695">
      <c r="A695" s="2" t="s">
        <v>787</v>
      </c>
    </row>
    <row r="696">
      <c r="A696" s="2" t="s">
        <v>788</v>
      </c>
    </row>
    <row r="697">
      <c r="A697" s="2" t="s">
        <v>789</v>
      </c>
    </row>
    <row r="698">
      <c r="A698" s="2" t="s">
        <v>790</v>
      </c>
    </row>
    <row r="699">
      <c r="A699" s="2" t="s">
        <v>791</v>
      </c>
    </row>
    <row r="700">
      <c r="A700" s="2" t="s">
        <v>792</v>
      </c>
    </row>
    <row r="701">
      <c r="A701" s="2" t="s">
        <v>793</v>
      </c>
    </row>
    <row r="702">
      <c r="A702" s="2" t="s">
        <v>794</v>
      </c>
    </row>
    <row r="703">
      <c r="A703" s="2" t="s">
        <v>795</v>
      </c>
    </row>
    <row r="704">
      <c r="A704" s="2" t="s">
        <v>796</v>
      </c>
    </row>
    <row r="705">
      <c r="A705" s="2" t="s">
        <v>797</v>
      </c>
    </row>
    <row r="706">
      <c r="A706" s="2" t="s">
        <v>798</v>
      </c>
    </row>
    <row r="707">
      <c r="A707" s="2" t="s">
        <v>799</v>
      </c>
    </row>
    <row r="708">
      <c r="A708" s="2" t="s">
        <v>800</v>
      </c>
    </row>
    <row r="709">
      <c r="A709" s="2" t="s">
        <v>801</v>
      </c>
    </row>
    <row r="710">
      <c r="A710" s="2" t="s">
        <v>802</v>
      </c>
    </row>
    <row r="711">
      <c r="A711" s="2" t="s">
        <v>803</v>
      </c>
    </row>
    <row r="712">
      <c r="A712" s="2" t="s">
        <v>804</v>
      </c>
    </row>
    <row r="713">
      <c r="A713" s="2" t="s">
        <v>805</v>
      </c>
    </row>
    <row r="714">
      <c r="A714" s="2" t="s">
        <v>806</v>
      </c>
    </row>
    <row r="716">
      <c r="A716" s="2" t="s">
        <v>807</v>
      </c>
    </row>
    <row r="717">
      <c r="A717" s="2" t="s">
        <v>808</v>
      </c>
    </row>
    <row r="718">
      <c r="A718" s="2" t="s">
        <v>809</v>
      </c>
    </row>
    <row r="722">
      <c r="A722" s="2" t="s">
        <v>810</v>
      </c>
    </row>
    <row r="725">
      <c r="A725" s="2" t="s">
        <v>811</v>
      </c>
    </row>
    <row r="726">
      <c r="A726" s="2" t="s">
        <v>812</v>
      </c>
    </row>
    <row r="727">
      <c r="A727" s="2" t="s">
        <v>813</v>
      </c>
    </row>
    <row r="728">
      <c r="A728" s="2" t="s">
        <v>814</v>
      </c>
    </row>
    <row r="729">
      <c r="A729" s="2" t="s">
        <v>815</v>
      </c>
    </row>
    <row r="730">
      <c r="A730" s="2" t="s">
        <v>816</v>
      </c>
    </row>
    <row r="731">
      <c r="A731" s="2" t="s">
        <v>817</v>
      </c>
    </row>
    <row r="732">
      <c r="A732" s="2" t="s">
        <v>818</v>
      </c>
    </row>
    <row r="733">
      <c r="A733" s="2" t="s">
        <v>819</v>
      </c>
    </row>
    <row r="734">
      <c r="A734" s="2" t="s">
        <v>820</v>
      </c>
    </row>
    <row r="735">
      <c r="A735" s="2" t="s">
        <v>821</v>
      </c>
    </row>
    <row r="736">
      <c r="A736" s="2" t="s">
        <v>822</v>
      </c>
    </row>
    <row r="737">
      <c r="A737" s="2" t="s">
        <v>823</v>
      </c>
    </row>
    <row r="738">
      <c r="A738" s="2" t="s">
        <v>824</v>
      </c>
    </row>
    <row r="739">
      <c r="A739" s="2" t="s">
        <v>825</v>
      </c>
    </row>
    <row r="740">
      <c r="A740" s="2" t="s">
        <v>826</v>
      </c>
    </row>
    <row r="741">
      <c r="A741" s="2" t="s">
        <v>827</v>
      </c>
    </row>
    <row r="742">
      <c r="A742" s="2" t="s">
        <v>828</v>
      </c>
    </row>
    <row r="743">
      <c r="A743" s="2" t="s">
        <v>829</v>
      </c>
    </row>
    <row r="744">
      <c r="A744" s="2" t="s">
        <v>830</v>
      </c>
    </row>
    <row r="745">
      <c r="A745" s="2" t="s">
        <v>831</v>
      </c>
    </row>
    <row r="746">
      <c r="A746" s="2" t="s">
        <v>832</v>
      </c>
    </row>
    <row r="747">
      <c r="A747" s="2" t="s">
        <v>833</v>
      </c>
    </row>
    <row r="748">
      <c r="A748" s="2" t="s">
        <v>834</v>
      </c>
    </row>
    <row r="749">
      <c r="A749" s="2" t="s">
        <v>835</v>
      </c>
    </row>
    <row r="750">
      <c r="A750" s="2" t="s">
        <v>836</v>
      </c>
    </row>
    <row r="751">
      <c r="A751" s="2" t="s">
        <v>837</v>
      </c>
    </row>
    <row r="752">
      <c r="A752" s="2" t="s">
        <v>838</v>
      </c>
    </row>
    <row r="753">
      <c r="A753" s="2" t="s">
        <v>839</v>
      </c>
    </row>
    <row r="754">
      <c r="A754" s="2" t="s">
        <v>840</v>
      </c>
    </row>
    <row r="755">
      <c r="A755" s="2" t="s">
        <v>841</v>
      </c>
    </row>
    <row r="756">
      <c r="A756" s="2" t="s">
        <v>842</v>
      </c>
    </row>
    <row r="757">
      <c r="A757" s="2" t="s">
        <v>843</v>
      </c>
    </row>
    <row r="758">
      <c r="A758" s="2" t="s">
        <v>844</v>
      </c>
    </row>
    <row r="759">
      <c r="A759" s="2" t="s">
        <v>845</v>
      </c>
    </row>
    <row r="760">
      <c r="A760" s="2" t="s">
        <v>846</v>
      </c>
    </row>
    <row r="762">
      <c r="A762" s="2" t="s">
        <v>847</v>
      </c>
    </row>
    <row r="763">
      <c r="A763" s="2" t="s">
        <v>848</v>
      </c>
    </row>
    <row r="764">
      <c r="A764" s="2" t="s">
        <v>849</v>
      </c>
    </row>
    <row r="765">
      <c r="A765" s="2" t="s">
        <v>850</v>
      </c>
    </row>
    <row r="766">
      <c r="A766" s="2" t="s">
        <v>851</v>
      </c>
    </row>
    <row r="767">
      <c r="A767" s="2" t="s">
        <v>852</v>
      </c>
    </row>
    <row r="768">
      <c r="A768" s="2" t="s">
        <v>853</v>
      </c>
    </row>
    <row r="769">
      <c r="A769" s="2" t="s">
        <v>854</v>
      </c>
    </row>
    <row r="770">
      <c r="A770" s="2" t="s">
        <v>855</v>
      </c>
    </row>
    <row r="771">
      <c r="A771" s="2" t="s">
        <v>250</v>
      </c>
    </row>
    <row r="772">
      <c r="A772" s="2" t="s">
        <v>856</v>
      </c>
    </row>
    <row r="773">
      <c r="A773" s="2" t="s">
        <v>857</v>
      </c>
    </row>
    <row r="774">
      <c r="A774" s="2" t="s">
        <v>858</v>
      </c>
    </row>
    <row r="776">
      <c r="A776" s="2" t="s">
        <v>859</v>
      </c>
    </row>
    <row r="777">
      <c r="A777" s="2" t="s">
        <v>860</v>
      </c>
    </row>
    <row r="778">
      <c r="A778" s="2" t="s">
        <v>861</v>
      </c>
    </row>
    <row r="779">
      <c r="A779" s="2" t="s">
        <v>862</v>
      </c>
    </row>
    <row r="780">
      <c r="A780" s="2" t="s">
        <v>863</v>
      </c>
    </row>
    <row r="781">
      <c r="A781" s="2" t="s">
        <v>864</v>
      </c>
    </row>
    <row r="782">
      <c r="A782" s="2" t="s">
        <v>865</v>
      </c>
    </row>
    <row r="783">
      <c r="A783" s="2" t="s">
        <v>866</v>
      </c>
    </row>
    <row r="784">
      <c r="A784" s="2" t="s">
        <v>867</v>
      </c>
    </row>
    <row r="785">
      <c r="A785" s="2" t="s">
        <v>868</v>
      </c>
    </row>
    <row r="786">
      <c r="A786" s="2" t="s">
        <v>869</v>
      </c>
    </row>
    <row r="787">
      <c r="A787" s="2" t="s">
        <v>870</v>
      </c>
    </row>
    <row r="788">
      <c r="A788" s="2" t="s">
        <v>871</v>
      </c>
    </row>
    <row r="789">
      <c r="A789" s="2" t="s">
        <v>872</v>
      </c>
    </row>
    <row r="790">
      <c r="A790" s="2" t="s">
        <v>873</v>
      </c>
    </row>
    <row r="792">
      <c r="A792" s="2" t="s">
        <v>874</v>
      </c>
    </row>
    <row r="793">
      <c r="A793" s="2" t="s">
        <v>875</v>
      </c>
    </row>
    <row r="794">
      <c r="A794" s="2" t="s">
        <v>876</v>
      </c>
    </row>
    <row r="795">
      <c r="A795" s="2" t="s">
        <v>877</v>
      </c>
    </row>
    <row r="796">
      <c r="A796" s="2" t="s">
        <v>878</v>
      </c>
    </row>
    <row r="797">
      <c r="A797" s="2" t="s">
        <v>879</v>
      </c>
    </row>
    <row r="798">
      <c r="A798" s="2" t="s">
        <v>880</v>
      </c>
    </row>
    <row r="799">
      <c r="A799" s="2" t="s">
        <v>881</v>
      </c>
    </row>
    <row r="800">
      <c r="A800" s="2" t="s">
        <v>882</v>
      </c>
    </row>
    <row r="801">
      <c r="A801" s="2" t="s">
        <v>883</v>
      </c>
    </row>
    <row r="802">
      <c r="A802" s="2" t="s">
        <v>884</v>
      </c>
    </row>
    <row r="803">
      <c r="A803" s="2" t="s">
        <v>885</v>
      </c>
    </row>
    <row r="804">
      <c r="A804" s="2" t="s">
        <v>886</v>
      </c>
    </row>
    <row r="805">
      <c r="A805" s="2" t="s">
        <v>887</v>
      </c>
    </row>
    <row r="807">
      <c r="A807" s="2" t="s">
        <v>888</v>
      </c>
    </row>
    <row r="810">
      <c r="A810" s="2" t="s">
        <v>889</v>
      </c>
    </row>
    <row r="811">
      <c r="A811" s="2" t="s">
        <v>890</v>
      </c>
    </row>
    <row r="812">
      <c r="A812" s="2" t="s">
        <v>891</v>
      </c>
    </row>
    <row r="813">
      <c r="A813" s="2" t="s">
        <v>892</v>
      </c>
    </row>
    <row r="814">
      <c r="A814" s="2" t="s">
        <v>893</v>
      </c>
    </row>
    <row r="815">
      <c r="A815" s="2" t="s">
        <v>894</v>
      </c>
    </row>
    <row r="816">
      <c r="A816" s="2" t="s">
        <v>895</v>
      </c>
    </row>
    <row r="817">
      <c r="A817" s="2" t="s">
        <v>896</v>
      </c>
    </row>
    <row r="818">
      <c r="A818" s="2" t="s">
        <v>897</v>
      </c>
    </row>
    <row r="819">
      <c r="A819" s="2" t="s">
        <v>898</v>
      </c>
    </row>
    <row r="820">
      <c r="A820" s="2" t="s">
        <v>899</v>
      </c>
    </row>
    <row r="821">
      <c r="A821" s="2" t="s">
        <v>900</v>
      </c>
    </row>
    <row r="822">
      <c r="A822" s="2" t="s">
        <v>901</v>
      </c>
    </row>
    <row r="823">
      <c r="A823" s="2" t="s">
        <v>902</v>
      </c>
    </row>
    <row r="824">
      <c r="A824" s="2" t="s">
        <v>903</v>
      </c>
    </row>
    <row r="825">
      <c r="A825" s="2" t="s">
        <v>904</v>
      </c>
    </row>
    <row r="826">
      <c r="A826" s="2" t="s">
        <v>905</v>
      </c>
    </row>
    <row r="827">
      <c r="A827" s="2" t="s">
        <v>906</v>
      </c>
    </row>
    <row r="828">
      <c r="A828" s="2" t="s">
        <v>907</v>
      </c>
    </row>
    <row r="829">
      <c r="A829" s="2" t="s">
        <v>908</v>
      </c>
    </row>
    <row r="830">
      <c r="A830" s="2" t="s">
        <v>909</v>
      </c>
    </row>
    <row r="831">
      <c r="A831" s="2" t="s">
        <v>910</v>
      </c>
    </row>
    <row r="832">
      <c r="A832" s="2" t="s">
        <v>911</v>
      </c>
    </row>
    <row r="833">
      <c r="A833" s="2" t="s">
        <v>912</v>
      </c>
    </row>
    <row r="834">
      <c r="A834" s="2" t="s">
        <v>913</v>
      </c>
    </row>
    <row r="835">
      <c r="A835" s="2" t="s">
        <v>914</v>
      </c>
    </row>
    <row r="836">
      <c r="A836" s="2" t="s">
        <v>915</v>
      </c>
    </row>
    <row r="837">
      <c r="A837" s="2" t="s">
        <v>916</v>
      </c>
    </row>
    <row r="838">
      <c r="A838" s="2" t="s">
        <v>917</v>
      </c>
    </row>
    <row r="839">
      <c r="A839" s="2" t="s">
        <v>918</v>
      </c>
    </row>
    <row r="840">
      <c r="A840" s="2" t="s">
        <v>919</v>
      </c>
    </row>
    <row r="841">
      <c r="A841" s="2" t="s">
        <v>920</v>
      </c>
    </row>
    <row r="842">
      <c r="A842" s="2" t="s">
        <v>921</v>
      </c>
    </row>
    <row r="843">
      <c r="A843" s="2" t="s">
        <v>922</v>
      </c>
    </row>
    <row r="844">
      <c r="A844" s="2" t="s">
        <v>923</v>
      </c>
    </row>
    <row r="845">
      <c r="A845" s="2" t="s">
        <v>924</v>
      </c>
    </row>
    <row r="846">
      <c r="A846" s="2" t="s">
        <v>925</v>
      </c>
    </row>
    <row r="847">
      <c r="A847" s="2" t="s">
        <v>286</v>
      </c>
    </row>
    <row r="848">
      <c r="A848" s="2" t="s">
        <v>926</v>
      </c>
    </row>
    <row r="849">
      <c r="A849" s="2" t="s">
        <v>927</v>
      </c>
    </row>
    <row r="850">
      <c r="A850" s="2" t="s">
        <v>928</v>
      </c>
    </row>
    <row r="851">
      <c r="A851" s="2" t="s">
        <v>929</v>
      </c>
    </row>
    <row r="852">
      <c r="A852" s="2" t="s">
        <v>930</v>
      </c>
    </row>
    <row r="853">
      <c r="A853" s="2" t="s">
        <v>931</v>
      </c>
    </row>
    <row r="855">
      <c r="A855" s="2" t="s">
        <v>932</v>
      </c>
    </row>
    <row r="858">
      <c r="A858" s="2" t="s">
        <v>933</v>
      </c>
    </row>
    <row r="859">
      <c r="A859" s="2" t="s">
        <v>934</v>
      </c>
    </row>
    <row r="860">
      <c r="A860" s="2" t="s">
        <v>935</v>
      </c>
    </row>
    <row r="861">
      <c r="A861" s="2" t="s">
        <v>936</v>
      </c>
    </row>
    <row r="862">
      <c r="A862" s="2" t="s">
        <v>937</v>
      </c>
    </row>
    <row r="863">
      <c r="A863" s="2" t="s">
        <v>290</v>
      </c>
    </row>
    <row r="864">
      <c r="A864" s="2" t="s">
        <v>938</v>
      </c>
    </row>
    <row r="865">
      <c r="A865" s="2" t="s">
        <v>939</v>
      </c>
    </row>
    <row r="866">
      <c r="A866" s="2" t="s">
        <v>940</v>
      </c>
    </row>
    <row r="867">
      <c r="A867" s="2" t="s">
        <v>941</v>
      </c>
    </row>
    <row r="868">
      <c r="A868" s="2" t="s">
        <v>942</v>
      </c>
    </row>
    <row r="869">
      <c r="A869" s="2" t="s">
        <v>943</v>
      </c>
    </row>
    <row r="870">
      <c r="A870" s="2" t="s">
        <v>292</v>
      </c>
    </row>
    <row r="871">
      <c r="A871" s="2" t="s">
        <v>944</v>
      </c>
    </row>
    <row r="872">
      <c r="A872" s="2" t="s">
        <v>945</v>
      </c>
    </row>
    <row r="873">
      <c r="A873" s="2" t="s">
        <v>946</v>
      </c>
    </row>
    <row r="874">
      <c r="A874" s="2" t="s">
        <v>947</v>
      </c>
    </row>
    <row r="876">
      <c r="A876" s="2" t="s">
        <v>948</v>
      </c>
    </row>
    <row r="877">
      <c r="A877" s="2" t="s">
        <v>949</v>
      </c>
    </row>
    <row r="882">
      <c r="A882" s="2" t="s">
        <v>950</v>
      </c>
    </row>
    <row r="885">
      <c r="A885" s="2" t="s">
        <v>951</v>
      </c>
    </row>
    <row r="886">
      <c r="A886" s="2" t="s">
        <v>952</v>
      </c>
    </row>
    <row r="887">
      <c r="A887" s="2" t="s">
        <v>953</v>
      </c>
    </row>
    <row r="888">
      <c r="A888" s="2" t="s">
        <v>954</v>
      </c>
    </row>
    <row r="889">
      <c r="A889" s="2" t="s">
        <v>955</v>
      </c>
    </row>
    <row r="890">
      <c r="A890" s="2" t="s">
        <v>956</v>
      </c>
    </row>
    <row r="891">
      <c r="A891" s="2" t="s">
        <v>957</v>
      </c>
    </row>
    <row r="892">
      <c r="A892" s="2" t="s">
        <v>958</v>
      </c>
    </row>
    <row r="893">
      <c r="A893" s="2" t="s">
        <v>959</v>
      </c>
    </row>
    <row r="894">
      <c r="A894" s="2" t="s">
        <v>960</v>
      </c>
    </row>
    <row r="895">
      <c r="A895" s="2" t="s">
        <v>961</v>
      </c>
    </row>
    <row r="897">
      <c r="A897" s="2" t="s">
        <v>962</v>
      </c>
    </row>
    <row r="898">
      <c r="A898" s="2" t="s">
        <v>963</v>
      </c>
    </row>
    <row r="900">
      <c r="A900" s="2" t="s">
        <v>964</v>
      </c>
    </row>
    <row r="901">
      <c r="A901" s="2" t="s">
        <v>294</v>
      </c>
    </row>
    <row r="907">
      <c r="A907" s="2" t="s">
        <v>965</v>
      </c>
    </row>
    <row r="910">
      <c r="A910" s="2" t="s">
        <v>966</v>
      </c>
    </row>
    <row r="911">
      <c r="A911" s="2" t="s">
        <v>967</v>
      </c>
    </row>
    <row r="912">
      <c r="A912" s="2" t="s">
        <v>968</v>
      </c>
    </row>
    <row r="913">
      <c r="A913" s="2" t="s">
        <v>969</v>
      </c>
    </row>
    <row r="914">
      <c r="A914" s="2" t="s">
        <v>970</v>
      </c>
    </row>
    <row r="915">
      <c r="A915" s="2" t="s">
        <v>971</v>
      </c>
    </row>
    <row r="916">
      <c r="A916" s="2" t="s">
        <v>972</v>
      </c>
    </row>
    <row r="917">
      <c r="A917" s="2" t="s">
        <v>973</v>
      </c>
    </row>
    <row r="918">
      <c r="A918" s="2" t="s">
        <v>974</v>
      </c>
    </row>
    <row r="919">
      <c r="A919" s="2" t="s">
        <v>975</v>
      </c>
    </row>
    <row r="920">
      <c r="A920" s="2" t="s">
        <v>976</v>
      </c>
    </row>
    <row r="921">
      <c r="A921" s="2" t="s">
        <v>977</v>
      </c>
    </row>
    <row r="922">
      <c r="A922" s="2" t="s">
        <v>978</v>
      </c>
    </row>
    <row r="923">
      <c r="A923" s="2" t="s">
        <v>979</v>
      </c>
    </row>
    <row r="924">
      <c r="A924" s="2" t="s">
        <v>980</v>
      </c>
    </row>
    <row r="925">
      <c r="A925" s="2" t="s">
        <v>981</v>
      </c>
    </row>
    <row r="926">
      <c r="A926" s="2" t="s">
        <v>982</v>
      </c>
    </row>
    <row r="927">
      <c r="A927" s="2" t="s">
        <v>983</v>
      </c>
    </row>
    <row r="928">
      <c r="A928" s="2" t="s">
        <v>984</v>
      </c>
    </row>
    <row r="929">
      <c r="A929" s="2" t="s">
        <v>985</v>
      </c>
    </row>
    <row r="930">
      <c r="A930" s="2" t="s">
        <v>986</v>
      </c>
    </row>
    <row r="932">
      <c r="A932" s="2" t="s">
        <v>987</v>
      </c>
    </row>
    <row r="933">
      <c r="A933" s="2" t="s">
        <v>988</v>
      </c>
    </row>
    <row r="934">
      <c r="A934" s="2" t="s">
        <v>989</v>
      </c>
    </row>
    <row r="935">
      <c r="A935" s="2" t="s">
        <v>990</v>
      </c>
    </row>
    <row r="936">
      <c r="A936" s="2" t="s">
        <v>991</v>
      </c>
    </row>
    <row r="937">
      <c r="A937" s="2" t="s">
        <v>992</v>
      </c>
    </row>
    <row r="938">
      <c r="A938" s="2" t="s">
        <v>993</v>
      </c>
    </row>
    <row r="939">
      <c r="A939" s="2" t="s">
        <v>994</v>
      </c>
    </row>
    <row r="940">
      <c r="A940" s="2" t="s">
        <v>995</v>
      </c>
    </row>
    <row r="941">
      <c r="A941" s="2" t="s">
        <v>996</v>
      </c>
    </row>
    <row r="942">
      <c r="A942" s="2" t="s">
        <v>997</v>
      </c>
    </row>
    <row r="943">
      <c r="A943" s="2" t="s">
        <v>998</v>
      </c>
    </row>
    <row r="950">
      <c r="A950" s="2" t="s">
        <v>999</v>
      </c>
    </row>
    <row r="953">
      <c r="A953" s="2" t="s">
        <v>1000</v>
      </c>
    </row>
    <row r="954">
      <c r="A954" s="2" t="s">
        <v>1001</v>
      </c>
    </row>
    <row r="955">
      <c r="A955" s="2" t="s">
        <v>1002</v>
      </c>
    </row>
    <row r="956">
      <c r="A956" s="2" t="s">
        <v>1003</v>
      </c>
    </row>
    <row r="957">
      <c r="A957" s="2" t="s">
        <v>1004</v>
      </c>
    </row>
    <row r="958">
      <c r="A958" s="2" t="s">
        <v>1005</v>
      </c>
    </row>
    <row r="959">
      <c r="A959" s="2" t="s">
        <v>1006</v>
      </c>
    </row>
    <row r="964">
      <c r="A964" s="2" t="s">
        <v>1007</v>
      </c>
    </row>
    <row r="965">
      <c r="A965" s="2" t="s">
        <v>1008</v>
      </c>
    </row>
    <row r="966">
      <c r="A966" s="2" t="s">
        <v>1009</v>
      </c>
    </row>
    <row r="968">
      <c r="A968" s="2" t="s">
        <v>1010</v>
      </c>
    </row>
    <row r="970">
      <c r="A970" s="2" t="s">
        <v>1011</v>
      </c>
    </row>
    <row r="971">
      <c r="A971" s="2" t="s">
        <v>1012</v>
      </c>
    </row>
    <row r="973">
      <c r="A973" s="2" t="s">
        <v>1013</v>
      </c>
    </row>
    <row r="974">
      <c r="A974" s="2" t="s">
        <v>1014</v>
      </c>
    </row>
    <row r="976">
      <c r="A976" s="2" t="s">
        <v>1015</v>
      </c>
    </row>
    <row r="977">
      <c r="A977" s="2" t="s">
        <v>1016</v>
      </c>
    </row>
    <row r="979">
      <c r="A979" s="2" t="s">
        <v>1017</v>
      </c>
    </row>
    <row r="980">
      <c r="A980" s="2" t="s">
        <v>1018</v>
      </c>
    </row>
    <row r="982">
      <c r="A982" s="2" t="s">
        <v>1019</v>
      </c>
    </row>
    <row r="983">
      <c r="A983" s="2" t="s">
        <v>1020</v>
      </c>
    </row>
    <row r="985">
      <c r="A985" s="2" t="s">
        <v>1021</v>
      </c>
    </row>
    <row r="986">
      <c r="A986" s="2" t="s">
        <v>1022</v>
      </c>
    </row>
    <row r="988">
      <c r="A988" s="2" t="s">
        <v>1023</v>
      </c>
    </row>
    <row r="989">
      <c r="A989" s="2" t="s">
        <v>1024</v>
      </c>
    </row>
    <row r="991">
      <c r="A991" s="2" t="s">
        <v>1025</v>
      </c>
    </row>
    <row r="992">
      <c r="A992" s="2" t="s">
        <v>1026</v>
      </c>
    </row>
    <row r="995">
      <c r="A995" s="2" t="s">
        <v>1027</v>
      </c>
    </row>
    <row r="997">
      <c r="A997" s="2" t="s">
        <v>1028</v>
      </c>
    </row>
    <row r="1001">
      <c r="A1001" s="2" t="s">
        <v>1029</v>
      </c>
    </row>
    <row r="1005">
      <c r="A1005" s="2" t="s">
        <v>1030</v>
      </c>
    </row>
    <row r="1006">
      <c r="A1006" s="2" t="s">
        <v>1031</v>
      </c>
    </row>
    <row r="1007">
      <c r="A1007" s="2" t="s">
        <v>1032</v>
      </c>
    </row>
    <row r="1008">
      <c r="A1008" s="2" t="s">
        <v>1033</v>
      </c>
    </row>
    <row r="1009">
      <c r="A1009" s="2" t="s">
        <v>1034</v>
      </c>
    </row>
    <row r="1010">
      <c r="A1010" s="2" t="s">
        <v>1035</v>
      </c>
    </row>
    <row r="1011">
      <c r="A1011" s="2" t="s">
        <v>1036</v>
      </c>
    </row>
    <row r="1012">
      <c r="A1012" s="2" t="s">
        <v>1037</v>
      </c>
    </row>
    <row r="1013">
      <c r="A1013" s="2" t="s">
        <v>1038</v>
      </c>
    </row>
    <row r="1014">
      <c r="A1014" s="2" t="s">
        <v>1039</v>
      </c>
    </row>
    <row r="1015">
      <c r="A1015" s="2" t="s">
        <v>1040</v>
      </c>
    </row>
    <row r="1016">
      <c r="A1016" s="2" t="s">
        <v>1041</v>
      </c>
    </row>
    <row r="1017">
      <c r="A1017" s="2" t="s">
        <v>1042</v>
      </c>
    </row>
    <row r="1018">
      <c r="A1018" s="2" t="s">
        <v>1043</v>
      </c>
    </row>
    <row r="1019">
      <c r="A1019" s="2" t="s">
        <v>1044</v>
      </c>
    </row>
    <row r="1020">
      <c r="A1020" s="2" t="s">
        <v>1045</v>
      </c>
    </row>
    <row r="1021">
      <c r="A1021" s="2" t="s">
        <v>1046</v>
      </c>
    </row>
    <row r="1022">
      <c r="A1022" s="2" t="s">
        <v>1047</v>
      </c>
    </row>
    <row r="1023">
      <c r="A1023" s="2" t="s">
        <v>1048</v>
      </c>
    </row>
    <row r="1025">
      <c r="A1025" s="2" t="s">
        <v>1049</v>
      </c>
    </row>
    <row r="1026">
      <c r="A1026" s="2" t="s">
        <v>1050</v>
      </c>
    </row>
    <row r="1027">
      <c r="A1027" s="2" t="s">
        <v>1051</v>
      </c>
    </row>
    <row r="1029">
      <c r="A1029" s="2" t="s">
        <v>1052</v>
      </c>
    </row>
    <row r="1030">
      <c r="A1030" s="2" t="s">
        <v>1053</v>
      </c>
    </row>
    <row r="1031">
      <c r="A1031" s="2" t="s">
        <v>1054</v>
      </c>
    </row>
    <row r="1034">
      <c r="A1034" s="2" t="s">
        <v>1055</v>
      </c>
    </row>
    <row r="1035">
      <c r="A1035" s="2" t="s">
        <v>1056</v>
      </c>
    </row>
    <row r="1036">
      <c r="A1036" s="2" t="s">
        <v>1057</v>
      </c>
    </row>
    <row r="1037">
      <c r="A1037" s="2" t="s">
        <v>1058</v>
      </c>
    </row>
    <row r="1038">
      <c r="A1038" s="2" t="s">
        <v>1059</v>
      </c>
    </row>
    <row r="1039">
      <c r="A1039" s="2" t="s">
        <v>1060</v>
      </c>
    </row>
    <row r="1040">
      <c r="A1040" s="2" t="s">
        <v>1061</v>
      </c>
    </row>
    <row r="1041">
      <c r="A1041" s="2" t="s">
        <v>1062</v>
      </c>
    </row>
    <row r="1042">
      <c r="A1042" s="2" t="s">
        <v>1063</v>
      </c>
    </row>
    <row r="1043">
      <c r="A1043" s="2" t="s">
        <v>1064</v>
      </c>
    </row>
    <row r="1044">
      <c r="A1044" s="2" t="s">
        <v>1065</v>
      </c>
    </row>
    <row r="1045">
      <c r="A1045" s="2" t="s">
        <v>1066</v>
      </c>
    </row>
    <row r="1046">
      <c r="A1046" s="2" t="s">
        <v>1067</v>
      </c>
    </row>
    <row r="1047">
      <c r="A1047" s="2" t="s">
        <v>1068</v>
      </c>
    </row>
    <row r="1048">
      <c r="A1048" s="2" t="s">
        <v>1069</v>
      </c>
    </row>
    <row r="1049">
      <c r="A1049" s="2" t="s">
        <v>1070</v>
      </c>
    </row>
    <row r="1050">
      <c r="A1050" s="2" t="s">
        <v>1071</v>
      </c>
    </row>
    <row r="1051">
      <c r="A1051" s="2" t="s">
        <v>1072</v>
      </c>
    </row>
    <row r="1052">
      <c r="A1052" s="2" t="s">
        <v>1073</v>
      </c>
    </row>
    <row r="1053">
      <c r="A1053" s="2" t="s">
        <v>1074</v>
      </c>
    </row>
    <row r="1054">
      <c r="A1054" s="2" t="s">
        <v>1075</v>
      </c>
    </row>
    <row r="1055">
      <c r="A1055" s="2" t="s">
        <v>1076</v>
      </c>
    </row>
    <row r="1056">
      <c r="A1056" s="2" t="s">
        <v>1077</v>
      </c>
    </row>
    <row r="1057">
      <c r="A1057" s="2" t="s">
        <v>1078</v>
      </c>
    </row>
    <row r="1058">
      <c r="A1058" s="2" t="s">
        <v>1079</v>
      </c>
    </row>
    <row r="1059">
      <c r="A1059" s="2" t="s">
        <v>1080</v>
      </c>
    </row>
    <row r="1060">
      <c r="A1060" s="2" t="s">
        <v>1081</v>
      </c>
    </row>
    <row r="1061">
      <c r="A1061" s="2" t="s">
        <v>1082</v>
      </c>
    </row>
    <row r="1062">
      <c r="A1062" s="2" t="s">
        <v>1083</v>
      </c>
    </row>
    <row r="1063">
      <c r="A1063" s="2" t="s">
        <v>1084</v>
      </c>
    </row>
    <row r="1064">
      <c r="A1064" s="2" t="s">
        <v>1085</v>
      </c>
    </row>
    <row r="1065">
      <c r="A1065" s="2" t="s">
        <v>1086</v>
      </c>
    </row>
    <row r="1066">
      <c r="A1066" s="2" t="s">
        <v>1087</v>
      </c>
    </row>
    <row r="1067">
      <c r="A1067" s="2" t="s">
        <v>1088</v>
      </c>
    </row>
    <row r="1068">
      <c r="A1068" s="2" t="s">
        <v>1089</v>
      </c>
    </row>
    <row r="1069">
      <c r="A1069" s="2" t="s">
        <v>1090</v>
      </c>
    </row>
    <row r="1070">
      <c r="A1070" s="2" t="s">
        <v>1091</v>
      </c>
    </row>
    <row r="1071">
      <c r="A1071" s="2" t="s">
        <v>1092</v>
      </c>
    </row>
    <row r="1072">
      <c r="A1072" s="2" t="s">
        <v>1093</v>
      </c>
    </row>
    <row r="1073">
      <c r="A1073" s="2" t="s">
        <v>1094</v>
      </c>
    </row>
    <row r="1074">
      <c r="A1074" s="2" t="s">
        <v>303</v>
      </c>
    </row>
    <row r="1075">
      <c r="A1075" s="2" t="s">
        <v>1095</v>
      </c>
    </row>
    <row r="1076">
      <c r="A1076" s="2" t="s">
        <v>1096</v>
      </c>
    </row>
    <row r="1077">
      <c r="A1077" s="2" t="s">
        <v>1097</v>
      </c>
    </row>
    <row r="1078">
      <c r="A1078" s="2" t="s">
        <v>1098</v>
      </c>
    </row>
    <row r="1079">
      <c r="A1079" s="2" t="s">
        <v>1099</v>
      </c>
    </row>
    <row r="1082">
      <c r="A1082" s="2" t="s">
        <v>1100</v>
      </c>
    </row>
    <row r="1086">
      <c r="A1086" s="2" t="s">
        <v>1101</v>
      </c>
    </row>
    <row r="1087">
      <c r="A1087" s="2" t="s">
        <v>1102</v>
      </c>
    </row>
    <row r="1088">
      <c r="A1088" s="2" t="s">
        <v>1103</v>
      </c>
    </row>
    <row r="1089">
      <c r="A1089" s="2" t="s">
        <v>1104</v>
      </c>
    </row>
    <row r="1090">
      <c r="A1090" s="2" t="s">
        <v>1105</v>
      </c>
    </row>
    <row r="1091">
      <c r="A1091" s="2" t="s">
        <v>1106</v>
      </c>
    </row>
    <row r="1092">
      <c r="A1092" s="2" t="s">
        <v>1107</v>
      </c>
    </row>
    <row r="1093">
      <c r="A1093" s="2" t="s">
        <v>1108</v>
      </c>
    </row>
    <row r="1094">
      <c r="A1094" s="2" t="s">
        <v>1109</v>
      </c>
    </row>
    <row r="1095">
      <c r="A1095" s="2" t="s">
        <v>1110</v>
      </c>
    </row>
    <row r="1096">
      <c r="A1096" s="2" t="s">
        <v>1111</v>
      </c>
    </row>
    <row r="1097">
      <c r="A1097" s="2" t="s">
        <v>1112</v>
      </c>
    </row>
    <row r="1098">
      <c r="A1098" s="2" t="s">
        <v>1113</v>
      </c>
    </row>
    <row r="1099">
      <c r="A1099" s="2" t="s">
        <v>1114</v>
      </c>
    </row>
    <row r="1100">
      <c r="A1100" s="2" t="s">
        <v>1115</v>
      </c>
    </row>
    <row r="1103">
      <c r="A1103" s="2" t="s">
        <v>1116</v>
      </c>
    </row>
    <row r="1104">
      <c r="A1104" s="2" t="s">
        <v>1117</v>
      </c>
      <c r="B1104" s="2" t="s">
        <v>1118</v>
      </c>
    </row>
    <row r="1107">
      <c r="A1107" s="2" t="s">
        <v>1119</v>
      </c>
    </row>
    <row r="1110">
      <c r="A1110" s="2" t="s">
        <v>1120</v>
      </c>
    </row>
    <row r="1111">
      <c r="A1111" s="2" t="s">
        <v>1121</v>
      </c>
    </row>
    <row r="1112">
      <c r="A1112" s="2" t="s">
        <v>1052</v>
      </c>
    </row>
    <row r="1113">
      <c r="A1113" s="2" t="s">
        <v>1040</v>
      </c>
    </row>
    <row r="1114">
      <c r="A1114" s="2" t="s">
        <v>1122</v>
      </c>
    </row>
    <row r="1115">
      <c r="A1115" s="2" t="s">
        <v>1123</v>
      </c>
    </row>
    <row r="1116">
      <c r="A1116" s="2" t="s">
        <v>1124</v>
      </c>
    </row>
    <row r="1117">
      <c r="A1117" s="2" t="s">
        <v>1125</v>
      </c>
    </row>
    <row r="1118">
      <c r="A1118" s="2" t="s">
        <v>1126</v>
      </c>
    </row>
    <row r="1119">
      <c r="A1119" s="2" t="s">
        <v>313</v>
      </c>
    </row>
    <row r="1120">
      <c r="A1120" s="2" t="s">
        <v>1030</v>
      </c>
    </row>
    <row r="1121">
      <c r="A1121" s="2" t="s">
        <v>1127</v>
      </c>
    </row>
    <row r="1122">
      <c r="A1122" s="2" t="s">
        <v>1031</v>
      </c>
    </row>
    <row r="1123">
      <c r="A1123" s="2" t="s">
        <v>1128</v>
      </c>
    </row>
    <row r="1124">
      <c r="A1124" s="2" t="s">
        <v>1129</v>
      </c>
    </row>
    <row r="1125">
      <c r="A1125" s="2" t="s">
        <v>1130</v>
      </c>
    </row>
    <row r="1126">
      <c r="A1126" s="2" t="s">
        <v>1131</v>
      </c>
    </row>
    <row r="1127">
      <c r="A1127" s="2" t="s">
        <v>1132</v>
      </c>
    </row>
    <row r="1128">
      <c r="A1128" s="2" t="s">
        <v>1133</v>
      </c>
    </row>
    <row r="1129">
      <c r="A1129" s="2" t="s">
        <v>1134</v>
      </c>
    </row>
    <row r="1130">
      <c r="A1130" s="2" t="s">
        <v>1135</v>
      </c>
    </row>
    <row r="1131">
      <c r="A1131" s="2" t="s">
        <v>1136</v>
      </c>
    </row>
    <row r="1132">
      <c r="A1132" s="2" t="s">
        <v>1137</v>
      </c>
    </row>
    <row r="1133">
      <c r="A1133" s="2" t="s">
        <v>1138</v>
      </c>
    </row>
    <row r="1134">
      <c r="A1134" s="2" t="s">
        <v>315</v>
      </c>
    </row>
    <row r="1135">
      <c r="A1135" s="2" t="s">
        <v>1139</v>
      </c>
    </row>
    <row r="1136">
      <c r="A1136" s="2" t="s">
        <v>1140</v>
      </c>
    </row>
    <row r="1137">
      <c r="A1137" s="2" t="s">
        <v>1141</v>
      </c>
    </row>
    <row r="1138">
      <c r="A1138" s="2" t="s">
        <v>1046</v>
      </c>
    </row>
    <row r="1139">
      <c r="A1139" s="2" t="s">
        <v>1142</v>
      </c>
    </row>
    <row r="1140">
      <c r="A1140" s="2" t="s">
        <v>1051</v>
      </c>
    </row>
    <row r="1142">
      <c r="A1142" s="2" t="s">
        <v>1143</v>
      </c>
    </row>
    <row r="1143">
      <c r="A1143" s="2" t="s">
        <v>1144</v>
      </c>
    </row>
    <row r="1144">
      <c r="A1144" s="2" t="s">
        <v>1145</v>
      </c>
    </row>
    <row r="1147">
      <c r="A1147" s="2" t="s">
        <v>1146</v>
      </c>
    </row>
    <row r="1148">
      <c r="A1148" s="2" t="s">
        <v>1147</v>
      </c>
    </row>
    <row r="1150">
      <c r="A1150" s="2" t="s">
        <v>1148</v>
      </c>
    </row>
    <row r="1152">
      <c r="A1152" s="2" t="s">
        <v>1149</v>
      </c>
    </row>
    <row r="1154">
      <c r="A1154" s="2" t="s">
        <v>1150</v>
      </c>
    </row>
    <row r="1155">
      <c r="A1155" s="2" t="s">
        <v>1151</v>
      </c>
    </row>
    <row r="1156">
      <c r="A1156" s="2" t="s">
        <v>1152</v>
      </c>
    </row>
    <row r="1157">
      <c r="A1157" s="2" t="s">
        <v>1153</v>
      </c>
    </row>
    <row r="1158">
      <c r="A1158" s="2" t="s">
        <v>1154</v>
      </c>
    </row>
    <row r="1159">
      <c r="A1159" s="2" t="s">
        <v>1155</v>
      </c>
    </row>
    <row r="1160">
      <c r="A1160" s="2" t="s">
        <v>1156</v>
      </c>
    </row>
    <row r="1161">
      <c r="A1161" s="2" t="s">
        <v>1157</v>
      </c>
    </row>
    <row r="1162">
      <c r="A1162" s="2" t="s">
        <v>1158</v>
      </c>
    </row>
    <row r="1163">
      <c r="A1163" s="2" t="s">
        <v>1159</v>
      </c>
    </row>
    <row r="1164">
      <c r="A1164" s="2" t="s">
        <v>1160</v>
      </c>
    </row>
    <row r="1165">
      <c r="A1165" s="2" t="s">
        <v>1161</v>
      </c>
    </row>
    <row r="1166">
      <c r="A1166" s="2" t="s">
        <v>1162</v>
      </c>
    </row>
    <row r="1167">
      <c r="A1167" s="2" t="s">
        <v>1163</v>
      </c>
    </row>
    <row r="1168">
      <c r="A1168" s="2" t="s">
        <v>1164</v>
      </c>
    </row>
    <row r="1169">
      <c r="A1169" s="2" t="s">
        <v>1165</v>
      </c>
    </row>
    <row r="1170">
      <c r="A1170" s="2" t="s">
        <v>1166</v>
      </c>
    </row>
    <row r="1171">
      <c r="A1171" s="2" t="s">
        <v>1167</v>
      </c>
    </row>
    <row r="1174">
      <c r="A1174" s="2" t="s">
        <v>1168</v>
      </c>
    </row>
    <row r="1175">
      <c r="A1175" s="2" t="s">
        <v>1169</v>
      </c>
    </row>
    <row r="1177">
      <c r="A1177" s="2" t="s">
        <v>1170</v>
      </c>
    </row>
    <row r="1179">
      <c r="A1179" s="2" t="s">
        <v>1171</v>
      </c>
    </row>
    <row r="1181">
      <c r="A1181" s="2" t="s">
        <v>1172</v>
      </c>
    </row>
    <row r="1182">
      <c r="A1182" s="2" t="s">
        <v>1173</v>
      </c>
    </row>
    <row r="1183">
      <c r="A1183" s="2" t="s">
        <v>1174</v>
      </c>
    </row>
    <row r="1184">
      <c r="A1184" s="2" t="s">
        <v>1175</v>
      </c>
    </row>
    <row r="1185">
      <c r="A1185" s="2" t="s">
        <v>1176</v>
      </c>
    </row>
    <row r="1186">
      <c r="A1186" s="2" t="s">
        <v>1177</v>
      </c>
    </row>
    <row r="1187">
      <c r="A1187" s="2" t="s">
        <v>1178</v>
      </c>
    </row>
    <row r="1188">
      <c r="A1188" s="2" t="s">
        <v>1179</v>
      </c>
    </row>
    <row r="1189">
      <c r="A1189" s="2" t="s">
        <v>1180</v>
      </c>
    </row>
    <row r="1190">
      <c r="A1190" s="2" t="s">
        <v>1181</v>
      </c>
    </row>
    <row r="1191">
      <c r="A1191" s="2" t="s">
        <v>1182</v>
      </c>
    </row>
    <row r="1192">
      <c r="A1192" s="2" t="s">
        <v>1183</v>
      </c>
    </row>
    <row r="1193">
      <c r="A1193" s="2" t="s">
        <v>1184</v>
      </c>
    </row>
    <row r="1194">
      <c r="A1194" s="2" t="s">
        <v>1185</v>
      </c>
    </row>
    <row r="1195">
      <c r="A1195" s="2" t="s">
        <v>1186</v>
      </c>
    </row>
    <row r="1196">
      <c r="A1196" s="2" t="s">
        <v>1187</v>
      </c>
    </row>
    <row r="1197">
      <c r="A1197" s="2" t="s">
        <v>1188</v>
      </c>
    </row>
    <row r="1198">
      <c r="A1198" s="2" t="s">
        <v>1189</v>
      </c>
    </row>
    <row r="1199">
      <c r="A1199" s="2" t="s">
        <v>1190</v>
      </c>
    </row>
    <row r="1200">
      <c r="A1200" s="2" t="s">
        <v>1191</v>
      </c>
    </row>
    <row r="1201">
      <c r="A1201" s="2" t="s">
        <v>1192</v>
      </c>
    </row>
    <row r="1202">
      <c r="A1202" s="2" t="s">
        <v>1193</v>
      </c>
    </row>
    <row r="1205">
      <c r="A1205" s="2" t="s">
        <v>1194</v>
      </c>
    </row>
    <row r="1206">
      <c r="A1206" s="2" t="s">
        <v>1195</v>
      </c>
    </row>
    <row r="1208">
      <c r="A1208" s="2" t="s">
        <v>1196</v>
      </c>
    </row>
    <row r="1210">
      <c r="A1210" s="2" t="s">
        <v>1149</v>
      </c>
    </row>
    <row r="1212">
      <c r="A1212" s="2" t="s">
        <v>194</v>
      </c>
    </row>
    <row r="1213">
      <c r="A1213" s="2" t="s">
        <v>1197</v>
      </c>
    </row>
    <row r="1214">
      <c r="A1214" s="2" t="s">
        <v>1198</v>
      </c>
    </row>
    <row r="1215">
      <c r="A1215" s="2" t="s">
        <v>1044</v>
      </c>
    </row>
    <row r="1216">
      <c r="A1216" s="2" t="s">
        <v>1199</v>
      </c>
    </row>
    <row r="1217">
      <c r="A1217" s="2" t="s">
        <v>1200</v>
      </c>
    </row>
    <row r="1218">
      <c r="A1218" s="2" t="s">
        <v>1201</v>
      </c>
    </row>
    <row r="1219">
      <c r="A1219" s="2" t="s">
        <v>1202</v>
      </c>
    </row>
    <row r="1220">
      <c r="A1220" s="2" t="s">
        <v>1203</v>
      </c>
    </row>
    <row r="1221">
      <c r="A1221" s="2" t="s">
        <v>1204</v>
      </c>
    </row>
    <row r="1222">
      <c r="A1222" s="2" t="s">
        <v>1151</v>
      </c>
    </row>
    <row r="1223">
      <c r="A1223" s="2" t="s">
        <v>1031</v>
      </c>
    </row>
    <row r="1224">
      <c r="A1224" s="2" t="s">
        <v>1205</v>
      </c>
    </row>
    <row r="1225">
      <c r="A1225" s="2" t="s">
        <v>1206</v>
      </c>
    </row>
    <row r="1226">
      <c r="A1226" s="2" t="s">
        <v>1207</v>
      </c>
    </row>
    <row r="1227">
      <c r="A1227" s="2" t="s">
        <v>207</v>
      </c>
    </row>
    <row r="1228">
      <c r="A1228" s="2" t="s">
        <v>1208</v>
      </c>
    </row>
    <row r="1229">
      <c r="A1229" s="2" t="s">
        <v>1209</v>
      </c>
    </row>
    <row r="1230">
      <c r="A1230" s="2" t="s">
        <v>1210</v>
      </c>
    </row>
    <row r="1231">
      <c r="A1231" s="2" t="s">
        <v>1211</v>
      </c>
    </row>
    <row r="1232">
      <c r="A1232" s="2" t="s">
        <v>1212</v>
      </c>
    </row>
    <row r="1233">
      <c r="A1233" s="2" t="s">
        <v>1213</v>
      </c>
    </row>
    <row r="1234">
      <c r="A1234" s="2" t="s">
        <v>1214</v>
      </c>
    </row>
    <row r="1235">
      <c r="A1235" s="2" t="s">
        <v>1215</v>
      </c>
    </row>
    <row r="1236">
      <c r="A1236" s="2" t="s">
        <v>1216</v>
      </c>
    </row>
    <row r="1237">
      <c r="A1237" s="2" t="s">
        <v>1217</v>
      </c>
    </row>
    <row r="1238">
      <c r="A1238" s="2" t="s">
        <v>1218</v>
      </c>
    </row>
    <row r="1239">
      <c r="A1239" s="2" t="s">
        <v>321</v>
      </c>
    </row>
    <row r="1240">
      <c r="A1240" s="2" t="s">
        <v>1219</v>
      </c>
    </row>
    <row r="1241">
      <c r="A1241" s="2" t="s">
        <v>1220</v>
      </c>
    </row>
    <row r="1242">
      <c r="A1242" s="2" t="s">
        <v>1221</v>
      </c>
    </row>
    <row r="1243">
      <c r="A1243" s="2" t="s">
        <v>1222</v>
      </c>
    </row>
    <row r="1244">
      <c r="A1244" s="2" t="s">
        <v>1223</v>
      </c>
    </row>
    <row r="1245">
      <c r="A1245" s="2" t="s">
        <v>1034</v>
      </c>
    </row>
    <row r="1246">
      <c r="A1246" s="2" t="s">
        <v>1224</v>
      </c>
    </row>
    <row r="1247">
      <c r="A1247" s="2" t="s">
        <v>1137</v>
      </c>
    </row>
    <row r="1248">
      <c r="A1248" s="2" t="s">
        <v>1225</v>
      </c>
    </row>
    <row r="1249">
      <c r="A1249" s="2" t="s">
        <v>1226</v>
      </c>
    </row>
    <row r="1250">
      <c r="A1250" s="2" t="s">
        <v>1227</v>
      </c>
    </row>
    <row r="1251">
      <c r="A1251" s="2" t="s">
        <v>1228</v>
      </c>
    </row>
    <row r="1252">
      <c r="A1252" s="2" t="s">
        <v>1037</v>
      </c>
    </row>
    <row r="1253">
      <c r="A1253" s="2" t="s">
        <v>1229</v>
      </c>
    </row>
    <row r="1254">
      <c r="A1254" s="2" t="s">
        <v>1230</v>
      </c>
    </row>
    <row r="1255">
      <c r="A1255" s="2" t="s">
        <v>1140</v>
      </c>
    </row>
    <row r="1256">
      <c r="A1256" s="2" t="s">
        <v>1231</v>
      </c>
    </row>
    <row r="1257">
      <c r="A1257" s="2" t="s">
        <v>1232</v>
      </c>
    </row>
    <row r="1258">
      <c r="A1258" s="2" t="s">
        <v>1233</v>
      </c>
    </row>
    <row r="1259">
      <c r="A1259" s="2" t="s">
        <v>1234</v>
      </c>
    </row>
    <row r="1260">
      <c r="A1260" s="2" t="s">
        <v>1167</v>
      </c>
    </row>
    <row r="1261">
      <c r="A1261" s="2" t="s">
        <v>1235</v>
      </c>
    </row>
    <row r="1262">
      <c r="A1262" s="2" t="s">
        <v>1144</v>
      </c>
    </row>
    <row r="1263">
      <c r="A1263" s="2" t="s">
        <v>1236</v>
      </c>
    </row>
    <row r="1264">
      <c r="A1264" s="2" t="s">
        <v>1237</v>
      </c>
    </row>
    <row r="1265">
      <c r="A1265" s="2" t="s">
        <v>1238</v>
      </c>
    </row>
    <row r="1266">
      <c r="A1266" s="2" t="s">
        <v>1239</v>
      </c>
    </row>
    <row r="1267">
      <c r="A1267" s="2" t="s">
        <v>1240</v>
      </c>
    </row>
    <row r="1268">
      <c r="A1268" s="2" t="s">
        <v>323</v>
      </c>
    </row>
    <row r="1269">
      <c r="A1269" s="2" t="s">
        <v>1241</v>
      </c>
    </row>
    <row r="1270">
      <c r="A1270" s="2" t="s">
        <v>1242</v>
      </c>
    </row>
    <row r="1271">
      <c r="A1271" s="2" t="s">
        <v>1243</v>
      </c>
    </row>
    <row r="1273">
      <c r="A1273" s="2" t="s">
        <v>1244</v>
      </c>
    </row>
    <row r="1274">
      <c r="A1274" s="2" t="s">
        <v>1245</v>
      </c>
    </row>
    <row r="1275">
      <c r="A1275" s="2" t="s">
        <v>1246</v>
      </c>
    </row>
    <row r="1279">
      <c r="A1279" s="2" t="s">
        <v>1247</v>
      </c>
    </row>
    <row r="1280">
      <c r="A1280" s="2" t="s">
        <v>1248</v>
      </c>
    </row>
    <row r="1282">
      <c r="A1282" s="2" t="s">
        <v>1249</v>
      </c>
    </row>
    <row r="1284">
      <c r="A1284" s="2" t="s">
        <v>1224</v>
      </c>
    </row>
    <row r="1286">
      <c r="A1286" s="2" t="s">
        <v>1250</v>
      </c>
    </row>
    <row r="1287">
      <c r="A1287" s="2" t="s">
        <v>1251</v>
      </c>
    </row>
    <row r="1288">
      <c r="A1288" s="2" t="s">
        <v>1252</v>
      </c>
    </row>
    <row r="1289">
      <c r="A1289" s="2" t="s">
        <v>1253</v>
      </c>
    </row>
    <row r="1290">
      <c r="A1290" s="2" t="s">
        <v>1254</v>
      </c>
    </row>
    <row r="1291">
      <c r="A1291" s="2" t="s">
        <v>1255</v>
      </c>
    </row>
    <row r="1292">
      <c r="A1292" s="2" t="s">
        <v>1256</v>
      </c>
    </row>
    <row r="1293">
      <c r="A1293" s="2" t="s">
        <v>1257</v>
      </c>
    </row>
    <row r="1294">
      <c r="A1294" s="2" t="s">
        <v>1258</v>
      </c>
    </row>
    <row r="1295">
      <c r="A1295" s="2" t="s">
        <v>1259</v>
      </c>
    </row>
    <row r="1296">
      <c r="A1296" s="2" t="s">
        <v>1260</v>
      </c>
    </row>
    <row r="1297">
      <c r="A1297" s="2" t="s">
        <v>1261</v>
      </c>
    </row>
    <row r="1298">
      <c r="A1298" s="2" t="s">
        <v>1262</v>
      </c>
    </row>
    <row r="1299">
      <c r="A1299" s="2" t="s">
        <v>1263</v>
      </c>
    </row>
    <row r="1300">
      <c r="A1300" s="2" t="s">
        <v>1264</v>
      </c>
    </row>
    <row r="1301">
      <c r="A1301" s="2" t="s">
        <v>1265</v>
      </c>
    </row>
    <row r="1302">
      <c r="A1302" s="2" t="s">
        <v>1266</v>
      </c>
    </row>
    <row r="1303">
      <c r="A1303" s="2" t="s">
        <v>1267</v>
      </c>
    </row>
    <row r="1304">
      <c r="A1304" s="2" t="s">
        <v>1268</v>
      </c>
    </row>
    <row r="1305">
      <c r="A1305" s="2" t="s">
        <v>1269</v>
      </c>
    </row>
    <row r="1306">
      <c r="A1306" s="2" t="s">
        <v>1270</v>
      </c>
    </row>
    <row r="1309">
      <c r="A1309" s="2" t="s">
        <v>1271</v>
      </c>
    </row>
    <row r="1310">
      <c r="A1310" s="2" t="s">
        <v>1272</v>
      </c>
    </row>
    <row r="1312">
      <c r="A1312" s="2" t="s">
        <v>1273</v>
      </c>
    </row>
    <row r="1314">
      <c r="A1314" s="2" t="s">
        <v>1274</v>
      </c>
    </row>
    <row r="1316">
      <c r="A1316" s="2" t="s">
        <v>1275</v>
      </c>
    </row>
    <row r="1317">
      <c r="A1317" s="2" t="s">
        <v>1276</v>
      </c>
    </row>
    <row r="1318">
      <c r="A1318" s="2" t="s">
        <v>1277</v>
      </c>
    </row>
    <row r="1319">
      <c r="A1319" s="2" t="s">
        <v>1278</v>
      </c>
    </row>
    <row r="1320">
      <c r="A1320" s="2" t="s">
        <v>1279</v>
      </c>
    </row>
    <row r="1321">
      <c r="A1321" s="2" t="s">
        <v>1280</v>
      </c>
    </row>
    <row r="1322">
      <c r="A1322" s="2" t="s">
        <v>1281</v>
      </c>
    </row>
    <row r="1323">
      <c r="A1323" s="2" t="s">
        <v>1282</v>
      </c>
    </row>
    <row r="1324">
      <c r="A1324" s="2" t="s">
        <v>1283</v>
      </c>
    </row>
    <row r="1325">
      <c r="A1325" s="2" t="s">
        <v>1284</v>
      </c>
    </row>
    <row r="1326">
      <c r="A1326" s="2" t="s">
        <v>1285</v>
      </c>
    </row>
    <row r="1327">
      <c r="A1327" s="2" t="s">
        <v>1286</v>
      </c>
    </row>
    <row r="1328">
      <c r="A1328" s="2" t="s">
        <v>1287</v>
      </c>
    </row>
    <row r="1329">
      <c r="A1329" s="2" t="s">
        <v>1288</v>
      </c>
    </row>
    <row r="1330">
      <c r="A1330" s="2" t="s">
        <v>1049</v>
      </c>
    </row>
    <row r="1331">
      <c r="A1331" s="2" t="s">
        <v>1289</v>
      </c>
    </row>
    <row r="1332">
      <c r="A1332" s="2" t="s">
        <v>1290</v>
      </c>
    </row>
    <row r="1333">
      <c r="A1333" s="2" t="s">
        <v>1291</v>
      </c>
    </row>
    <row r="1334">
      <c r="A1334" s="2" t="s">
        <v>1292</v>
      </c>
    </row>
    <row r="1335">
      <c r="A1335" s="2" t="s">
        <v>1293</v>
      </c>
    </row>
    <row r="1336">
      <c r="A1336" s="2" t="s">
        <v>1294</v>
      </c>
    </row>
    <row r="1337">
      <c r="A1337" s="2" t="s">
        <v>1295</v>
      </c>
    </row>
    <row r="1338">
      <c r="A1338" s="2" t="s">
        <v>1296</v>
      </c>
    </row>
    <row r="1339">
      <c r="A1339" s="2" t="s">
        <v>1297</v>
      </c>
    </row>
    <row r="1340">
      <c r="A1340" s="2" t="s">
        <v>1298</v>
      </c>
    </row>
    <row r="1341">
      <c r="A1341" s="2" t="s">
        <v>1299</v>
      </c>
    </row>
    <row r="1342">
      <c r="A1342" s="2" t="s">
        <v>1300</v>
      </c>
    </row>
    <row r="1343">
      <c r="A1343" s="2" t="s">
        <v>1301</v>
      </c>
    </row>
    <row r="1344">
      <c r="A1344" s="2" t="s">
        <v>1302</v>
      </c>
    </row>
    <row r="1345">
      <c r="A1345" s="2" t="s">
        <v>1303</v>
      </c>
    </row>
    <row r="1346">
      <c r="A1346" s="2" t="s">
        <v>1304</v>
      </c>
    </row>
    <row r="1347">
      <c r="A1347" s="2" t="s">
        <v>1305</v>
      </c>
    </row>
    <row r="1348">
      <c r="A1348" s="2" t="s">
        <v>1306</v>
      </c>
    </row>
    <row r="1349">
      <c r="A1349" s="2" t="s">
        <v>1307</v>
      </c>
    </row>
    <row r="1350">
      <c r="A1350" s="2" t="s">
        <v>1308</v>
      </c>
    </row>
    <row r="1351">
      <c r="A1351" s="2" t="s">
        <v>1309</v>
      </c>
    </row>
    <row r="1352">
      <c r="A1352" s="2" t="s">
        <v>1310</v>
      </c>
    </row>
    <row r="1353">
      <c r="A1353" s="2" t="s">
        <v>1311</v>
      </c>
    </row>
    <row r="1354">
      <c r="A1354" s="2" t="s">
        <v>1312</v>
      </c>
    </row>
    <row r="1355">
      <c r="A1355" s="2" t="s">
        <v>1313</v>
      </c>
    </row>
    <row r="1356">
      <c r="A1356" s="2" t="s">
        <v>1314</v>
      </c>
    </row>
    <row r="1357">
      <c r="A1357" s="2" t="s">
        <v>1315</v>
      </c>
    </row>
    <row r="1358">
      <c r="A1358" s="2" t="s">
        <v>1316</v>
      </c>
    </row>
    <row r="1359">
      <c r="A1359" s="2" t="s">
        <v>1317</v>
      </c>
    </row>
    <row r="1360">
      <c r="A1360" s="2" t="s">
        <v>1318</v>
      </c>
    </row>
    <row r="1361">
      <c r="A1361" s="2" t="s">
        <v>1319</v>
      </c>
    </row>
    <row r="1362">
      <c r="A1362" s="2" t="s">
        <v>1320</v>
      </c>
    </row>
    <row r="1363">
      <c r="A1363" s="2" t="s">
        <v>1321</v>
      </c>
    </row>
    <row r="1364">
      <c r="A1364" s="2" t="s">
        <v>1322</v>
      </c>
    </row>
    <row r="1365">
      <c r="A1365" s="2" t="s">
        <v>1323</v>
      </c>
    </row>
    <row r="1366">
      <c r="A1366" s="2" t="s">
        <v>1324</v>
      </c>
    </row>
    <row r="1367">
      <c r="A1367" s="2" t="s">
        <v>1153</v>
      </c>
    </row>
    <row r="1368">
      <c r="A1368" s="2" t="s">
        <v>1325</v>
      </c>
    </row>
    <row r="1369">
      <c r="A1369" s="2" t="s">
        <v>1326</v>
      </c>
    </row>
    <row r="1370">
      <c r="A1370" s="2" t="s">
        <v>1327</v>
      </c>
    </row>
    <row r="1371">
      <c r="A1371" s="2" t="s">
        <v>1328</v>
      </c>
    </row>
    <row r="1372">
      <c r="A1372" s="2" t="s">
        <v>1329</v>
      </c>
    </row>
    <row r="1373">
      <c r="A1373" s="2" t="s">
        <v>1330</v>
      </c>
    </row>
    <row r="1374">
      <c r="A1374" s="2" t="s">
        <v>1331</v>
      </c>
    </row>
    <row r="1375">
      <c r="A1375" s="2" t="s">
        <v>1332</v>
      </c>
    </row>
    <row r="1376">
      <c r="A1376" s="2" t="s">
        <v>1333</v>
      </c>
    </row>
    <row r="1377">
      <c r="A1377" s="2" t="s">
        <v>1334</v>
      </c>
    </row>
    <row r="1378">
      <c r="A1378" s="2" t="s">
        <v>1335</v>
      </c>
    </row>
    <row r="1379">
      <c r="A1379" s="2" t="s">
        <v>1336</v>
      </c>
    </row>
    <row r="1380">
      <c r="A1380" s="2" t="s">
        <v>1337</v>
      </c>
    </row>
    <row r="1381">
      <c r="A1381" s="2" t="s">
        <v>1338</v>
      </c>
    </row>
    <row r="1382">
      <c r="A1382" s="2" t="s">
        <v>1339</v>
      </c>
    </row>
    <row r="1383">
      <c r="A1383" s="2" t="s">
        <v>1340</v>
      </c>
    </row>
    <row r="1384">
      <c r="A1384" s="2" t="s">
        <v>1341</v>
      </c>
    </row>
    <row r="1385">
      <c r="A1385" s="2" t="s">
        <v>1342</v>
      </c>
    </row>
    <row r="1386">
      <c r="A1386" s="2" t="s">
        <v>1043</v>
      </c>
    </row>
    <row r="1387">
      <c r="A1387" s="2" t="s">
        <v>1343</v>
      </c>
    </row>
    <row r="1388">
      <c r="A1388" s="2" t="s">
        <v>1344</v>
      </c>
    </row>
    <row r="1389">
      <c r="A1389" s="2" t="s">
        <v>1345</v>
      </c>
    </row>
    <row r="1390">
      <c r="A1390" s="2" t="s">
        <v>1346</v>
      </c>
    </row>
    <row r="1391">
      <c r="A1391" s="2" t="s">
        <v>1347</v>
      </c>
    </row>
    <row r="1392">
      <c r="A1392" s="2" t="s">
        <v>1348</v>
      </c>
    </row>
    <row r="1393">
      <c r="A1393" s="2" t="s">
        <v>1349</v>
      </c>
    </row>
    <row r="1394">
      <c r="A1394" s="2" t="s">
        <v>1350</v>
      </c>
    </row>
    <row r="1395">
      <c r="A1395" s="2" t="s">
        <v>1103</v>
      </c>
    </row>
    <row r="1396">
      <c r="A1396" s="2" t="s">
        <v>1351</v>
      </c>
    </row>
    <row r="1397">
      <c r="A1397" s="2" t="s">
        <v>1352</v>
      </c>
    </row>
    <row r="1398">
      <c r="A1398" s="2" t="s">
        <v>1353</v>
      </c>
    </row>
    <row r="1399">
      <c r="A1399" s="2" t="s">
        <v>1354</v>
      </c>
    </row>
    <row r="1400">
      <c r="A1400" s="2" t="s">
        <v>1355</v>
      </c>
    </row>
    <row r="1401">
      <c r="A1401" s="2" t="s">
        <v>1356</v>
      </c>
    </row>
    <row r="1402">
      <c r="A1402" s="2" t="s">
        <v>1357</v>
      </c>
    </row>
    <row r="1403">
      <c r="A1403" s="2" t="s">
        <v>1358</v>
      </c>
    </row>
    <row r="1404">
      <c r="A1404" s="2" t="s">
        <v>1359</v>
      </c>
    </row>
    <row r="1405">
      <c r="A1405" s="2" t="s">
        <v>1360</v>
      </c>
    </row>
    <row r="1406">
      <c r="A1406" s="2" t="s">
        <v>1361</v>
      </c>
    </row>
    <row r="1407">
      <c r="A1407" s="2" t="s">
        <v>1362</v>
      </c>
    </row>
    <row r="1408">
      <c r="A1408" s="2" t="s">
        <v>1363</v>
      </c>
    </row>
    <row r="1409">
      <c r="A1409" s="2" t="s">
        <v>1364</v>
      </c>
    </row>
    <row r="1410">
      <c r="A1410" s="2" t="s">
        <v>1365</v>
      </c>
    </row>
    <row r="1411">
      <c r="A1411" s="2" t="s">
        <v>1366</v>
      </c>
    </row>
    <row r="1412">
      <c r="A1412" s="2" t="s">
        <v>1367</v>
      </c>
    </row>
    <row r="1415">
      <c r="A1415" s="2" t="s">
        <v>1368</v>
      </c>
    </row>
    <row r="1417">
      <c r="A1417" s="2" t="s">
        <v>1369</v>
      </c>
    </row>
    <row r="1418">
      <c r="A1418" s="2" t="s">
        <v>1370</v>
      </c>
    </row>
    <row r="1419">
      <c r="A1419" s="2" t="s">
        <v>1371</v>
      </c>
    </row>
    <row r="1420">
      <c r="A1420" s="2" t="s">
        <v>1372</v>
      </c>
    </row>
    <row r="1421">
      <c r="A1421" s="2" t="s">
        <v>1373</v>
      </c>
    </row>
    <row r="1422">
      <c r="A1422" s="2" t="s">
        <v>1374</v>
      </c>
    </row>
    <row r="1423">
      <c r="A1423" s="2" t="s">
        <v>1375</v>
      </c>
    </row>
    <row r="1424">
      <c r="A1424" s="2" t="s">
        <v>1376</v>
      </c>
    </row>
    <row r="1425">
      <c r="A1425" s="2" t="s">
        <v>1377</v>
      </c>
    </row>
    <row r="1426">
      <c r="A1426" s="2" t="s">
        <v>1378</v>
      </c>
    </row>
    <row r="1427">
      <c r="A1427" s="2" t="s">
        <v>1379</v>
      </c>
    </row>
    <row r="1428">
      <c r="A1428" s="2" t="s">
        <v>1380</v>
      </c>
    </row>
    <row r="1429">
      <c r="A1429" s="2" t="s">
        <v>1381</v>
      </c>
    </row>
    <row r="1430">
      <c r="A1430" s="2" t="s">
        <v>1382</v>
      </c>
    </row>
    <row r="1431">
      <c r="A1431" s="2" t="s">
        <v>1383</v>
      </c>
    </row>
    <row r="1432">
      <c r="A1432" s="2" t="s">
        <v>1384</v>
      </c>
    </row>
    <row r="1433">
      <c r="A1433" s="2" t="s">
        <v>124</v>
      </c>
    </row>
    <row r="1434">
      <c r="A1434" s="2" t="s">
        <v>1385</v>
      </c>
    </row>
    <row r="1435">
      <c r="A1435" s="2" t="s">
        <v>1386</v>
      </c>
    </row>
    <row r="1436">
      <c r="A1436" s="2" t="s">
        <v>1387</v>
      </c>
    </row>
    <row r="1437">
      <c r="A1437" s="2" t="s">
        <v>1388</v>
      </c>
    </row>
    <row r="1438">
      <c r="A1438" s="2" t="s">
        <v>1389</v>
      </c>
    </row>
    <row r="1439">
      <c r="A1439" s="2" t="s">
        <v>1390</v>
      </c>
    </row>
    <row r="1440">
      <c r="A1440" s="2" t="s">
        <v>1391</v>
      </c>
    </row>
    <row r="1441">
      <c r="A1441" s="2" t="s">
        <v>1392</v>
      </c>
    </row>
    <row r="1442">
      <c r="A1442" s="2" t="s">
        <v>1393</v>
      </c>
    </row>
    <row r="1443">
      <c r="A1443" s="2" t="s">
        <v>130</v>
      </c>
    </row>
    <row r="1444">
      <c r="A1444" s="2" t="s">
        <v>1394</v>
      </c>
    </row>
    <row r="1445">
      <c r="A1445" s="2" t="s">
        <v>1395</v>
      </c>
    </row>
    <row r="1446">
      <c r="A1446" s="2" t="s">
        <v>1396</v>
      </c>
    </row>
    <row r="1447">
      <c r="A1447" s="2" t="s">
        <v>1397</v>
      </c>
    </row>
    <row r="1448">
      <c r="A1448" s="2" t="s">
        <v>1398</v>
      </c>
    </row>
    <row r="1449">
      <c r="A1449" s="2" t="s">
        <v>328</v>
      </c>
    </row>
    <row r="1450">
      <c r="A1450" s="2" t="s">
        <v>1399</v>
      </c>
    </row>
    <row r="1451">
      <c r="A1451" s="2" t="s">
        <v>1400</v>
      </c>
    </row>
    <row r="1452">
      <c r="A1452" s="2" t="s">
        <v>1401</v>
      </c>
    </row>
    <row r="1453">
      <c r="A1453" s="2" t="s">
        <v>37</v>
      </c>
    </row>
    <row r="1454">
      <c r="A1454" s="2" t="s">
        <v>1402</v>
      </c>
    </row>
    <row r="1455">
      <c r="A1455" s="2" t="s">
        <v>1403</v>
      </c>
    </row>
    <row r="1456">
      <c r="A1456" s="2" t="s">
        <v>1404</v>
      </c>
    </row>
    <row r="1457">
      <c r="A1457" s="2" t="s">
        <v>1405</v>
      </c>
    </row>
    <row r="1458">
      <c r="A1458" s="2" t="s">
        <v>331</v>
      </c>
    </row>
    <row r="1459">
      <c r="A1459" s="2" t="s">
        <v>1406</v>
      </c>
    </row>
    <row r="1460">
      <c r="A1460" s="2" t="s">
        <v>1407</v>
      </c>
    </row>
    <row r="1461">
      <c r="A1461" s="2" t="s">
        <v>1408</v>
      </c>
    </row>
    <row r="1462">
      <c r="A1462" s="2" t="s">
        <v>92</v>
      </c>
    </row>
    <row r="1463">
      <c r="A1463" s="2" t="s">
        <v>1409</v>
      </c>
    </row>
    <row r="1464">
      <c r="A1464" s="2" t="s">
        <v>1410</v>
      </c>
    </row>
    <row r="1465">
      <c r="A1465" s="2" t="s">
        <v>1411</v>
      </c>
    </row>
    <row r="1466">
      <c r="A1466" s="2" t="s">
        <v>1412</v>
      </c>
    </row>
    <row r="1467">
      <c r="A1467" s="2" t="s">
        <v>1413</v>
      </c>
    </row>
    <row r="1468">
      <c r="A1468" s="2" t="s">
        <v>1414</v>
      </c>
    </row>
    <row r="1469">
      <c r="A1469" s="2" t="s">
        <v>1415</v>
      </c>
    </row>
    <row r="1470">
      <c r="A1470" s="2" t="s">
        <v>1416</v>
      </c>
    </row>
    <row r="1471">
      <c r="A1471" s="2" t="s">
        <v>1417</v>
      </c>
    </row>
    <row r="1472">
      <c r="A1472" s="2" t="s">
        <v>1418</v>
      </c>
    </row>
    <row r="1475">
      <c r="A1475" s="2" t="s">
        <v>1419</v>
      </c>
    </row>
    <row r="1476">
      <c r="A1476" s="2" t="s">
        <v>1284</v>
      </c>
    </row>
    <row r="1478">
      <c r="A1478" s="2" t="s">
        <v>1034</v>
      </c>
    </row>
    <row r="1480">
      <c r="A1480" s="2" t="s">
        <v>1227</v>
      </c>
    </row>
    <row r="1482">
      <c r="A1482" s="2" t="s">
        <v>1206</v>
      </c>
    </row>
    <row r="1483">
      <c r="A1483" s="2" t="s">
        <v>1420</v>
      </c>
    </row>
    <row r="1484">
      <c r="A1484" s="2" t="s">
        <v>1421</v>
      </c>
    </row>
    <row r="1485">
      <c r="A1485" s="2" t="s">
        <v>1422</v>
      </c>
    </row>
    <row r="1486">
      <c r="A1486" s="2" t="s">
        <v>1423</v>
      </c>
    </row>
    <row r="1487">
      <c r="A1487" s="2" t="s">
        <v>1424</v>
      </c>
    </row>
    <row r="1488">
      <c r="A1488" s="2" t="s">
        <v>44</v>
      </c>
    </row>
    <row r="1489">
      <c r="A1489" s="2" t="s">
        <v>1046</v>
      </c>
    </row>
    <row r="1490">
      <c r="A1490" s="2" t="s">
        <v>1425</v>
      </c>
    </row>
    <row r="1491">
      <c r="A1491" s="2" t="s">
        <v>1426</v>
      </c>
    </row>
    <row r="1492">
      <c r="A1492" s="2" t="s">
        <v>1427</v>
      </c>
    </row>
    <row r="1493">
      <c r="A1493" s="2" t="s">
        <v>1241</v>
      </c>
    </row>
    <row r="1494">
      <c r="A1494" s="2" t="s">
        <v>1196</v>
      </c>
    </row>
    <row r="1495">
      <c r="A1495" s="2" t="s">
        <v>1428</v>
      </c>
    </row>
    <row r="1496">
      <c r="A1496" s="2" t="s">
        <v>1221</v>
      </c>
    </row>
    <row r="1497">
      <c r="A1497" s="2" t="s">
        <v>1429</v>
      </c>
    </row>
    <row r="1498">
      <c r="A1498" s="2" t="s">
        <v>1430</v>
      </c>
    </row>
    <row r="1499">
      <c r="A1499" s="2" t="s">
        <v>1431</v>
      </c>
    </row>
    <row r="1500">
      <c r="A1500" s="2" t="s">
        <v>1432</v>
      </c>
    </row>
    <row r="1503">
      <c r="A1503" s="2" t="s">
        <v>1433</v>
      </c>
    </row>
    <row r="1504">
      <c r="A1504" s="2" t="s">
        <v>1117</v>
      </c>
    </row>
    <row r="1506">
      <c r="A1506" s="2" t="s">
        <v>1046</v>
      </c>
    </row>
    <row r="1508">
      <c r="A1508" s="2" t="s">
        <v>1434</v>
      </c>
    </row>
    <row r="1510">
      <c r="A1510" s="2" t="s">
        <v>1435</v>
      </c>
    </row>
    <row r="1511">
      <c r="A1511" s="2" t="s">
        <v>1436</v>
      </c>
    </row>
    <row r="1512">
      <c r="A1512" s="2" t="s">
        <v>1049</v>
      </c>
    </row>
    <row r="1513">
      <c r="A1513" s="2" t="s">
        <v>1437</v>
      </c>
    </row>
    <row r="1514">
      <c r="A1514" s="2" t="s">
        <v>1438</v>
      </c>
    </row>
    <row r="1515">
      <c r="A1515" s="2" t="s">
        <v>1439</v>
      </c>
    </row>
    <row r="1516">
      <c r="A1516" s="2" t="s">
        <v>1440</v>
      </c>
    </row>
    <row r="1517">
      <c r="A1517" s="2" t="s">
        <v>1047</v>
      </c>
    </row>
    <row r="1518">
      <c r="A1518" s="2" t="s">
        <v>1441</v>
      </c>
    </row>
    <row r="1519">
      <c r="A1519" s="2" t="s">
        <v>1442</v>
      </c>
    </row>
    <row r="1520">
      <c r="A1520" s="2" t="s">
        <v>1443</v>
      </c>
    </row>
    <row r="1521">
      <c r="A1521" s="2" t="s">
        <v>1444</v>
      </c>
    </row>
    <row r="1522">
      <c r="A1522" s="2" t="s">
        <v>1445</v>
      </c>
    </row>
    <row r="1523">
      <c r="A1523" s="2" t="s">
        <v>1446</v>
      </c>
    </row>
    <row r="1524">
      <c r="A1524" s="2" t="s">
        <v>1174</v>
      </c>
    </row>
    <row r="1525">
      <c r="A1525" s="2" t="s">
        <v>1447</v>
      </c>
    </row>
    <row r="1526">
      <c r="A1526" s="2" t="s">
        <v>1448</v>
      </c>
    </row>
    <row r="1527">
      <c r="A1527" s="2" t="s">
        <v>1449</v>
      </c>
    </row>
    <row r="1528">
      <c r="A1528" s="2" t="s">
        <v>1450</v>
      </c>
    </row>
    <row r="1529">
      <c r="A1529" s="2" t="s">
        <v>1050</v>
      </c>
    </row>
    <row r="1530">
      <c r="A1530" s="2" t="s">
        <v>1451</v>
      </c>
    </row>
    <row r="1531">
      <c r="A1531" s="2" t="s">
        <v>1452</v>
      </c>
    </row>
    <row r="1532">
      <c r="A1532" s="2" t="s">
        <v>1453</v>
      </c>
    </row>
    <row r="1533">
      <c r="A1533" s="2" t="s">
        <v>1454</v>
      </c>
    </row>
    <row r="1534">
      <c r="A1534" s="2" t="s">
        <v>1455</v>
      </c>
    </row>
    <row r="1535">
      <c r="A1535" s="2" t="s">
        <v>1456</v>
      </c>
    </row>
    <row r="1536">
      <c r="A1536" s="2" t="s">
        <v>1457</v>
      </c>
    </row>
    <row r="1537">
      <c r="A1537" s="2" t="s">
        <v>1458</v>
      </c>
    </row>
    <row r="1538">
      <c r="A1538" s="2" t="s">
        <v>1459</v>
      </c>
    </row>
    <row r="1539">
      <c r="A1539" s="2" t="s">
        <v>1460</v>
      </c>
    </row>
    <row r="1540">
      <c r="A1540" s="2" t="s">
        <v>1461</v>
      </c>
    </row>
    <row r="1541">
      <c r="A1541" s="2" t="s">
        <v>1462</v>
      </c>
    </row>
    <row r="1542">
      <c r="A1542" s="2" t="s">
        <v>1463</v>
      </c>
    </row>
    <row r="1543">
      <c r="A1543" s="2" t="s">
        <v>1464</v>
      </c>
    </row>
    <row r="1544">
      <c r="A1544" s="2" t="s">
        <v>1465</v>
      </c>
    </row>
    <row r="1545">
      <c r="A1545" s="2" t="s">
        <v>1466</v>
      </c>
    </row>
    <row r="1546">
      <c r="A1546" s="2" t="s">
        <v>1467</v>
      </c>
    </row>
    <row r="1547">
      <c r="A1547" s="2" t="s">
        <v>1307</v>
      </c>
    </row>
    <row r="1548">
      <c r="A1548" s="2" t="s">
        <v>1468</v>
      </c>
    </row>
    <row r="1549">
      <c r="A1549" s="2" t="s">
        <v>1114</v>
      </c>
    </row>
    <row r="1550">
      <c r="A1550" s="2" t="s">
        <v>1469</v>
      </c>
    </row>
    <row r="1551">
      <c r="A1551" s="2" t="s">
        <v>1470</v>
      </c>
    </row>
    <row r="1552">
      <c r="A1552" s="2" t="s">
        <v>1471</v>
      </c>
    </row>
    <row r="1553">
      <c r="A1553" s="2" t="s">
        <v>158</v>
      </c>
    </row>
    <row r="1555">
      <c r="A1555" s="2" t="s">
        <v>1472</v>
      </c>
    </row>
    <row r="1556">
      <c r="A1556" s="2" t="s">
        <v>1043</v>
      </c>
    </row>
    <row r="1557">
      <c r="A1557" s="2" t="s">
        <v>1473</v>
      </c>
    </row>
    <row r="1559">
      <c r="A1559" s="2" t="s">
        <v>1042</v>
      </c>
    </row>
    <row r="1560">
      <c r="A1560" s="2" t="s">
        <v>1474</v>
      </c>
    </row>
    <row r="1561">
      <c r="A1561" s="2" t="s">
        <v>1475</v>
      </c>
    </row>
    <row r="1564">
      <c r="A1564" s="2" t="s">
        <v>1476</v>
      </c>
    </row>
    <row r="1565">
      <c r="A1565" s="2" t="s">
        <v>1477</v>
      </c>
    </row>
    <row r="1567">
      <c r="A1567" s="2" t="s">
        <v>1478</v>
      </c>
    </row>
    <row r="1569">
      <c r="A1569" s="2" t="s">
        <v>1479</v>
      </c>
    </row>
    <row r="1571">
      <c r="A1571" s="2" t="s">
        <v>1480</v>
      </c>
    </row>
    <row r="1572">
      <c r="A1572" s="2" t="s">
        <v>1481</v>
      </c>
    </row>
    <row r="1573">
      <c r="A1573" s="2" t="s">
        <v>1482</v>
      </c>
    </row>
    <row r="1574">
      <c r="A1574" s="2" t="s">
        <v>1483</v>
      </c>
    </row>
    <row r="1575">
      <c r="A1575" s="2" t="s">
        <v>1484</v>
      </c>
    </row>
    <row r="1576">
      <c r="A1576" s="2" t="s">
        <v>1485</v>
      </c>
    </row>
    <row r="1577">
      <c r="A1577" s="2" t="s">
        <v>1486</v>
      </c>
    </row>
    <row r="1578">
      <c r="A1578" s="2" t="s">
        <v>1487</v>
      </c>
    </row>
    <row r="1579">
      <c r="A1579" s="2" t="s">
        <v>1488</v>
      </c>
    </row>
    <row r="1580">
      <c r="A1580" s="2" t="s">
        <v>1489</v>
      </c>
    </row>
    <row r="1581">
      <c r="A1581" s="2" t="s">
        <v>1490</v>
      </c>
    </row>
    <row r="1583">
      <c r="A1583" s="2" t="s">
        <v>1491</v>
      </c>
    </row>
    <row r="1584">
      <c r="A1584" s="2" t="s">
        <v>1492</v>
      </c>
    </row>
    <row r="1585">
      <c r="A1585" s="2" t="s">
        <v>1398</v>
      </c>
    </row>
    <row r="1589">
      <c r="A1589" s="2" t="s">
        <v>1493</v>
      </c>
    </row>
    <row r="1591">
      <c r="A1591" s="2" t="s">
        <v>1494</v>
      </c>
    </row>
    <row r="1592">
      <c r="A1592" s="2" t="s">
        <v>1495</v>
      </c>
    </row>
    <row r="1593">
      <c r="A1593" s="2" t="s">
        <v>1496</v>
      </c>
    </row>
    <row r="1594">
      <c r="A1594" s="2" t="s">
        <v>1497</v>
      </c>
    </row>
    <row r="1595">
      <c r="A1595" s="2" t="s">
        <v>1264</v>
      </c>
    </row>
    <row r="1596">
      <c r="A1596" s="2" t="s">
        <v>1498</v>
      </c>
    </row>
    <row r="1597">
      <c r="A1597" s="2" t="s">
        <v>1499</v>
      </c>
    </row>
    <row r="1598">
      <c r="A1598" s="2" t="s">
        <v>1500</v>
      </c>
    </row>
    <row r="1599">
      <c r="A1599" s="2" t="s">
        <v>1501</v>
      </c>
    </row>
    <row r="1600">
      <c r="A1600" s="2" t="s">
        <v>1502</v>
      </c>
    </row>
    <row r="1601">
      <c r="A1601" s="2" t="s">
        <v>1503</v>
      </c>
    </row>
    <row r="1602">
      <c r="A1602" s="2" t="s">
        <v>1504</v>
      </c>
    </row>
    <row r="1603">
      <c r="A1603" s="2" t="s">
        <v>1505</v>
      </c>
    </row>
    <row r="1604">
      <c r="A1604" s="2" t="s">
        <v>1506</v>
      </c>
    </row>
    <row r="1605">
      <c r="A1605" s="2" t="s">
        <v>1507</v>
      </c>
    </row>
    <row r="1606">
      <c r="A1606" s="2" t="s">
        <v>1508</v>
      </c>
    </row>
    <row r="1607">
      <c r="A1607" s="2" t="s">
        <v>1401</v>
      </c>
    </row>
    <row r="1608">
      <c r="A1608" s="2" t="s">
        <v>1509</v>
      </c>
    </row>
    <row r="1609">
      <c r="A1609" s="2" t="s">
        <v>1510</v>
      </c>
    </row>
    <row r="1610">
      <c r="A1610" s="2" t="s">
        <v>1511</v>
      </c>
    </row>
    <row r="1611">
      <c r="A1611" s="2" t="s">
        <v>1512</v>
      </c>
    </row>
    <row r="1612">
      <c r="A1612" s="2" t="s">
        <v>1513</v>
      </c>
    </row>
    <row r="1613">
      <c r="A1613" s="2" t="s">
        <v>1514</v>
      </c>
    </row>
    <row r="1614">
      <c r="A1614" s="2" t="s">
        <v>1515</v>
      </c>
    </row>
    <row r="1615">
      <c r="A1615" s="2" t="s">
        <v>1516</v>
      </c>
    </row>
    <row r="1616">
      <c r="A1616" s="2" t="s">
        <v>1517</v>
      </c>
    </row>
    <row r="1617">
      <c r="A1617" s="2" t="s">
        <v>1518</v>
      </c>
    </row>
    <row r="1618">
      <c r="A1618" s="2" t="s">
        <v>1519</v>
      </c>
    </row>
    <row r="1619">
      <c r="A1619" s="2" t="s">
        <v>1520</v>
      </c>
    </row>
    <row r="1620">
      <c r="A1620" s="2" t="s">
        <v>1521</v>
      </c>
    </row>
    <row r="1621">
      <c r="A1621" s="2" t="s">
        <v>1522</v>
      </c>
    </row>
    <row r="1622">
      <c r="A1622" s="2" t="s">
        <v>1523</v>
      </c>
    </row>
    <row r="1623">
      <c r="A1623" s="2" t="s">
        <v>1524</v>
      </c>
    </row>
    <row r="1624">
      <c r="A1624" s="2" t="s">
        <v>1525</v>
      </c>
    </row>
    <row r="1625">
      <c r="A1625" s="2" t="s">
        <v>1526</v>
      </c>
    </row>
    <row r="1626">
      <c r="A1626" s="2" t="s">
        <v>1527</v>
      </c>
    </row>
    <row r="1627">
      <c r="A1627" s="2" t="s">
        <v>1528</v>
      </c>
    </row>
    <row r="1628">
      <c r="A1628" s="2" t="s">
        <v>1529</v>
      </c>
    </row>
    <row r="1629">
      <c r="A1629" s="2" t="s">
        <v>1530</v>
      </c>
    </row>
    <row r="1630">
      <c r="A1630" s="2" t="s">
        <v>1531</v>
      </c>
    </row>
    <row r="1631">
      <c r="A1631" s="2" t="s">
        <v>1532</v>
      </c>
    </row>
    <row r="1632">
      <c r="A1632" s="2" t="s">
        <v>1533</v>
      </c>
    </row>
    <row r="1633">
      <c r="A1633" s="2" t="s">
        <v>1534</v>
      </c>
    </row>
    <row r="1634">
      <c r="A1634" s="2" t="s">
        <v>1535</v>
      </c>
    </row>
    <row r="1636">
      <c r="A1636" s="2" t="s">
        <v>1536</v>
      </c>
    </row>
    <row r="1637">
      <c r="A1637" s="2" t="s">
        <v>1537</v>
      </c>
    </row>
    <row r="1638">
      <c r="A1638" s="2" t="s">
        <v>1538</v>
      </c>
    </row>
    <row r="1640">
      <c r="A1640" s="2" t="s">
        <v>1539</v>
      </c>
    </row>
    <row r="1641">
      <c r="A1641" s="2" t="s">
        <v>1540</v>
      </c>
    </row>
    <row r="1642">
      <c r="A1642" s="2" t="s">
        <v>1541</v>
      </c>
    </row>
    <row r="1646">
      <c r="A1646" s="2" t="s">
        <v>1542</v>
      </c>
    </row>
    <row r="1647">
      <c r="A1647" s="2" t="s">
        <v>1543</v>
      </c>
    </row>
    <row r="1649">
      <c r="A1649" s="2" t="s">
        <v>1186</v>
      </c>
    </row>
    <row r="1651">
      <c r="A1651" s="2" t="s">
        <v>1390</v>
      </c>
    </row>
    <row r="1653">
      <c r="A1653" s="2" t="s">
        <v>1176</v>
      </c>
    </row>
    <row r="1654">
      <c r="A1654" s="2" t="s">
        <v>1544</v>
      </c>
    </row>
    <row r="1655">
      <c r="A1655" s="2" t="s">
        <v>1545</v>
      </c>
    </row>
    <row r="1656">
      <c r="A1656" s="2" t="s">
        <v>1546</v>
      </c>
    </row>
    <row r="1657">
      <c r="A1657" s="2" t="s">
        <v>1547</v>
      </c>
    </row>
    <row r="1658">
      <c r="A1658" s="2" t="s">
        <v>1548</v>
      </c>
    </row>
    <row r="1659">
      <c r="A1659" s="2" t="s">
        <v>1179</v>
      </c>
    </row>
    <row r="1660">
      <c r="A1660" s="2" t="s">
        <v>1549</v>
      </c>
    </row>
    <row r="1661">
      <c r="A1661" s="2" t="s">
        <v>1550</v>
      </c>
    </row>
    <row r="1662">
      <c r="A1662" s="2" t="s">
        <v>1551</v>
      </c>
    </row>
    <row r="1663">
      <c r="A1663" s="2" t="s">
        <v>1552</v>
      </c>
    </row>
    <row r="1664">
      <c r="A1664" s="2" t="s">
        <v>1553</v>
      </c>
    </row>
    <row r="1665">
      <c r="A1665" s="2" t="s">
        <v>1554</v>
      </c>
    </row>
    <row r="1666">
      <c r="A1666" s="2" t="s">
        <v>1555</v>
      </c>
    </row>
    <row r="1667">
      <c r="A1667" s="2" t="s">
        <v>1556</v>
      </c>
    </row>
    <row r="1668">
      <c r="A1668" s="2" t="s">
        <v>1557</v>
      </c>
    </row>
    <row r="1669">
      <c r="A1669" s="2" t="s">
        <v>1558</v>
      </c>
    </row>
    <row r="1670">
      <c r="A1670" s="2" t="s">
        <v>1330</v>
      </c>
    </row>
    <row r="1671">
      <c r="A1671" s="2" t="s">
        <v>1559</v>
      </c>
    </row>
    <row r="1672">
      <c r="A1672" s="2" t="s">
        <v>1560</v>
      </c>
    </row>
    <row r="1673">
      <c r="A1673" s="2" t="s">
        <v>1231</v>
      </c>
    </row>
    <row r="1674">
      <c r="A1674" s="2" t="s">
        <v>1334</v>
      </c>
    </row>
    <row r="1675">
      <c r="A1675" s="2" t="s">
        <v>1561</v>
      </c>
    </row>
    <row r="1676">
      <c r="A1676" s="2" t="s">
        <v>1562</v>
      </c>
    </row>
    <row r="1677">
      <c r="A1677" s="2" t="s">
        <v>1193</v>
      </c>
    </row>
    <row r="1678">
      <c r="A1678" s="2" t="s">
        <v>1563</v>
      </c>
    </row>
    <row r="1679">
      <c r="A1679" s="2" t="s">
        <v>1434</v>
      </c>
    </row>
    <row r="1680">
      <c r="A1680" s="2" t="s">
        <v>1564</v>
      </c>
    </row>
    <row r="1682">
      <c r="A1682" s="2" t="s">
        <v>1565</v>
      </c>
    </row>
    <row r="1683">
      <c r="A1683" s="2" t="s">
        <v>1566</v>
      </c>
    </row>
    <row r="1684">
      <c r="A1684" s="2" t="s">
        <v>1567</v>
      </c>
    </row>
    <row r="1686">
      <c r="A1686" s="2" t="s">
        <v>1229</v>
      </c>
    </row>
    <row r="1687">
      <c r="A1687" s="2" t="s">
        <v>1568</v>
      </c>
    </row>
    <row r="1688">
      <c r="A1688" s="2" t="s">
        <v>1569</v>
      </c>
    </row>
    <row r="1691">
      <c r="A1691" s="2" t="s">
        <v>1570</v>
      </c>
    </row>
    <row r="1692">
      <c r="A1692" s="2" t="s">
        <v>1571</v>
      </c>
    </row>
    <row r="1694">
      <c r="A1694" s="2" t="s">
        <v>1572</v>
      </c>
    </row>
    <row r="1696">
      <c r="A1696" s="2" t="s">
        <v>1573</v>
      </c>
    </row>
    <row r="1698">
      <c r="A1698" s="2" t="s">
        <v>1574</v>
      </c>
    </row>
    <row r="1699">
      <c r="A1699" s="2" t="s">
        <v>1420</v>
      </c>
    </row>
    <row r="1700">
      <c r="A1700" s="2" t="s">
        <v>1575</v>
      </c>
    </row>
    <row r="1701">
      <c r="A1701" s="2" t="s">
        <v>1576</v>
      </c>
    </row>
    <row r="1702">
      <c r="A1702" s="2" t="s">
        <v>1577</v>
      </c>
    </row>
    <row r="1703">
      <c r="A1703" s="2" t="s">
        <v>1578</v>
      </c>
    </row>
    <row r="1704">
      <c r="A1704" s="2" t="s">
        <v>1579</v>
      </c>
    </row>
    <row r="1705">
      <c r="A1705" s="2" t="s">
        <v>1580</v>
      </c>
    </row>
    <row r="1706">
      <c r="A1706" s="2" t="s">
        <v>1581</v>
      </c>
    </row>
    <row r="1707">
      <c r="A1707" s="2" t="s">
        <v>1582</v>
      </c>
    </row>
    <row r="1708">
      <c r="A1708" s="2" t="s">
        <v>1583</v>
      </c>
    </row>
    <row r="1709">
      <c r="A1709" s="2" t="s">
        <v>1584</v>
      </c>
    </row>
    <row r="1711">
      <c r="A1711" s="2" t="s">
        <v>1585</v>
      </c>
    </row>
    <row r="1712">
      <c r="A1712" s="2" t="s">
        <v>1586</v>
      </c>
    </row>
    <row r="1713">
      <c r="A1713" s="2" t="s">
        <v>1587</v>
      </c>
    </row>
    <row r="1718">
      <c r="A1718" s="2" t="s">
        <v>1588</v>
      </c>
    </row>
    <row r="1719">
      <c r="A1719" s="2" t="s">
        <v>1589</v>
      </c>
    </row>
    <row r="1721">
      <c r="A1721" s="2" t="s">
        <v>1590</v>
      </c>
    </row>
    <row r="1723">
      <c r="A1723" s="2" t="s">
        <v>1591</v>
      </c>
    </row>
    <row r="1725">
      <c r="A1725" s="2" t="s">
        <v>1592</v>
      </c>
    </row>
    <row r="1726">
      <c r="A1726" s="2" t="s">
        <v>1593</v>
      </c>
    </row>
    <row r="1727">
      <c r="A1727" s="2" t="s">
        <v>1594</v>
      </c>
    </row>
    <row r="1728">
      <c r="A1728" s="2" t="s">
        <v>1595</v>
      </c>
    </row>
    <row r="1729">
      <c r="A1729" s="2" t="s">
        <v>1596</v>
      </c>
    </row>
    <row r="1730">
      <c r="A1730" s="2" t="s">
        <v>1597</v>
      </c>
    </row>
    <row r="1731">
      <c r="A1731" s="2" t="s">
        <v>1598</v>
      </c>
    </row>
    <row r="1732">
      <c r="A1732" s="2" t="s">
        <v>1599</v>
      </c>
    </row>
    <row r="1733">
      <c r="A1733" s="2" t="s">
        <v>1600</v>
      </c>
    </row>
    <row r="1734">
      <c r="A1734" s="2" t="s">
        <v>1601</v>
      </c>
    </row>
    <row r="1735">
      <c r="A1735" s="2" t="s">
        <v>1602</v>
      </c>
    </row>
    <row r="1736">
      <c r="A1736" s="2" t="s">
        <v>1603</v>
      </c>
    </row>
    <row r="1737">
      <c r="A1737" s="2" t="s">
        <v>1604</v>
      </c>
    </row>
    <row r="1738">
      <c r="A1738" s="2" t="s">
        <v>1605</v>
      </c>
    </row>
    <row r="1739">
      <c r="A1739" s="2" t="s">
        <v>1606</v>
      </c>
    </row>
    <row r="1740">
      <c r="A1740" s="2" t="s">
        <v>1607</v>
      </c>
    </row>
    <row r="1741">
      <c r="A1741" s="2" t="s">
        <v>1608</v>
      </c>
    </row>
    <row r="1744">
      <c r="A1744" s="2" t="s">
        <v>1609</v>
      </c>
    </row>
    <row r="1745">
      <c r="A1745" s="2" t="s">
        <v>1610</v>
      </c>
    </row>
    <row r="1747">
      <c r="A1747" s="2" t="s">
        <v>1384</v>
      </c>
    </row>
    <row r="1749">
      <c r="A1749" s="2" t="s">
        <v>1591</v>
      </c>
    </row>
    <row r="1751">
      <c r="A1751" s="2" t="s">
        <v>1231</v>
      </c>
    </row>
    <row r="1752">
      <c r="A1752" s="2" t="s">
        <v>1611</v>
      </c>
    </row>
    <row r="1753">
      <c r="A1753" s="2" t="s">
        <v>1434</v>
      </c>
    </row>
    <row r="1754">
      <c r="A1754" s="2" t="s">
        <v>1567</v>
      </c>
    </row>
    <row r="1755">
      <c r="A1755" s="2" t="s">
        <v>1612</v>
      </c>
    </row>
    <row r="1756">
      <c r="A1756" s="2" t="s">
        <v>1334</v>
      </c>
    </row>
    <row r="1757">
      <c r="A1757" s="2" t="s">
        <v>1613</v>
      </c>
    </row>
    <row r="1758">
      <c r="A1758" s="2" t="s">
        <v>1614</v>
      </c>
    </row>
    <row r="1760">
      <c r="A1760" s="2" t="s">
        <v>1229</v>
      </c>
    </row>
    <row r="1761">
      <c r="A1761" s="2" t="s">
        <v>1179</v>
      </c>
    </row>
    <row r="1762">
      <c r="A1762" s="2" t="s">
        <v>1615</v>
      </c>
    </row>
    <row r="1764">
      <c r="A1764" s="2" t="s">
        <v>1378</v>
      </c>
    </row>
    <row r="1765">
      <c r="A1765" s="2" t="s">
        <v>1557</v>
      </c>
    </row>
    <row r="1766">
      <c r="A1766" s="2" t="s">
        <v>1558</v>
      </c>
    </row>
    <row r="1770">
      <c r="A1770" s="2" t="s">
        <v>1616</v>
      </c>
    </row>
    <row r="1771">
      <c r="A1771" s="2" t="s">
        <v>1147</v>
      </c>
    </row>
    <row r="1773">
      <c r="A1773" s="2" t="s">
        <v>1617</v>
      </c>
    </row>
    <row r="1775">
      <c r="A1775" s="2" t="s">
        <v>1618</v>
      </c>
    </row>
    <row r="1777">
      <c r="A1777" s="2" t="s">
        <v>1549</v>
      </c>
    </row>
    <row r="1778">
      <c r="A1778" s="2" t="s">
        <v>1619</v>
      </c>
    </row>
    <row r="1779">
      <c r="A1779" s="2" t="s">
        <v>337</v>
      </c>
    </row>
    <row r="1780">
      <c r="A1780" s="2" t="s">
        <v>1620</v>
      </c>
    </row>
    <row r="1781">
      <c r="A1781" s="2" t="s">
        <v>1621</v>
      </c>
    </row>
    <row r="1782">
      <c r="A1782" s="2" t="s">
        <v>1155</v>
      </c>
    </row>
    <row r="1783">
      <c r="A1783" s="2" t="s">
        <v>1622</v>
      </c>
    </row>
    <row r="1784">
      <c r="A1784" s="2" t="s">
        <v>1623</v>
      </c>
    </row>
    <row r="1785">
      <c r="A1785" s="2" t="s">
        <v>1624</v>
      </c>
    </row>
    <row r="1786">
      <c r="A1786" s="2" t="s">
        <v>1625</v>
      </c>
    </row>
    <row r="1787">
      <c r="A1787" s="2" t="s">
        <v>1626</v>
      </c>
    </row>
    <row r="1788">
      <c r="A1788" s="2" t="s">
        <v>1627</v>
      </c>
    </row>
    <row r="1789">
      <c r="A1789" s="2" t="s">
        <v>1628</v>
      </c>
    </row>
    <row r="1790">
      <c r="A1790" s="2" t="s">
        <v>1629</v>
      </c>
    </row>
    <row r="1791">
      <c r="A1791" s="2" t="s">
        <v>1630</v>
      </c>
    </row>
    <row r="1792">
      <c r="A1792" s="2" t="s">
        <v>1631</v>
      </c>
    </row>
    <row r="1793">
      <c r="A1793" s="2" t="s">
        <v>1632</v>
      </c>
    </row>
    <row r="1794">
      <c r="A1794" s="2" t="s">
        <v>1633</v>
      </c>
    </row>
    <row r="1795">
      <c r="A1795" s="2" t="s">
        <v>1634</v>
      </c>
    </row>
    <row r="1796">
      <c r="A1796" s="2" t="s">
        <v>1635</v>
      </c>
    </row>
    <row r="1797">
      <c r="A1797" s="2" t="s">
        <v>1636</v>
      </c>
    </row>
    <row r="1798">
      <c r="A1798" s="2" t="s">
        <v>1637</v>
      </c>
    </row>
    <row r="1799">
      <c r="A1799" s="2" t="s">
        <v>1638</v>
      </c>
    </row>
    <row r="1801">
      <c r="A1801" s="2" t="s">
        <v>1639</v>
      </c>
    </row>
    <row r="1802">
      <c r="A1802" s="2" t="s">
        <v>1640</v>
      </c>
    </row>
    <row r="1804">
      <c r="A1804" s="2" t="s">
        <v>1641</v>
      </c>
    </row>
    <row r="1806">
      <c r="A1806" s="2" t="s">
        <v>1642</v>
      </c>
    </row>
    <row r="1808">
      <c r="A1808" s="2" t="s">
        <v>1643</v>
      </c>
    </row>
    <row r="1809">
      <c r="A1809" s="2" t="s">
        <v>1644</v>
      </c>
    </row>
    <row r="1810">
      <c r="A1810" s="2" t="s">
        <v>1645</v>
      </c>
    </row>
    <row r="1811">
      <c r="A1811" s="2" t="s">
        <v>1646</v>
      </c>
    </row>
    <row r="1812">
      <c r="A1812" s="2" t="s">
        <v>1647</v>
      </c>
    </row>
    <row r="1813">
      <c r="A1813" s="2" t="s">
        <v>1648</v>
      </c>
    </row>
    <row r="1814">
      <c r="A1814" s="2" t="s">
        <v>1649</v>
      </c>
    </row>
    <row r="1815">
      <c r="A1815" s="2" t="s">
        <v>224</v>
      </c>
    </row>
    <row r="1816">
      <c r="A1816" s="2" t="s">
        <v>1558</v>
      </c>
    </row>
    <row r="1817">
      <c r="A1817" s="2" t="s">
        <v>1650</v>
      </c>
    </row>
    <row r="1818">
      <c r="A1818" s="2" t="s">
        <v>1651</v>
      </c>
    </row>
    <row r="1819">
      <c r="A1819" s="2" t="s">
        <v>1652</v>
      </c>
    </row>
    <row r="1820">
      <c r="A1820" s="2" t="s">
        <v>1653</v>
      </c>
    </row>
    <row r="1821">
      <c r="A1821" s="2" t="s">
        <v>1654</v>
      </c>
    </row>
    <row r="1822">
      <c r="A1822" s="2" t="s">
        <v>1655</v>
      </c>
    </row>
    <row r="1823">
      <c r="A1823" s="2" t="s">
        <v>1587</v>
      </c>
    </row>
    <row r="1824">
      <c r="A1824" s="2" t="s">
        <v>1656</v>
      </c>
    </row>
    <row r="1825">
      <c r="A1825" s="2" t="s">
        <v>1060</v>
      </c>
    </row>
    <row r="1826">
      <c r="A1826" s="2" t="s">
        <v>1657</v>
      </c>
    </row>
    <row r="1827">
      <c r="A1827" s="2" t="s">
        <v>244</v>
      </c>
    </row>
    <row r="1828">
      <c r="A1828" s="2" t="s">
        <v>1658</v>
      </c>
    </row>
    <row r="1829">
      <c r="A1829" s="2" t="s">
        <v>1420</v>
      </c>
    </row>
    <row r="1830">
      <c r="A1830" s="2" t="s">
        <v>1093</v>
      </c>
    </row>
    <row r="1831">
      <c r="A1831" s="2" t="s">
        <v>1659</v>
      </c>
    </row>
    <row r="1832">
      <c r="A1832" s="2" t="s">
        <v>1660</v>
      </c>
    </row>
    <row r="1833">
      <c r="A1833" s="2" t="s">
        <v>1661</v>
      </c>
    </row>
    <row r="1834">
      <c r="A1834" s="2" t="s">
        <v>1662</v>
      </c>
    </row>
    <row r="1835">
      <c r="A1835" s="2" t="s">
        <v>246</v>
      </c>
    </row>
    <row r="1836">
      <c r="A1836" s="2" t="s">
        <v>1663</v>
      </c>
    </row>
    <row r="1837">
      <c r="A1837" s="2" t="s">
        <v>1664</v>
      </c>
    </row>
    <row r="1838">
      <c r="A1838" s="2" t="s">
        <v>1665</v>
      </c>
    </row>
    <row r="1839">
      <c r="A1839" s="2" t="s">
        <v>1666</v>
      </c>
    </row>
    <row r="1840">
      <c r="A1840" s="2" t="s">
        <v>280</v>
      </c>
    </row>
    <row r="1841">
      <c r="A1841" s="2" t="s">
        <v>1667</v>
      </c>
    </row>
    <row r="1842">
      <c r="A1842" s="2" t="s">
        <v>344</v>
      </c>
    </row>
    <row r="1843">
      <c r="A1843" s="2" t="s">
        <v>1668</v>
      </c>
    </row>
    <row r="1844">
      <c r="A1844" s="2" t="s">
        <v>1167</v>
      </c>
    </row>
    <row r="1845">
      <c r="A1845" s="2" t="s">
        <v>35</v>
      </c>
    </row>
    <row r="1846">
      <c r="A1846" s="2" t="s">
        <v>41</v>
      </c>
    </row>
    <row r="1847">
      <c r="A1847" s="2" t="s">
        <v>1669</v>
      </c>
    </row>
    <row r="1848">
      <c r="A1848" s="2" t="s">
        <v>1670</v>
      </c>
    </row>
    <row r="1849">
      <c r="A1849" s="2" t="s">
        <v>1671</v>
      </c>
    </row>
    <row r="1850">
      <c r="A1850" s="2" t="s">
        <v>1401</v>
      </c>
    </row>
    <row r="1851">
      <c r="A1851" s="2" t="s">
        <v>1063</v>
      </c>
    </row>
    <row r="1852">
      <c r="A1852" s="2" t="s">
        <v>1672</v>
      </c>
    </row>
    <row r="1853">
      <c r="A1853" s="2" t="s">
        <v>1673</v>
      </c>
    </row>
    <row r="1854">
      <c r="A1854" s="2" t="s">
        <v>1674</v>
      </c>
    </row>
    <row r="1855">
      <c r="A1855" s="2" t="s">
        <v>1675</v>
      </c>
    </row>
    <row r="1856">
      <c r="A1856" s="2" t="s">
        <v>1676</v>
      </c>
    </row>
    <row r="1857">
      <c r="A1857" s="2" t="s">
        <v>1677</v>
      </c>
    </row>
    <row r="1858">
      <c r="A1858" s="2" t="s">
        <v>1678</v>
      </c>
    </row>
    <row r="1859">
      <c r="A1859" s="2" t="s">
        <v>1679</v>
      </c>
    </row>
    <row r="1860">
      <c r="A1860" s="2" t="s">
        <v>1680</v>
      </c>
    </row>
    <row r="1861">
      <c r="A1861" s="2" t="s">
        <v>1681</v>
      </c>
    </row>
    <row r="1862">
      <c r="A1862" s="2" t="s">
        <v>1682</v>
      </c>
    </row>
    <row r="1863">
      <c r="A1863" s="2" t="s">
        <v>1394</v>
      </c>
    </row>
    <row r="1864">
      <c r="A1864" s="2" t="s">
        <v>1683</v>
      </c>
    </row>
    <row r="1865">
      <c r="A1865" s="2" t="s">
        <v>1684</v>
      </c>
    </row>
    <row r="1868">
      <c r="A1868" s="2" t="s">
        <v>1685</v>
      </c>
    </row>
    <row r="1869">
      <c r="A1869" s="2" t="s">
        <v>1686</v>
      </c>
    </row>
    <row r="1871">
      <c r="A1871" s="2" t="s">
        <v>1687</v>
      </c>
    </row>
    <row r="1873">
      <c r="A1873" s="2" t="s">
        <v>1688</v>
      </c>
    </row>
    <row r="1875">
      <c r="A1875" s="2" t="s">
        <v>1689</v>
      </c>
    </row>
    <row r="1876">
      <c r="A1876" s="2" t="s">
        <v>1690</v>
      </c>
    </row>
    <row r="1877">
      <c r="A1877" s="2" t="s">
        <v>1691</v>
      </c>
    </row>
    <row r="1878">
      <c r="A1878" s="2" t="s">
        <v>1586</v>
      </c>
    </row>
    <row r="1879">
      <c r="A1879" s="2" t="s">
        <v>1692</v>
      </c>
    </row>
    <row r="1880">
      <c r="A1880" s="2" t="s">
        <v>1420</v>
      </c>
    </row>
    <row r="1881">
      <c r="A1881" s="2" t="s">
        <v>1572</v>
      </c>
    </row>
    <row r="1882">
      <c r="A1882" s="2" t="s">
        <v>1693</v>
      </c>
    </row>
    <row r="1883">
      <c r="A1883" s="2" t="s">
        <v>1694</v>
      </c>
    </row>
    <row r="1884">
      <c r="A1884" s="2" t="s">
        <v>1695</v>
      </c>
    </row>
    <row r="1885">
      <c r="A1885" s="2" t="s">
        <v>1696</v>
      </c>
    </row>
    <row r="1886">
      <c r="A1886" s="2" t="s">
        <v>1697</v>
      </c>
    </row>
    <row r="1887">
      <c r="A1887" s="2" t="s">
        <v>1698</v>
      </c>
    </row>
    <row r="1888">
      <c r="A1888" s="2" t="s">
        <v>1699</v>
      </c>
    </row>
    <row r="1889">
      <c r="A1889" s="2" t="s">
        <v>1700</v>
      </c>
    </row>
    <row r="1890">
      <c r="A1890" s="2" t="s">
        <v>1701</v>
      </c>
    </row>
    <row r="1891">
      <c r="A1891" s="2" t="s">
        <v>1702</v>
      </c>
    </row>
    <row r="1892">
      <c r="A1892" s="2" t="s">
        <v>1703</v>
      </c>
    </row>
    <row r="1893">
      <c r="A1893" s="2" t="s">
        <v>1704</v>
      </c>
    </row>
    <row r="1894">
      <c r="A1894" s="2" t="s">
        <v>1575</v>
      </c>
    </row>
    <row r="1895">
      <c r="A1895" s="2" t="s">
        <v>1705</v>
      </c>
    </row>
    <row r="1896">
      <c r="A1896" s="2" t="s">
        <v>1584</v>
      </c>
    </row>
    <row r="1897">
      <c r="A1897" s="2" t="s">
        <v>1706</v>
      </c>
    </row>
    <row r="1898">
      <c r="A1898" s="2" t="s">
        <v>1707</v>
      </c>
    </row>
    <row r="1899">
      <c r="A1899" s="2" t="s">
        <v>1708</v>
      </c>
    </row>
    <row r="1900">
      <c r="A1900" s="2" t="s">
        <v>1709</v>
      </c>
    </row>
    <row r="1901">
      <c r="A1901" s="2" t="s">
        <v>1710</v>
      </c>
    </row>
    <row r="1902">
      <c r="A1902" s="2" t="s">
        <v>1711</v>
      </c>
    </row>
    <row r="1903">
      <c r="A1903" s="2" t="s">
        <v>1712</v>
      </c>
    </row>
    <row r="1906">
      <c r="A1906" s="2" t="s">
        <v>1713</v>
      </c>
    </row>
    <row r="1907">
      <c r="A1907" s="2" t="s">
        <v>1714</v>
      </c>
    </row>
    <row r="1909">
      <c r="A1909" s="2" t="s">
        <v>1715</v>
      </c>
    </row>
    <row r="1911">
      <c r="A1911" s="2" t="s">
        <v>1716</v>
      </c>
    </row>
    <row r="1913">
      <c r="A1913" s="2" t="s">
        <v>1717</v>
      </c>
    </row>
    <row r="1914">
      <c r="A1914" s="2" t="s">
        <v>1718</v>
      </c>
    </row>
    <row r="1915">
      <c r="A1915" s="2" t="s">
        <v>1719</v>
      </c>
    </row>
    <row r="1916">
      <c r="A1916" s="2" t="s">
        <v>1720</v>
      </c>
    </row>
    <row r="1917">
      <c r="A1917" s="2" t="s">
        <v>1480</v>
      </c>
    </row>
    <row r="1918">
      <c r="A1918" s="2" t="s">
        <v>1721</v>
      </c>
    </row>
    <row r="1919">
      <c r="A1919" s="2" t="s">
        <v>1722</v>
      </c>
    </row>
    <row r="1920">
      <c r="A1920" s="2" t="s">
        <v>1723</v>
      </c>
    </row>
    <row r="1921">
      <c r="A1921" s="2" t="s">
        <v>1724</v>
      </c>
    </row>
    <row r="1922">
      <c r="A1922" s="2" t="s">
        <v>1690</v>
      </c>
    </row>
    <row r="1923">
      <c r="A1923" s="2" t="s">
        <v>1478</v>
      </c>
    </row>
    <row r="1924">
      <c r="A1924" s="2" t="s">
        <v>1725</v>
      </c>
    </row>
    <row r="1925">
      <c r="A1925" s="2" t="s">
        <v>1726</v>
      </c>
    </row>
    <row r="1926">
      <c r="A1926" s="2" t="s">
        <v>1727</v>
      </c>
    </row>
    <row r="1927">
      <c r="A1927" s="2" t="s">
        <v>1728</v>
      </c>
    </row>
    <row r="1928">
      <c r="A1928" s="2" t="s">
        <v>1729</v>
      </c>
    </row>
    <row r="1929">
      <c r="A1929" s="2" t="s">
        <v>1730</v>
      </c>
    </row>
    <row r="1930">
      <c r="A1930" s="2" t="s">
        <v>1731</v>
      </c>
    </row>
    <row r="1931">
      <c r="A1931" s="2" t="s">
        <v>1732</v>
      </c>
    </row>
    <row r="1932">
      <c r="A1932" s="2" t="s">
        <v>1733</v>
      </c>
    </row>
    <row r="1933">
      <c r="A1933" s="2" t="s">
        <v>1734</v>
      </c>
    </row>
    <row r="1934">
      <c r="A1934" s="2" t="s">
        <v>1735</v>
      </c>
    </row>
    <row r="1935">
      <c r="A1935" s="2" t="s">
        <v>1736</v>
      </c>
    </row>
    <row r="1936">
      <c r="A1936" s="2" t="s">
        <v>1737</v>
      </c>
    </row>
    <row r="1937">
      <c r="A1937" s="2" t="s">
        <v>1738</v>
      </c>
    </row>
    <row r="1938">
      <c r="A1938" s="2" t="s">
        <v>1739</v>
      </c>
    </row>
    <row r="1939">
      <c r="A1939" s="2" t="s">
        <v>1483</v>
      </c>
    </row>
    <row r="1940">
      <c r="A1940" s="2" t="s">
        <v>1694</v>
      </c>
    </row>
    <row r="1941">
      <c r="A1941" s="2" t="s">
        <v>1740</v>
      </c>
    </row>
    <row r="1942">
      <c r="A1942" s="2" t="s">
        <v>1741</v>
      </c>
    </row>
    <row r="1943">
      <c r="A1943" s="2" t="s">
        <v>1742</v>
      </c>
    </row>
    <row r="1944">
      <c r="A1944" s="2" t="s">
        <v>1743</v>
      </c>
    </row>
    <row r="1946">
      <c r="A1946" s="2" t="s">
        <v>1481</v>
      </c>
    </row>
    <row r="1947">
      <c r="A1947" s="2" t="s">
        <v>1744</v>
      </c>
    </row>
    <row r="1948">
      <c r="A1948" s="2" t="s">
        <v>1745</v>
      </c>
    </row>
    <row r="1950">
      <c r="A1950" s="2" t="s">
        <v>1148</v>
      </c>
    </row>
    <row r="1951">
      <c r="A1951" s="2" t="s">
        <v>1746</v>
      </c>
    </row>
    <row r="1952">
      <c r="A1952" s="2" t="s">
        <v>1747</v>
      </c>
    </row>
    <row r="1955">
      <c r="A1955" s="2" t="s">
        <v>1748</v>
      </c>
    </row>
    <row r="1956">
      <c r="A1956" s="2" t="s">
        <v>1749</v>
      </c>
    </row>
    <row r="1958">
      <c r="A1958" s="2" t="s">
        <v>1750</v>
      </c>
    </row>
    <row r="1960">
      <c r="A1960" s="2" t="s">
        <v>349</v>
      </c>
    </row>
    <row r="1962">
      <c r="A1962" s="2" t="s">
        <v>1599</v>
      </c>
    </row>
    <row r="1963">
      <c r="A1963" s="2" t="s">
        <v>1589</v>
      </c>
    </row>
    <row r="1964">
      <c r="A1964" s="2" t="s">
        <v>1751</v>
      </c>
    </row>
    <row r="1965">
      <c r="A1965" s="2" t="s">
        <v>1752</v>
      </c>
    </row>
    <row r="1966">
      <c r="A1966" s="2" t="s">
        <v>1753</v>
      </c>
    </row>
    <row r="1967">
      <c r="A1967" s="2" t="s">
        <v>1754</v>
      </c>
    </row>
    <row r="1968">
      <c r="A1968" s="2" t="s">
        <v>1755</v>
      </c>
    </row>
    <row r="1969">
      <c r="A1969" s="2" t="s">
        <v>1150</v>
      </c>
    </row>
    <row r="1970">
      <c r="A1970" s="2" t="s">
        <v>1756</v>
      </c>
    </row>
    <row r="1971">
      <c r="A1971" s="2" t="s">
        <v>1757</v>
      </c>
    </row>
    <row r="1972">
      <c r="A1972" s="2" t="s">
        <v>1758</v>
      </c>
    </row>
    <row r="1973">
      <c r="A1973" s="2" t="s">
        <v>1759</v>
      </c>
    </row>
    <row r="1974">
      <c r="A1974" s="2" t="s">
        <v>1167</v>
      </c>
    </row>
    <row r="1975">
      <c r="A1975" s="2" t="s">
        <v>1667</v>
      </c>
    </row>
    <row r="1976">
      <c r="A1976" s="2" t="s">
        <v>1434</v>
      </c>
    </row>
    <row r="1977">
      <c r="A1977" s="2" t="s">
        <v>1591</v>
      </c>
    </row>
    <row r="1978">
      <c r="A1978" s="2" t="s">
        <v>918</v>
      </c>
    </row>
    <row r="1979">
      <c r="A1979" s="2" t="s">
        <v>1593</v>
      </c>
    </row>
    <row r="1980">
      <c r="A1980" s="2" t="s">
        <v>1760</v>
      </c>
    </row>
    <row r="1981">
      <c r="A1981" s="2" t="s">
        <v>1761</v>
      </c>
    </row>
    <row r="1982">
      <c r="A1982" s="2" t="s">
        <v>1762</v>
      </c>
    </row>
    <row r="1983">
      <c r="A1983" s="2" t="s">
        <v>1763</v>
      </c>
    </row>
    <row r="1984">
      <c r="A1984" s="2" t="s">
        <v>1764</v>
      </c>
    </row>
    <row r="1985">
      <c r="A1985" s="2" t="s">
        <v>1765</v>
      </c>
    </row>
    <row r="1986">
      <c r="A1986" s="2" t="s">
        <v>1766</v>
      </c>
    </row>
    <row r="1987">
      <c r="A1987" s="2" t="s">
        <v>1594</v>
      </c>
    </row>
    <row r="1988">
      <c r="A1988" s="2" t="s">
        <v>1767</v>
      </c>
    </row>
    <row r="1989">
      <c r="A1989" s="2" t="s">
        <v>1576</v>
      </c>
    </row>
    <row r="1990">
      <c r="A1990" s="2" t="s">
        <v>1768</v>
      </c>
    </row>
    <row r="1991">
      <c r="A1991" s="2" t="s">
        <v>1769</v>
      </c>
    </row>
    <row r="1992">
      <c r="A1992" s="2" t="s">
        <v>1770</v>
      </c>
    </row>
    <row r="1993">
      <c r="A1993" s="2" t="s">
        <v>216</v>
      </c>
    </row>
    <row r="1994">
      <c r="A1994" s="2" t="s">
        <v>1771</v>
      </c>
    </row>
    <row r="1995">
      <c r="A1995" s="2" t="s">
        <v>1772</v>
      </c>
    </row>
    <row r="1996">
      <c r="A1996" s="2" t="s">
        <v>1773</v>
      </c>
    </row>
    <row r="1997">
      <c r="A1997" s="2" t="s">
        <v>1774</v>
      </c>
    </row>
    <row r="1998">
      <c r="A1998" s="2" t="s">
        <v>1775</v>
      </c>
    </row>
    <row r="1999">
      <c r="A1999" s="2" t="s">
        <v>1776</v>
      </c>
    </row>
    <row r="2000">
      <c r="A2000" s="2" t="s">
        <v>1777</v>
      </c>
    </row>
    <row r="2001">
      <c r="A2001" s="2" t="s">
        <v>1778</v>
      </c>
    </row>
    <row r="2002">
      <c r="A2002" s="2" t="s">
        <v>1535</v>
      </c>
    </row>
    <row r="2003">
      <c r="A2003" s="2" t="s">
        <v>1779</v>
      </c>
    </row>
    <row r="2004">
      <c r="A2004" s="2" t="s">
        <v>1699</v>
      </c>
    </row>
    <row r="2005">
      <c r="A2005" s="2" t="s">
        <v>1780</v>
      </c>
    </row>
    <row r="2006">
      <c r="A2006" s="2" t="s">
        <v>1598</v>
      </c>
    </row>
    <row r="2007">
      <c r="A2007" s="2" t="s">
        <v>1781</v>
      </c>
    </row>
    <row r="2008">
      <c r="A2008" s="2" t="s">
        <v>370</v>
      </c>
    </row>
    <row r="2009">
      <c r="A2009" s="2" t="s">
        <v>1782</v>
      </c>
    </row>
    <row r="2010">
      <c r="A2010" s="2" t="s">
        <v>1603</v>
      </c>
    </row>
    <row r="2011">
      <c r="A2011" s="2" t="s">
        <v>1783</v>
      </c>
    </row>
    <row r="2012">
      <c r="A2012" s="2" t="s">
        <v>1784</v>
      </c>
    </row>
    <row r="2013">
      <c r="A2013" s="2" t="s">
        <v>1785</v>
      </c>
    </row>
    <row r="2014">
      <c r="A2014" s="2" t="s">
        <v>1652</v>
      </c>
    </row>
    <row r="2015">
      <c r="A2015" s="2" t="s">
        <v>1786</v>
      </c>
    </row>
    <row r="2016">
      <c r="A2016" s="2" t="s">
        <v>1787</v>
      </c>
    </row>
    <row r="2017">
      <c r="A2017" s="2" t="s">
        <v>174</v>
      </c>
    </row>
    <row r="2018">
      <c r="A2018" s="2" t="s">
        <v>1788</v>
      </c>
    </row>
    <row r="2019">
      <c r="A2019" s="2" t="s">
        <v>1789</v>
      </c>
    </row>
    <row r="2020">
      <c r="A2020" s="2" t="s">
        <v>1790</v>
      </c>
    </row>
    <row r="2021">
      <c r="A2021" s="2" t="s">
        <v>1791</v>
      </c>
    </row>
    <row r="2022">
      <c r="A2022" s="2" t="s">
        <v>1792</v>
      </c>
    </row>
    <row r="2023">
      <c r="A2023" s="2" t="s">
        <v>1793</v>
      </c>
    </row>
    <row r="2024">
      <c r="A2024" s="2" t="s">
        <v>1794</v>
      </c>
    </row>
    <row r="2025">
      <c r="A2025" s="2" t="s">
        <v>1602</v>
      </c>
    </row>
    <row r="2026">
      <c r="A2026" s="2" t="s">
        <v>1592</v>
      </c>
    </row>
    <row r="2027">
      <c r="A2027" s="2" t="s">
        <v>971</v>
      </c>
    </row>
    <row r="2028">
      <c r="A2028" s="2" t="s">
        <v>1795</v>
      </c>
    </row>
    <row r="2029">
      <c r="A2029" s="2" t="s">
        <v>1796</v>
      </c>
    </row>
    <row r="2030">
      <c r="A2030" s="2" t="s">
        <v>1797</v>
      </c>
    </row>
    <row r="2031">
      <c r="A2031" s="2" t="s">
        <v>1798</v>
      </c>
    </row>
    <row r="2032">
      <c r="A2032" s="2" t="s">
        <v>1799</v>
      </c>
    </row>
    <row r="2033">
      <c r="A2033" s="2" t="s">
        <v>1340</v>
      </c>
    </row>
    <row r="2034">
      <c r="A2034" s="2" t="s">
        <v>1800</v>
      </c>
    </row>
    <row r="2035">
      <c r="A2035" s="2" t="s">
        <v>1801</v>
      </c>
    </row>
    <row r="2038">
      <c r="A2038" s="2" t="s">
        <v>1802</v>
      </c>
    </row>
    <row r="2039">
      <c r="A2039" s="2" t="s">
        <v>1803</v>
      </c>
    </row>
    <row r="2041">
      <c r="A2041" s="2" t="s">
        <v>1804</v>
      </c>
    </row>
    <row r="2043">
      <c r="A2043" s="2" t="s">
        <v>1805</v>
      </c>
    </row>
    <row r="2045">
      <c r="A2045" s="2" t="s">
        <v>1806</v>
      </c>
    </row>
    <row r="2046">
      <c r="A2046" s="2" t="s">
        <v>1807</v>
      </c>
    </row>
    <row r="2047">
      <c r="A2047" s="2" t="s">
        <v>1274</v>
      </c>
    </row>
    <row r="2048">
      <c r="A2048" s="2" t="s">
        <v>1808</v>
      </c>
    </row>
    <row r="2049">
      <c r="A2049" s="2" t="s">
        <v>1809</v>
      </c>
    </row>
    <row r="2050">
      <c r="A2050" s="2" t="s">
        <v>1810</v>
      </c>
    </row>
    <row r="2051">
      <c r="A2051" s="2" t="s">
        <v>1811</v>
      </c>
    </row>
    <row r="2052">
      <c r="A2052" s="2" t="s">
        <v>1812</v>
      </c>
    </row>
    <row r="2053">
      <c r="A2053" s="2" t="s">
        <v>1813</v>
      </c>
    </row>
    <row r="2054">
      <c r="A2054" s="2" t="s">
        <v>1814</v>
      </c>
    </row>
    <row r="2055">
      <c r="A2055" s="2" t="s">
        <v>1815</v>
      </c>
    </row>
    <row r="2056">
      <c r="A2056" s="2" t="s">
        <v>1816</v>
      </c>
    </row>
    <row r="2058">
      <c r="A2058" s="2" t="s">
        <v>1817</v>
      </c>
    </row>
    <row r="2059">
      <c r="A2059" s="2" t="s">
        <v>1818</v>
      </c>
    </row>
    <row r="2060">
      <c r="A2060" s="2" t="s">
        <v>1819</v>
      </c>
    </row>
    <row r="2064">
      <c r="A2064" s="2" t="s">
        <v>1820</v>
      </c>
    </row>
    <row r="2065">
      <c r="A2065" s="2" t="s">
        <v>1197</v>
      </c>
    </row>
    <row r="2067">
      <c r="A2067" s="2" t="s">
        <v>1152</v>
      </c>
    </row>
    <row r="2069">
      <c r="A2069" s="2" t="s">
        <v>1821</v>
      </c>
    </row>
    <row r="2071">
      <c r="A2071" s="2" t="s">
        <v>1822</v>
      </c>
    </row>
    <row r="2072">
      <c r="A2072" s="2" t="s">
        <v>1823</v>
      </c>
    </row>
    <row r="2073">
      <c r="A2073" s="2" t="s">
        <v>1384</v>
      </c>
    </row>
    <row r="2074">
      <c r="A2074" s="2" t="s">
        <v>1824</v>
      </c>
    </row>
    <row r="2075">
      <c r="A2075" s="2" t="s">
        <v>1621</v>
      </c>
    </row>
    <row r="2076">
      <c r="A2076" s="2" t="s">
        <v>1825</v>
      </c>
    </row>
    <row r="2077">
      <c r="A2077" s="2" t="s">
        <v>1389</v>
      </c>
    </row>
    <row r="2078">
      <c r="A2078" s="2" t="s">
        <v>1826</v>
      </c>
    </row>
    <row r="2079">
      <c r="A2079" s="2" t="s">
        <v>1624</v>
      </c>
    </row>
    <row r="2080">
      <c r="A2080" s="2" t="s">
        <v>1315</v>
      </c>
    </row>
    <row r="2081">
      <c r="A2081" s="2" t="s">
        <v>1827</v>
      </c>
    </row>
    <row r="2082">
      <c r="A2082" s="2" t="s">
        <v>1828</v>
      </c>
    </row>
    <row r="2083">
      <c r="A2083" s="2" t="s">
        <v>1829</v>
      </c>
    </row>
    <row r="2084">
      <c r="A2084" s="2" t="s">
        <v>1830</v>
      </c>
    </row>
    <row r="2085">
      <c r="A2085" s="2" t="s">
        <v>1831</v>
      </c>
    </row>
    <row r="2086">
      <c r="A2086" s="2" t="s">
        <v>1832</v>
      </c>
    </row>
    <row r="2087">
      <c r="A2087" s="2" t="s">
        <v>1131</v>
      </c>
    </row>
    <row r="2088">
      <c r="A2088" s="2" t="s">
        <v>1799</v>
      </c>
    </row>
    <row r="2089">
      <c r="A2089" s="2" t="s">
        <v>1732</v>
      </c>
    </row>
    <row r="2090">
      <c r="A2090" s="2" t="s">
        <v>1157</v>
      </c>
    </row>
    <row r="2091">
      <c r="A2091" s="2" t="s">
        <v>1833</v>
      </c>
    </row>
    <row r="2092">
      <c r="A2092" s="2" t="s">
        <v>1834</v>
      </c>
    </row>
    <row r="2093">
      <c r="A2093" s="2" t="s">
        <v>1405</v>
      </c>
    </row>
    <row r="2094">
      <c r="A2094" s="2" t="s">
        <v>1750</v>
      </c>
    </row>
    <row r="2095">
      <c r="A2095" s="2" t="s">
        <v>1206</v>
      </c>
    </row>
    <row r="2096">
      <c r="A2096" s="2" t="s">
        <v>1663</v>
      </c>
    </row>
    <row r="2097">
      <c r="A2097" s="2" t="s">
        <v>1835</v>
      </c>
    </row>
    <row r="2098">
      <c r="A2098" s="2" t="s">
        <v>1559</v>
      </c>
    </row>
    <row r="2099">
      <c r="A2099" s="2" t="s">
        <v>1417</v>
      </c>
    </row>
    <row r="2100">
      <c r="A2100" s="2" t="s">
        <v>1762</v>
      </c>
    </row>
    <row r="2101">
      <c r="A2101" s="2" t="s">
        <v>1836</v>
      </c>
    </row>
    <row r="2102">
      <c r="A2102" s="2" t="s">
        <v>1582</v>
      </c>
    </row>
    <row r="2103">
      <c r="A2103" s="2" t="s">
        <v>1837</v>
      </c>
    </row>
    <row r="2104">
      <c r="A2104" s="2" t="s">
        <v>1083</v>
      </c>
    </row>
    <row r="2105">
      <c r="A2105" s="2" t="s">
        <v>1838</v>
      </c>
    </row>
    <row r="2106">
      <c r="A2106" s="2" t="s">
        <v>1839</v>
      </c>
    </row>
    <row r="2107">
      <c r="A2107" s="2" t="s">
        <v>1560</v>
      </c>
    </row>
    <row r="2108">
      <c r="A2108" s="2" t="s">
        <v>1840</v>
      </c>
    </row>
    <row r="2109">
      <c r="A2109" s="2" t="s">
        <v>1046</v>
      </c>
    </row>
    <row r="2110">
      <c r="A2110" s="2" t="s">
        <v>1841</v>
      </c>
    </row>
    <row r="2111">
      <c r="A2111" s="2" t="s">
        <v>1222</v>
      </c>
    </row>
    <row r="2112">
      <c r="A2112" s="2" t="s">
        <v>1842</v>
      </c>
    </row>
    <row r="2113">
      <c r="A2113" s="2" t="s">
        <v>1285</v>
      </c>
    </row>
    <row r="2114">
      <c r="A2114" s="2" t="s">
        <v>1645</v>
      </c>
    </row>
    <row r="2115">
      <c r="A2115" s="2" t="s">
        <v>1228</v>
      </c>
    </row>
    <row r="2116">
      <c r="A2116" s="2" t="s">
        <v>1843</v>
      </c>
    </row>
    <row r="2117">
      <c r="A2117" s="2" t="s">
        <v>1844</v>
      </c>
    </row>
    <row r="2118">
      <c r="A2118" s="2" t="s">
        <v>1253</v>
      </c>
    </row>
    <row r="2119">
      <c r="A2119" s="2" t="s">
        <v>1761</v>
      </c>
    </row>
    <row r="2120">
      <c r="A2120" s="2" t="s">
        <v>1845</v>
      </c>
    </row>
    <row r="2121">
      <c r="A2121" s="2" t="s">
        <v>1378</v>
      </c>
    </row>
    <row r="2122">
      <c r="A2122" s="2" t="s">
        <v>1846</v>
      </c>
    </row>
    <row r="2123">
      <c r="A2123" s="2" t="s">
        <v>1847</v>
      </c>
    </row>
    <row r="2125">
      <c r="A2125" s="2" t="s">
        <v>1174</v>
      </c>
    </row>
    <row r="2126">
      <c r="A2126" s="2" t="s">
        <v>1848</v>
      </c>
    </row>
    <row r="2127">
      <c r="A2127" s="2" t="s">
        <v>1849</v>
      </c>
    </row>
    <row r="2129">
      <c r="A2129" s="2" t="s">
        <v>1148</v>
      </c>
    </row>
    <row r="2130">
      <c r="A2130" s="2" t="s">
        <v>1850</v>
      </c>
    </row>
    <row r="2131">
      <c r="A2131" s="2" t="s">
        <v>1851</v>
      </c>
    </row>
    <row r="2132">
      <c r="A2132" s="2"/>
    </row>
    <row r="2133">
      <c r="A2133" s="2"/>
    </row>
    <row r="2134">
      <c r="A2134" s="2"/>
    </row>
    <row r="2135">
      <c r="A2135" s="2"/>
    </row>
    <row r="2136">
      <c r="A2136" s="2"/>
    </row>
    <row r="2137">
      <c r="A2137" s="2"/>
    </row>
    <row r="2138">
      <c r="A2138" s="2"/>
    </row>
    <row r="2139">
      <c r="A2139" s="2"/>
    </row>
    <row r="2140">
      <c r="A2140" s="2"/>
    </row>
    <row r="2141">
      <c r="A2141" s="2"/>
    </row>
    <row r="2142">
      <c r="A2142" s="2"/>
    </row>
    <row r="2143">
      <c r="A2143" s="2"/>
    </row>
    <row r="2144">
      <c r="A2144" s="2"/>
    </row>
    <row r="2145">
      <c r="A2145" s="2"/>
    </row>
    <row r="2146">
      <c r="A2146" s="2"/>
    </row>
    <row r="2147">
      <c r="A2147" s="2"/>
    </row>
    <row r="2148">
      <c r="A2148" s="2"/>
    </row>
    <row r="2149">
      <c r="A2149" s="2"/>
    </row>
    <row r="2150">
      <c r="A2150" s="2"/>
    </row>
    <row r="2151">
      <c r="A2151" s="2"/>
    </row>
    <row r="2152">
      <c r="A2152" s="2"/>
    </row>
    <row r="2153">
      <c r="A2153" s="2"/>
    </row>
    <row r="2154">
      <c r="A2154" s="2"/>
    </row>
    <row r="2155">
      <c r="A2155" s="2"/>
    </row>
    <row r="2156">
      <c r="A2156" s="2"/>
    </row>
    <row r="2157">
      <c r="A2157" s="2"/>
    </row>
    <row r="2158">
      <c r="A2158" s="2"/>
    </row>
    <row r="2159">
      <c r="A2159" s="2"/>
    </row>
    <row r="2160">
      <c r="A2160" s="2"/>
    </row>
    <row r="2161">
      <c r="A2161" s="2"/>
    </row>
    <row r="2162">
      <c r="A2162" s="2"/>
    </row>
    <row r="2163">
      <c r="A2163" s="2"/>
    </row>
    <row r="2164">
      <c r="A2164" s="2"/>
    </row>
    <row r="2165">
      <c r="A2165" s="2"/>
    </row>
    <row r="2166">
      <c r="A2166" s="2"/>
    </row>
    <row r="2167">
      <c r="A2167" s="2"/>
    </row>
    <row r="2168">
      <c r="A2168" s="2"/>
    </row>
    <row r="2169">
      <c r="A2169" s="2"/>
    </row>
    <row r="2170">
      <c r="A2170" s="2"/>
    </row>
    <row r="2171">
      <c r="A2171" s="2"/>
    </row>
    <row r="2172">
      <c r="A2172" s="2"/>
    </row>
    <row r="2173">
      <c r="A2173" s="2"/>
    </row>
    <row r="2174">
      <c r="A2174" s="2"/>
    </row>
    <row r="2175">
      <c r="A2175" s="2"/>
    </row>
    <row r="2176">
      <c r="A2176" s="2"/>
    </row>
    <row r="2177">
      <c r="A2177" s="2"/>
    </row>
    <row r="2178">
      <c r="A2178" s="2"/>
    </row>
    <row r="2179">
      <c r="A2179" s="2"/>
    </row>
    <row r="2180">
      <c r="A2180" s="2"/>
    </row>
    <row r="2181">
      <c r="A2181" s="2"/>
    </row>
    <row r="2182">
      <c r="A2182" s="2"/>
    </row>
    <row r="2183">
      <c r="A2183" s="2"/>
    </row>
    <row r="2184">
      <c r="A2184" s="2"/>
    </row>
    <row r="2185">
      <c r="A2185" s="2"/>
    </row>
    <row r="2186">
      <c r="A2186" s="2"/>
    </row>
    <row r="2187">
      <c r="A2187" s="2"/>
    </row>
    <row r="2188">
      <c r="A2188" s="2"/>
    </row>
    <row r="2189">
      <c r="A2189" s="2"/>
    </row>
    <row r="2190">
      <c r="A2190" s="2"/>
    </row>
    <row r="2191">
      <c r="A2191" s="2"/>
    </row>
    <row r="2192">
      <c r="A2192" s="2"/>
    </row>
    <row r="2193">
      <c r="A2193" s="2"/>
    </row>
    <row r="2194">
      <c r="A2194" s="2"/>
    </row>
    <row r="2195">
      <c r="A2195" s="2"/>
    </row>
    <row r="2196">
      <c r="A2196" s="2"/>
    </row>
    <row r="2197">
      <c r="A2197" s="2"/>
    </row>
    <row r="2198">
      <c r="A2198" s="2"/>
    </row>
    <row r="2199">
      <c r="A2199" s="2"/>
    </row>
    <row r="2200">
      <c r="A2200" s="2"/>
    </row>
    <row r="2201">
      <c r="A2201" s="2"/>
    </row>
    <row r="2202">
      <c r="A2202" s="2"/>
    </row>
    <row r="2203">
      <c r="A2203" s="2"/>
    </row>
    <row r="2204">
      <c r="A2204" s="2"/>
    </row>
    <row r="2205">
      <c r="A2205" s="2"/>
    </row>
    <row r="2206">
      <c r="A2206" s="2"/>
    </row>
    <row r="2207">
      <c r="A2207" s="2"/>
    </row>
    <row r="2208">
      <c r="A2208" s="2"/>
    </row>
    <row r="2209">
      <c r="A2209" s="2"/>
    </row>
    <row r="2210">
      <c r="A2210" s="2"/>
    </row>
    <row r="2211">
      <c r="A2211" s="2"/>
    </row>
    <row r="2212">
      <c r="A2212" s="2"/>
    </row>
    <row r="2213">
      <c r="A2213" s="2"/>
    </row>
    <row r="2214">
      <c r="A2214" s="2"/>
    </row>
    <row r="2215">
      <c r="A2215" s="2"/>
    </row>
    <row r="2216">
      <c r="A2216" s="2"/>
    </row>
    <row r="2217">
      <c r="A2217" s="2"/>
    </row>
    <row r="2218">
      <c r="A2218" s="2"/>
    </row>
    <row r="2219">
      <c r="A2219" s="2"/>
    </row>
    <row r="2220">
      <c r="A2220" s="2"/>
    </row>
    <row r="2221">
      <c r="A2221" s="2"/>
    </row>
    <row r="2222">
      <c r="A2222" s="2"/>
    </row>
    <row r="2223">
      <c r="A2223" s="2"/>
    </row>
    <row r="2224">
      <c r="A2224" s="2"/>
    </row>
    <row r="2225">
      <c r="A2225" s="2"/>
    </row>
    <row r="2226">
      <c r="A2226" s="2"/>
    </row>
    <row r="2227">
      <c r="A2227" s="2"/>
    </row>
    <row r="2228">
      <c r="A2228" s="2"/>
    </row>
    <row r="2229">
      <c r="A2229" s="2"/>
    </row>
    <row r="2230">
      <c r="A2230" s="2"/>
    </row>
    <row r="2231">
      <c r="A2231" s="2"/>
    </row>
    <row r="2232">
      <c r="A2232" s="2"/>
    </row>
    <row r="2233">
      <c r="A2233" s="2"/>
    </row>
    <row r="2234">
      <c r="A2234" s="2"/>
    </row>
    <row r="2235">
      <c r="A2235" s="2"/>
    </row>
    <row r="2236">
      <c r="A2236" s="2"/>
    </row>
    <row r="2237">
      <c r="A2237" s="2"/>
    </row>
    <row r="2238">
      <c r="A2238" s="2"/>
    </row>
    <row r="2239">
      <c r="A2239" s="2"/>
    </row>
    <row r="2240">
      <c r="A2240" s="2"/>
    </row>
    <row r="2241">
      <c r="A2241" s="2"/>
    </row>
    <row r="2242">
      <c r="A2242" s="2"/>
    </row>
    <row r="2243">
      <c r="A2243" s="2"/>
    </row>
    <row r="2244">
      <c r="A2244" s="2"/>
    </row>
    <row r="2245">
      <c r="A2245" s="2"/>
    </row>
    <row r="2246">
      <c r="A2246" s="2"/>
    </row>
    <row r="2247">
      <c r="A2247" s="2"/>
    </row>
    <row r="2248">
      <c r="A2248" s="2"/>
    </row>
    <row r="2249">
      <c r="A2249" s="2"/>
    </row>
    <row r="2250">
      <c r="A2250" s="2"/>
    </row>
    <row r="2251">
      <c r="A2251" s="2"/>
    </row>
    <row r="2252">
      <c r="A2252" s="2"/>
    </row>
    <row r="2253">
      <c r="A2253" s="2"/>
    </row>
    <row r="2254">
      <c r="A2254" s="2"/>
    </row>
    <row r="2255">
      <c r="A2255" s="2"/>
    </row>
    <row r="2256">
      <c r="A2256" s="2"/>
    </row>
    <row r="2257">
      <c r="A2257" s="2"/>
    </row>
    <row r="2258">
      <c r="A2258" s="2"/>
    </row>
    <row r="2259">
      <c r="A2259" s="2"/>
    </row>
    <row r="2260">
      <c r="A2260" s="2"/>
    </row>
    <row r="2261">
      <c r="A2261" s="2"/>
    </row>
    <row r="2262">
      <c r="A2262" s="2"/>
    </row>
    <row r="2263">
      <c r="A2263" s="2"/>
    </row>
    <row r="2264">
      <c r="A2264" s="2"/>
    </row>
    <row r="2265">
      <c r="A2265" s="2"/>
    </row>
    <row r="2266">
      <c r="A2266" s="2"/>
    </row>
    <row r="2267">
      <c r="A2267" s="2"/>
    </row>
    <row r="2268">
      <c r="A2268" s="2"/>
    </row>
    <row r="2269">
      <c r="A2269" s="2"/>
    </row>
    <row r="2270">
      <c r="A2270" s="2"/>
    </row>
    <row r="2271">
      <c r="A2271" s="2"/>
    </row>
    <row r="2272">
      <c r="A2272" s="2"/>
    </row>
    <row r="2273">
      <c r="A2273" s="2"/>
    </row>
    <row r="2274">
      <c r="A2274" s="2"/>
    </row>
    <row r="2275">
      <c r="A2275" s="2"/>
    </row>
    <row r="2276">
      <c r="A2276" s="2"/>
    </row>
    <row r="2277">
      <c r="A2277" s="2"/>
    </row>
    <row r="2278">
      <c r="A2278" s="2"/>
    </row>
    <row r="2279">
      <c r="A2279" s="2"/>
    </row>
    <row r="2280">
      <c r="A2280" s="2"/>
    </row>
    <row r="2281">
      <c r="A2281" s="2"/>
    </row>
    <row r="2282">
      <c r="A2282" s="2"/>
    </row>
    <row r="2283">
      <c r="A2283" s="2"/>
    </row>
    <row r="2284">
      <c r="A2284" s="2"/>
    </row>
    <row r="2285">
      <c r="A2285" s="2"/>
    </row>
    <row r="2286">
      <c r="A2286" s="2"/>
    </row>
    <row r="2287">
      <c r="A2287" s="2"/>
    </row>
    <row r="2288">
      <c r="A2288" s="2"/>
    </row>
    <row r="2289">
      <c r="A2289" s="2"/>
    </row>
    <row r="2290">
      <c r="A2290" s="2"/>
    </row>
    <row r="2291">
      <c r="A2291" s="2"/>
    </row>
    <row r="2292">
      <c r="A2292" s="2"/>
    </row>
    <row r="2293">
      <c r="A2293" s="2"/>
    </row>
    <row r="2294">
      <c r="A2294" s="2"/>
    </row>
    <row r="2295">
      <c r="A2295" s="2"/>
    </row>
    <row r="2296">
      <c r="A2296" s="2"/>
    </row>
    <row r="2297">
      <c r="A2297" s="2"/>
    </row>
    <row r="2298">
      <c r="A2298" s="2"/>
    </row>
    <row r="2299">
      <c r="A2299" s="2"/>
    </row>
    <row r="2300">
      <c r="A2300" s="2"/>
    </row>
    <row r="2301">
      <c r="A2301" s="2"/>
    </row>
    <row r="2302">
      <c r="A2302" s="2"/>
    </row>
    <row r="2303">
      <c r="A2303" s="2"/>
    </row>
    <row r="2304">
      <c r="A2304" s="2"/>
    </row>
    <row r="2305">
      <c r="A2305" s="2"/>
    </row>
    <row r="2306">
      <c r="A2306" s="2"/>
    </row>
    <row r="2307">
      <c r="A2307" s="2"/>
    </row>
    <row r="2308">
      <c r="A2308" s="2"/>
    </row>
    <row r="2309">
      <c r="A2309" s="2"/>
    </row>
    <row r="2310">
      <c r="A2310" s="2"/>
    </row>
    <row r="2311">
      <c r="A2311" s="2"/>
    </row>
    <row r="2312">
      <c r="A2312" s="2"/>
    </row>
    <row r="2313">
      <c r="A2313" s="2"/>
    </row>
    <row r="2314">
      <c r="A2314" s="2"/>
    </row>
    <row r="2315">
      <c r="A2315" s="2"/>
    </row>
    <row r="2316">
      <c r="A2316" s="2"/>
    </row>
    <row r="2317">
      <c r="A2317" s="2"/>
    </row>
    <row r="2318">
      <c r="A2318" s="2"/>
    </row>
    <row r="2319">
      <c r="A2319" s="2"/>
    </row>
    <row r="2320">
      <c r="A2320" s="2"/>
    </row>
    <row r="2321">
      <c r="A2321" s="2"/>
    </row>
    <row r="2322">
      <c r="A2322" s="2"/>
    </row>
    <row r="2323">
      <c r="A2323" s="2"/>
    </row>
    <row r="2324">
      <c r="A2324" s="2"/>
    </row>
    <row r="2325">
      <c r="A2325" s="2"/>
    </row>
    <row r="2326">
      <c r="A2326" s="2"/>
    </row>
    <row r="2327">
      <c r="A2327" s="2"/>
    </row>
    <row r="2328">
      <c r="A2328" s="2"/>
    </row>
    <row r="2329">
      <c r="A2329" s="2"/>
    </row>
    <row r="2330">
      <c r="A2330" s="2"/>
    </row>
    <row r="2331">
      <c r="A2331" s="2"/>
    </row>
    <row r="2332">
      <c r="A2332" s="2"/>
    </row>
    <row r="2333">
      <c r="A2333" s="2"/>
    </row>
    <row r="2334">
      <c r="A2334" s="2"/>
    </row>
    <row r="2335">
      <c r="A2335" s="2"/>
    </row>
    <row r="2336">
      <c r="A2336" s="2"/>
    </row>
    <row r="2337">
      <c r="A2337" s="2"/>
    </row>
    <row r="2338">
      <c r="A2338" s="2"/>
    </row>
    <row r="2339">
      <c r="A2339" s="2"/>
    </row>
    <row r="2340">
      <c r="A2340" s="2"/>
    </row>
    <row r="2341">
      <c r="A2341" s="2"/>
    </row>
    <row r="2342">
      <c r="A2342" s="2"/>
    </row>
    <row r="2343">
      <c r="A2343" s="2"/>
    </row>
    <row r="2344">
      <c r="A2344" s="2"/>
    </row>
    <row r="2345">
      <c r="A2345" s="2"/>
    </row>
    <row r="2346">
      <c r="A2346" s="2"/>
    </row>
    <row r="2347">
      <c r="A2347" s="2"/>
    </row>
    <row r="2348">
      <c r="A2348" s="2"/>
    </row>
    <row r="2349">
      <c r="A2349" s="2"/>
    </row>
    <row r="2350">
      <c r="A2350" s="2"/>
    </row>
    <row r="2351">
      <c r="A2351" s="2"/>
    </row>
    <row r="2352">
      <c r="A2352" s="2"/>
    </row>
    <row r="2353">
      <c r="A2353" s="2"/>
    </row>
    <row r="2354">
      <c r="A2354" s="2"/>
    </row>
    <row r="2355">
      <c r="A2355" s="2"/>
    </row>
    <row r="2356">
      <c r="A2356" s="2"/>
    </row>
    <row r="2357">
      <c r="A2357" s="2"/>
    </row>
    <row r="2358">
      <c r="A2358" s="2"/>
    </row>
    <row r="2359">
      <c r="A2359" s="2"/>
    </row>
    <row r="2360">
      <c r="A2360" s="2"/>
    </row>
    <row r="2361">
      <c r="A2361" s="2"/>
    </row>
    <row r="2362">
      <c r="A2362" s="2"/>
    </row>
    <row r="2363">
      <c r="A2363" s="2"/>
    </row>
    <row r="2364">
      <c r="A2364" s="2"/>
    </row>
    <row r="2365">
      <c r="A2365" s="2"/>
    </row>
    <row r="2366">
      <c r="A2366" s="2"/>
    </row>
    <row r="2367">
      <c r="A2367" s="2"/>
    </row>
    <row r="2368">
      <c r="A2368" s="2"/>
    </row>
    <row r="2369">
      <c r="A2369" s="2"/>
    </row>
    <row r="2370">
      <c r="A2370" s="2"/>
    </row>
    <row r="2371">
      <c r="A2371" s="2"/>
    </row>
    <row r="2372">
      <c r="A2372" s="2"/>
    </row>
    <row r="2373">
      <c r="A2373" s="2"/>
    </row>
    <row r="2374">
      <c r="A2374" s="2"/>
    </row>
    <row r="2375">
      <c r="A2375" s="2"/>
    </row>
    <row r="2376">
      <c r="A2376" s="2"/>
    </row>
    <row r="2377">
      <c r="A2377" s="2"/>
    </row>
    <row r="2378">
      <c r="A2378" s="2"/>
    </row>
    <row r="2379">
      <c r="A2379" s="2"/>
    </row>
    <row r="2380">
      <c r="A2380" s="2"/>
    </row>
    <row r="2381">
      <c r="A2381" s="2"/>
    </row>
    <row r="2382">
      <c r="A2382" s="2"/>
    </row>
    <row r="2383">
      <c r="A2383" s="2"/>
    </row>
    <row r="2384">
      <c r="A2384" s="2"/>
    </row>
    <row r="2385">
      <c r="A2385" s="2"/>
    </row>
    <row r="2386">
      <c r="A2386" s="2"/>
    </row>
    <row r="2387">
      <c r="A2387" s="2"/>
    </row>
    <row r="2388">
      <c r="A2388" s="2"/>
    </row>
    <row r="2389">
      <c r="A2389" s="2"/>
    </row>
    <row r="2390">
      <c r="A2390" s="2"/>
    </row>
    <row r="2391">
      <c r="A2391" s="2"/>
    </row>
    <row r="2392">
      <c r="A2392" s="2"/>
    </row>
    <row r="2393">
      <c r="A2393" s="2"/>
    </row>
    <row r="2394">
      <c r="A2394" s="2"/>
    </row>
    <row r="2395">
      <c r="A2395" s="2"/>
    </row>
    <row r="2396">
      <c r="A2396" s="2"/>
    </row>
    <row r="2397">
      <c r="A2397" s="2"/>
    </row>
    <row r="2398">
      <c r="A2398" s="2"/>
    </row>
    <row r="2399">
      <c r="A2399" s="2"/>
    </row>
    <row r="2400">
      <c r="A2400" s="2"/>
    </row>
    <row r="2401">
      <c r="A2401" s="2"/>
    </row>
    <row r="2402">
      <c r="A2402" s="2"/>
    </row>
    <row r="2403">
      <c r="A2403" s="2"/>
    </row>
    <row r="2404">
      <c r="A2404" s="2"/>
    </row>
    <row r="2405">
      <c r="A2405" s="2"/>
    </row>
    <row r="2406">
      <c r="A2406" s="2"/>
    </row>
    <row r="2407">
      <c r="A2407" s="2"/>
    </row>
    <row r="2408">
      <c r="A2408" s="2"/>
    </row>
    <row r="2409">
      <c r="A2409" s="2"/>
    </row>
    <row r="2410">
      <c r="A2410" s="2"/>
    </row>
    <row r="2411">
      <c r="A2411" s="2"/>
    </row>
    <row r="2412">
      <c r="A2412" s="2"/>
    </row>
    <row r="2413">
      <c r="A2413" s="2"/>
    </row>
    <row r="2414">
      <c r="A2414" s="2"/>
    </row>
    <row r="2415">
      <c r="A2415" s="2"/>
    </row>
    <row r="2416">
      <c r="A2416" s="2"/>
    </row>
    <row r="2417">
      <c r="A2417" s="2"/>
    </row>
    <row r="2418">
      <c r="A2418" s="2"/>
    </row>
    <row r="2419">
      <c r="A2419" s="2"/>
    </row>
    <row r="2420">
      <c r="A2420" s="2"/>
    </row>
    <row r="2421">
      <c r="A2421" s="2"/>
    </row>
    <row r="2422">
      <c r="A2422" s="2"/>
    </row>
    <row r="2423">
      <c r="A2423" s="2"/>
    </row>
    <row r="2424">
      <c r="A2424" s="2"/>
    </row>
    <row r="2425">
      <c r="A2425" s="2"/>
    </row>
    <row r="2426">
      <c r="A2426" s="2"/>
    </row>
    <row r="2427">
      <c r="A2427" s="2"/>
    </row>
    <row r="2428">
      <c r="A2428" s="2"/>
    </row>
    <row r="2429">
      <c r="A2429" s="2"/>
    </row>
    <row r="2430">
      <c r="A2430" s="2"/>
    </row>
    <row r="2431">
      <c r="A2431" s="2"/>
    </row>
    <row r="2432">
      <c r="A2432" s="2"/>
    </row>
    <row r="2433">
      <c r="A2433" s="2"/>
    </row>
    <row r="2434">
      <c r="A2434" s="2"/>
    </row>
    <row r="2435">
      <c r="A2435" s="2"/>
    </row>
    <row r="2436">
      <c r="A2436" s="2"/>
    </row>
    <row r="2437">
      <c r="A2437" s="2"/>
    </row>
    <row r="2438">
      <c r="A2438" s="2"/>
    </row>
    <row r="2439">
      <c r="A2439" s="2"/>
    </row>
    <row r="2440">
      <c r="A2440" s="2"/>
    </row>
    <row r="2441">
      <c r="A2441" s="2"/>
    </row>
    <row r="2442">
      <c r="A2442" s="2"/>
    </row>
    <row r="2443">
      <c r="A2443" s="2"/>
    </row>
    <row r="2444">
      <c r="A2444" s="2"/>
    </row>
    <row r="2445">
      <c r="A2445" s="2"/>
    </row>
    <row r="2446">
      <c r="A2446" s="2"/>
    </row>
    <row r="2447">
      <c r="A2447" s="2"/>
    </row>
    <row r="2448">
      <c r="A2448" s="2"/>
    </row>
    <row r="2449">
      <c r="A2449" s="2"/>
    </row>
    <row r="2450">
      <c r="A2450" s="2"/>
    </row>
    <row r="2451">
      <c r="A2451" s="2"/>
    </row>
    <row r="2452">
      <c r="A2452" s="2"/>
    </row>
    <row r="2453">
      <c r="A2453" s="2"/>
    </row>
    <row r="2454">
      <c r="A2454" s="2"/>
    </row>
    <row r="2455">
      <c r="A2455" s="2"/>
    </row>
    <row r="2456">
      <c r="A2456" s="2"/>
    </row>
    <row r="2457">
      <c r="A2457" s="2"/>
    </row>
    <row r="2458">
      <c r="A2458" s="2"/>
    </row>
    <row r="2459">
      <c r="A2459" s="2"/>
    </row>
    <row r="2460">
      <c r="A2460" s="2"/>
    </row>
    <row r="2461">
      <c r="A2461" s="2"/>
    </row>
    <row r="2462">
      <c r="A2462" s="2"/>
    </row>
    <row r="2463">
      <c r="A2463" s="2"/>
    </row>
    <row r="2464">
      <c r="A2464" s="2"/>
    </row>
    <row r="2465">
      <c r="A2465" s="2"/>
    </row>
    <row r="2466">
      <c r="A2466" s="2"/>
    </row>
    <row r="2467">
      <c r="A2467" s="2"/>
    </row>
    <row r="2468">
      <c r="A2468" s="2"/>
    </row>
    <row r="2469">
      <c r="A2469" s="2"/>
    </row>
    <row r="2470">
      <c r="A2470" s="2"/>
    </row>
    <row r="2471">
      <c r="A2471" s="2"/>
    </row>
    <row r="2472">
      <c r="A2472" s="2"/>
    </row>
    <row r="2473">
      <c r="A2473" s="2"/>
    </row>
    <row r="2474">
      <c r="A2474" s="2"/>
    </row>
    <row r="2475">
      <c r="A2475" s="2"/>
    </row>
    <row r="2476">
      <c r="A2476" s="2"/>
    </row>
    <row r="2477">
      <c r="A2477" s="2"/>
    </row>
    <row r="2478">
      <c r="A2478" s="2"/>
    </row>
    <row r="2479">
      <c r="A2479" s="2"/>
    </row>
    <row r="2480">
      <c r="A2480" s="2"/>
    </row>
    <row r="2481">
      <c r="A2481" s="2"/>
    </row>
    <row r="2482">
      <c r="A2482" s="2"/>
    </row>
    <row r="2483">
      <c r="A2483" s="2"/>
    </row>
    <row r="2484">
      <c r="A2484" s="2"/>
    </row>
    <row r="2485">
      <c r="A2485" s="2"/>
    </row>
    <row r="2486">
      <c r="A2486" s="2"/>
    </row>
    <row r="2487">
      <c r="A2487" s="2"/>
    </row>
    <row r="2488">
      <c r="A2488" s="2"/>
    </row>
    <row r="2489">
      <c r="A2489" s="2"/>
    </row>
    <row r="2490">
      <c r="A2490" s="2"/>
    </row>
    <row r="2491">
      <c r="A2491" s="2"/>
    </row>
    <row r="2492">
      <c r="A2492" s="2"/>
    </row>
    <row r="2493">
      <c r="A2493" s="2"/>
    </row>
    <row r="2494">
      <c r="A2494" s="2"/>
    </row>
    <row r="2495">
      <c r="A2495" s="2"/>
    </row>
    <row r="2496">
      <c r="A2496" s="2"/>
    </row>
    <row r="2497">
      <c r="A2497" s="2"/>
    </row>
    <row r="2498">
      <c r="A2498" s="2"/>
    </row>
    <row r="2499">
      <c r="A2499" s="2"/>
    </row>
    <row r="2500">
      <c r="A2500" s="2"/>
    </row>
    <row r="2501">
      <c r="A2501" s="2"/>
    </row>
    <row r="2502">
      <c r="A2502" s="2"/>
    </row>
    <row r="2503">
      <c r="A2503" s="2"/>
    </row>
    <row r="2504">
      <c r="A2504" s="2"/>
    </row>
    <row r="2505">
      <c r="A2505" s="2"/>
    </row>
    <row r="2506">
      <c r="A2506" s="2"/>
    </row>
    <row r="2507">
      <c r="A2507" s="2"/>
    </row>
    <row r="2508">
      <c r="A2508" s="2"/>
    </row>
    <row r="2509">
      <c r="A2509" s="2"/>
    </row>
    <row r="2510">
      <c r="A2510" s="2"/>
    </row>
    <row r="2511">
      <c r="A2511" s="2"/>
    </row>
    <row r="2512">
      <c r="A2512" s="2"/>
    </row>
    <row r="2513">
      <c r="A2513" s="2"/>
    </row>
    <row r="2514">
      <c r="A2514" s="2"/>
    </row>
    <row r="2515">
      <c r="A2515" s="2"/>
    </row>
    <row r="2516">
      <c r="A2516" s="2"/>
    </row>
    <row r="2517">
      <c r="A2517" s="2"/>
    </row>
    <row r="2518">
      <c r="A2518" s="2"/>
    </row>
    <row r="2519">
      <c r="A2519" s="2"/>
    </row>
    <row r="2520">
      <c r="A2520" s="2"/>
    </row>
    <row r="2521">
      <c r="A2521" s="2"/>
    </row>
    <row r="2522">
      <c r="A2522" s="2"/>
    </row>
    <row r="2523">
      <c r="A2523" s="2"/>
    </row>
    <row r="2524">
      <c r="A2524" s="2"/>
    </row>
    <row r="2525">
      <c r="A2525" s="2"/>
    </row>
    <row r="2526">
      <c r="A2526" s="2"/>
    </row>
    <row r="2527">
      <c r="A2527" s="2"/>
    </row>
    <row r="2528">
      <c r="A2528" s="2"/>
    </row>
    <row r="2529">
      <c r="A2529" s="2"/>
    </row>
    <row r="2530">
      <c r="A2530" s="2"/>
    </row>
    <row r="2531">
      <c r="A2531" s="2"/>
    </row>
    <row r="2532">
      <c r="A2532" s="2"/>
    </row>
    <row r="2533">
      <c r="A2533" s="2"/>
    </row>
    <row r="2534">
      <c r="A2534" s="2"/>
    </row>
    <row r="2535">
      <c r="A2535" s="2"/>
    </row>
    <row r="2536">
      <c r="A2536" s="2"/>
    </row>
    <row r="2537">
      <c r="A2537" s="2"/>
    </row>
    <row r="2538">
      <c r="A2538" s="2"/>
    </row>
    <row r="2539">
      <c r="A2539" s="2"/>
    </row>
    <row r="2540">
      <c r="A2540" s="2"/>
    </row>
    <row r="2541">
      <c r="A2541" s="2"/>
    </row>
    <row r="2542">
      <c r="A2542" s="2"/>
    </row>
    <row r="2543">
      <c r="A2543" s="2"/>
    </row>
    <row r="2544">
      <c r="A2544" s="2"/>
    </row>
    <row r="2545">
      <c r="A2545" s="2"/>
    </row>
    <row r="2546">
      <c r="A2546" s="2"/>
    </row>
    <row r="2547">
      <c r="A2547" s="2"/>
    </row>
    <row r="2548">
      <c r="A2548" s="2"/>
    </row>
    <row r="2549">
      <c r="A2549" s="2"/>
    </row>
    <row r="2550">
      <c r="A2550" s="2"/>
    </row>
    <row r="2551">
      <c r="A2551" s="2"/>
    </row>
    <row r="2552">
      <c r="A2552" s="2"/>
    </row>
    <row r="2553">
      <c r="A2553" s="2"/>
    </row>
    <row r="2554">
      <c r="A2554" s="2"/>
    </row>
    <row r="2555">
      <c r="A2555" s="2"/>
    </row>
    <row r="2556">
      <c r="A2556" s="2"/>
    </row>
    <row r="2557">
      <c r="A2557" s="2"/>
    </row>
    <row r="2558">
      <c r="A2558" s="2"/>
    </row>
    <row r="2559">
      <c r="A2559" s="2"/>
    </row>
    <row r="2560">
      <c r="A2560" s="2"/>
    </row>
    <row r="2561">
      <c r="A2561" s="2"/>
    </row>
    <row r="2562">
      <c r="A2562" s="2"/>
    </row>
    <row r="2563">
      <c r="A2563" s="2"/>
    </row>
    <row r="2564">
      <c r="A2564" s="2"/>
    </row>
    <row r="2565">
      <c r="A2565" s="2"/>
    </row>
    <row r="2566">
      <c r="A2566" s="2"/>
    </row>
    <row r="2567">
      <c r="A2567" s="2"/>
    </row>
    <row r="2568">
      <c r="A2568" s="2"/>
    </row>
    <row r="2569">
      <c r="A2569" s="2"/>
    </row>
    <row r="2570">
      <c r="A2570" s="2"/>
    </row>
    <row r="2571">
      <c r="A2571" s="2"/>
    </row>
    <row r="2572">
      <c r="A2572" s="2"/>
    </row>
    <row r="2573">
      <c r="A2573" s="2"/>
    </row>
    <row r="2574">
      <c r="A2574" s="2"/>
    </row>
    <row r="2575">
      <c r="A2575" s="2"/>
    </row>
    <row r="2576">
      <c r="A2576" s="2"/>
    </row>
    <row r="2577">
      <c r="A2577" s="2"/>
    </row>
    <row r="2578">
      <c r="A2578" s="2"/>
    </row>
    <row r="2579">
      <c r="A2579" s="2"/>
    </row>
    <row r="2580">
      <c r="A2580" s="2"/>
    </row>
    <row r="2581">
      <c r="A2581" s="2"/>
    </row>
    <row r="2582">
      <c r="A2582" s="2"/>
    </row>
    <row r="2583">
      <c r="A2583" s="2"/>
    </row>
    <row r="2584">
      <c r="A2584" s="2"/>
    </row>
    <row r="2585">
      <c r="A2585" s="2"/>
    </row>
    <row r="2586">
      <c r="A2586" s="2"/>
    </row>
    <row r="2587">
      <c r="A2587" s="2"/>
    </row>
    <row r="2588">
      <c r="A2588" s="2"/>
    </row>
    <row r="2589">
      <c r="A2589" s="2"/>
    </row>
    <row r="2590">
      <c r="A2590" s="2"/>
    </row>
    <row r="2591">
      <c r="A2591" s="2"/>
    </row>
    <row r="2592">
      <c r="A2592" s="2"/>
    </row>
    <row r="2593">
      <c r="A2593" s="2"/>
    </row>
    <row r="2594">
      <c r="A2594" s="2"/>
    </row>
    <row r="2595">
      <c r="A2595" s="2"/>
    </row>
    <row r="2596">
      <c r="A2596" s="2"/>
    </row>
    <row r="2597">
      <c r="A2597" s="2"/>
    </row>
    <row r="2598">
      <c r="A2598" s="2"/>
    </row>
    <row r="2599">
      <c r="A2599" s="2"/>
    </row>
    <row r="2600">
      <c r="A2600" s="2"/>
    </row>
    <row r="2601">
      <c r="A2601" s="2"/>
    </row>
    <row r="2602">
      <c r="A2602" s="2"/>
    </row>
    <row r="2603">
      <c r="A2603" s="2"/>
    </row>
    <row r="2604">
      <c r="A2604" s="2"/>
    </row>
    <row r="2605">
      <c r="A2605" s="2"/>
    </row>
    <row r="2606">
      <c r="A2606" s="2"/>
    </row>
    <row r="2607">
      <c r="A2607" s="2"/>
    </row>
    <row r="2608">
      <c r="A2608" s="2"/>
    </row>
    <row r="2609">
      <c r="A2609" s="2"/>
    </row>
    <row r="2610">
      <c r="A2610" s="2"/>
    </row>
    <row r="2611">
      <c r="A2611" s="2"/>
    </row>
    <row r="2612">
      <c r="A2612" s="2"/>
    </row>
    <row r="2613">
      <c r="A2613" s="2"/>
    </row>
    <row r="2614">
      <c r="A2614" s="2"/>
    </row>
    <row r="2615">
      <c r="A2615" s="2"/>
    </row>
    <row r="2616">
      <c r="A2616" s="2"/>
    </row>
    <row r="2617">
      <c r="A2617" s="2"/>
    </row>
    <row r="2618">
      <c r="A2618" s="2"/>
    </row>
    <row r="2619">
      <c r="A2619" s="2"/>
    </row>
    <row r="2620">
      <c r="A2620" s="2"/>
    </row>
    <row r="2621">
      <c r="A2621" s="2"/>
    </row>
    <row r="2622">
      <c r="A2622" s="2"/>
    </row>
    <row r="2623">
      <c r="A2623" s="2"/>
    </row>
    <row r="2624">
      <c r="A2624" s="2"/>
    </row>
    <row r="2625">
      <c r="A2625" s="2"/>
    </row>
    <row r="2626">
      <c r="A2626" s="2"/>
    </row>
    <row r="2627">
      <c r="A2627" s="2"/>
    </row>
    <row r="2628">
      <c r="A2628" s="2"/>
    </row>
    <row r="2629">
      <c r="A2629" s="2"/>
    </row>
    <row r="2630">
      <c r="A2630" s="2"/>
    </row>
    <row r="2631">
      <c r="A2631" s="2"/>
    </row>
    <row r="2632">
      <c r="A2632" s="2"/>
    </row>
    <row r="2633">
      <c r="A2633" s="2"/>
    </row>
    <row r="2634">
      <c r="A2634" s="2"/>
    </row>
    <row r="2635">
      <c r="A2635" s="2"/>
    </row>
    <row r="2636">
      <c r="A2636" s="2"/>
    </row>
    <row r="2637">
      <c r="A2637" s="2"/>
    </row>
    <row r="2638">
      <c r="A2638" s="2"/>
    </row>
    <row r="2639">
      <c r="A2639" s="2"/>
    </row>
    <row r="2640">
      <c r="A2640" s="2"/>
    </row>
    <row r="2641">
      <c r="A2641" s="2"/>
    </row>
    <row r="2642">
      <c r="A2642" s="2"/>
    </row>
    <row r="2643">
      <c r="A2643" s="2"/>
    </row>
    <row r="2644">
      <c r="A2644" s="2"/>
    </row>
    <row r="2645">
      <c r="A2645" s="2"/>
    </row>
    <row r="2646">
      <c r="A2646" s="2"/>
    </row>
    <row r="2647">
      <c r="A2647" s="2"/>
    </row>
    <row r="2648">
      <c r="A2648" s="2"/>
    </row>
    <row r="2649">
      <c r="A2649" s="2"/>
    </row>
    <row r="2650">
      <c r="A2650" s="2"/>
    </row>
    <row r="2651">
      <c r="A2651" s="2"/>
    </row>
    <row r="2652">
      <c r="A2652" s="2"/>
    </row>
    <row r="2653">
      <c r="A2653" s="2"/>
    </row>
    <row r="2654">
      <c r="A2654" s="2"/>
    </row>
    <row r="2655">
      <c r="A2655" s="2"/>
    </row>
    <row r="2656">
      <c r="A2656" s="2"/>
    </row>
    <row r="2657">
      <c r="A2657" s="2"/>
    </row>
    <row r="2658">
      <c r="A2658" s="2"/>
    </row>
    <row r="2659">
      <c r="A2659" s="2"/>
    </row>
    <row r="2660">
      <c r="A2660" s="2"/>
    </row>
    <row r="2661">
      <c r="A2661" s="2"/>
    </row>
    <row r="2662">
      <c r="A2662" s="2"/>
    </row>
    <row r="2663">
      <c r="A2663" s="2"/>
    </row>
    <row r="2664">
      <c r="A2664" s="2"/>
    </row>
    <row r="2665">
      <c r="A2665" s="2"/>
    </row>
    <row r="2666">
      <c r="A2666" s="2"/>
    </row>
    <row r="2667">
      <c r="A2667" s="2"/>
    </row>
    <row r="2668">
      <c r="A2668" s="2"/>
    </row>
    <row r="2669">
      <c r="A2669" s="2"/>
    </row>
    <row r="2670">
      <c r="A2670" s="2"/>
    </row>
    <row r="2671">
      <c r="A2671" s="2"/>
    </row>
    <row r="2672">
      <c r="A2672" s="2"/>
    </row>
    <row r="2673">
      <c r="A2673" s="2"/>
    </row>
    <row r="2674">
      <c r="A2674" s="2"/>
    </row>
    <row r="2675">
      <c r="A2675" s="2"/>
    </row>
    <row r="2676">
      <c r="A2676" s="2"/>
    </row>
    <row r="2677">
      <c r="A2677" s="2"/>
    </row>
    <row r="2678">
      <c r="A2678" s="2"/>
    </row>
    <row r="2679">
      <c r="A2679" s="2"/>
    </row>
    <row r="2680">
      <c r="A2680" s="2"/>
    </row>
    <row r="2681">
      <c r="A2681" s="2"/>
    </row>
    <row r="2682">
      <c r="A2682" s="2"/>
    </row>
    <row r="2683">
      <c r="A2683" s="2"/>
    </row>
    <row r="2684">
      <c r="A2684" s="2"/>
    </row>
    <row r="2685">
      <c r="A2685" s="2"/>
    </row>
    <row r="2686">
      <c r="A2686" s="2"/>
    </row>
    <row r="2687">
      <c r="A2687" s="2"/>
    </row>
    <row r="2688">
      <c r="A2688" s="2"/>
    </row>
    <row r="2689">
      <c r="A2689" s="2"/>
    </row>
    <row r="2690">
      <c r="A2690" s="2"/>
    </row>
    <row r="2691">
      <c r="A2691" s="2"/>
    </row>
    <row r="2692">
      <c r="A2692" s="2"/>
    </row>
    <row r="2693">
      <c r="A2693" s="2"/>
    </row>
    <row r="2694">
      <c r="A2694" s="2"/>
    </row>
    <row r="2695">
      <c r="A2695" s="2"/>
    </row>
    <row r="2696">
      <c r="A2696" s="2"/>
    </row>
    <row r="2697">
      <c r="A2697" s="2"/>
    </row>
    <row r="2698">
      <c r="A2698" s="2"/>
    </row>
    <row r="2699">
      <c r="A2699" s="2"/>
    </row>
    <row r="2700">
      <c r="A2700" s="2"/>
    </row>
    <row r="2701">
      <c r="A2701" s="2"/>
    </row>
    <row r="2702">
      <c r="A2702" s="2"/>
    </row>
    <row r="2703">
      <c r="A2703" s="2"/>
    </row>
    <row r="2704">
      <c r="A2704" s="2"/>
    </row>
    <row r="2705">
      <c r="A2705" s="2"/>
    </row>
    <row r="2706">
      <c r="A2706" s="2"/>
    </row>
    <row r="2707">
      <c r="A2707" s="2"/>
    </row>
    <row r="2708">
      <c r="A2708" s="2"/>
    </row>
    <row r="2709">
      <c r="A2709" s="2"/>
    </row>
    <row r="2710">
      <c r="A2710" s="2"/>
    </row>
    <row r="2711">
      <c r="A2711" s="2"/>
    </row>
    <row r="2712">
      <c r="A2712" s="2"/>
    </row>
    <row r="2713">
      <c r="A2713" s="2"/>
    </row>
    <row r="2714">
      <c r="A2714" s="2"/>
    </row>
    <row r="2715">
      <c r="A2715" s="2"/>
    </row>
    <row r="2716">
      <c r="A2716" s="2"/>
    </row>
    <row r="2717">
      <c r="A2717" s="2"/>
    </row>
    <row r="2718">
      <c r="A2718" s="2"/>
    </row>
    <row r="2719">
      <c r="A2719" s="2"/>
    </row>
    <row r="2720">
      <c r="A2720" s="2"/>
    </row>
    <row r="2721">
      <c r="A2721" s="2"/>
    </row>
    <row r="2722">
      <c r="A2722" s="2"/>
    </row>
    <row r="2723">
      <c r="A2723" s="2"/>
    </row>
    <row r="2724">
      <c r="A2724" s="2"/>
    </row>
    <row r="2725">
      <c r="A2725" s="2"/>
    </row>
    <row r="2726">
      <c r="A2726" s="2"/>
    </row>
    <row r="2727">
      <c r="A2727" s="2"/>
    </row>
    <row r="2728">
      <c r="A2728" s="2"/>
    </row>
    <row r="2729">
      <c r="A2729" s="2"/>
    </row>
    <row r="2730">
      <c r="A2730" s="2"/>
    </row>
    <row r="2731">
      <c r="A2731" s="2"/>
    </row>
    <row r="2732">
      <c r="A2732" s="2"/>
    </row>
    <row r="2733">
      <c r="A2733" s="2"/>
    </row>
    <row r="2734">
      <c r="A2734" s="2"/>
    </row>
    <row r="2735">
      <c r="A2735" s="2"/>
    </row>
    <row r="2736">
      <c r="A2736" s="2"/>
    </row>
    <row r="2737">
      <c r="A2737" s="2"/>
    </row>
    <row r="2738">
      <c r="A2738" s="2"/>
    </row>
    <row r="2739">
      <c r="A2739" s="2"/>
    </row>
    <row r="2740">
      <c r="A2740" s="2"/>
    </row>
    <row r="2741">
      <c r="A2741" s="2"/>
    </row>
    <row r="2742">
      <c r="A2742" s="2"/>
    </row>
    <row r="2743">
      <c r="A2743" s="2"/>
    </row>
    <row r="2744">
      <c r="A2744" s="2"/>
    </row>
    <row r="2745">
      <c r="A2745" s="2"/>
    </row>
    <row r="2746">
      <c r="A2746" s="2"/>
    </row>
    <row r="2747">
      <c r="A2747" s="2"/>
    </row>
    <row r="2748">
      <c r="A2748" s="2"/>
    </row>
    <row r="2749">
      <c r="A2749" s="2"/>
    </row>
    <row r="2750">
      <c r="A2750" s="2"/>
    </row>
    <row r="2751">
      <c r="A2751" s="2"/>
    </row>
    <row r="2752">
      <c r="A2752" s="2"/>
    </row>
    <row r="2753">
      <c r="A2753" s="2"/>
    </row>
    <row r="2754">
      <c r="A2754" s="2"/>
    </row>
    <row r="2755">
      <c r="A2755" s="2"/>
    </row>
    <row r="2756">
      <c r="A2756" s="2"/>
    </row>
    <row r="2757">
      <c r="A2757" s="2"/>
    </row>
    <row r="2758">
      <c r="A2758" s="2"/>
    </row>
    <row r="2759">
      <c r="A2759" s="2"/>
    </row>
    <row r="2760">
      <c r="A2760" s="2"/>
    </row>
    <row r="2761">
      <c r="A2761" s="2"/>
    </row>
    <row r="2762">
      <c r="A2762" s="2"/>
    </row>
    <row r="2763">
      <c r="A2763" s="2"/>
    </row>
    <row r="2764">
      <c r="A2764" s="2"/>
    </row>
    <row r="2765">
      <c r="A2765" s="2"/>
    </row>
    <row r="2766">
      <c r="A2766" s="2"/>
    </row>
    <row r="2767">
      <c r="A2767" s="2"/>
    </row>
    <row r="2768">
      <c r="A2768" s="2"/>
    </row>
    <row r="2769">
      <c r="A2769" s="2"/>
    </row>
    <row r="2770">
      <c r="A2770" s="2"/>
    </row>
    <row r="2771">
      <c r="A2771" s="2"/>
    </row>
    <row r="2772">
      <c r="A2772" s="2"/>
    </row>
    <row r="2773">
      <c r="A2773" s="2"/>
    </row>
    <row r="2774">
      <c r="A2774" s="2"/>
    </row>
    <row r="2775">
      <c r="A2775" s="2"/>
    </row>
    <row r="2776">
      <c r="A2776" s="2"/>
    </row>
    <row r="2777">
      <c r="A2777" s="2"/>
    </row>
    <row r="2778">
      <c r="A2778" s="2"/>
    </row>
    <row r="2779">
      <c r="A2779" s="2"/>
    </row>
    <row r="2780">
      <c r="A2780" s="2"/>
    </row>
    <row r="2781">
      <c r="A2781" s="2"/>
    </row>
    <row r="2782">
      <c r="A2782" s="2"/>
    </row>
    <row r="2783">
      <c r="A2783" s="2"/>
    </row>
    <row r="2784">
      <c r="A2784" s="2"/>
    </row>
    <row r="2785">
      <c r="A2785" s="2"/>
    </row>
    <row r="2786">
      <c r="A2786" s="2"/>
    </row>
    <row r="2787">
      <c r="A2787" s="2"/>
    </row>
    <row r="2788">
      <c r="A2788" s="2"/>
    </row>
    <row r="2789">
      <c r="A2789" s="2"/>
    </row>
    <row r="2790">
      <c r="A2790" s="2"/>
    </row>
    <row r="2791">
      <c r="A2791" s="2"/>
    </row>
    <row r="2792">
      <c r="A2792" s="2"/>
    </row>
    <row r="2793">
      <c r="A2793" s="2"/>
    </row>
    <row r="2794">
      <c r="A2794" s="2"/>
    </row>
    <row r="2795">
      <c r="A2795" s="2"/>
    </row>
    <row r="2796">
      <c r="A2796" s="2"/>
    </row>
    <row r="2797">
      <c r="A2797" s="2"/>
    </row>
    <row r="2798">
      <c r="A2798" s="2"/>
    </row>
    <row r="2799">
      <c r="A2799" s="2"/>
    </row>
    <row r="2800">
      <c r="A2800" s="2"/>
    </row>
    <row r="2801">
      <c r="A2801" s="2"/>
    </row>
    <row r="2802">
      <c r="A2802" s="2"/>
    </row>
    <row r="2803">
      <c r="A2803" s="2"/>
    </row>
    <row r="2804">
      <c r="A2804" s="2"/>
    </row>
    <row r="2805">
      <c r="A2805" s="2"/>
    </row>
    <row r="2806">
      <c r="A2806" s="2"/>
    </row>
    <row r="2807">
      <c r="A2807" s="2"/>
    </row>
    <row r="2808">
      <c r="A2808" s="2"/>
    </row>
    <row r="2809">
      <c r="A2809" s="2"/>
    </row>
    <row r="2810">
      <c r="A2810" s="2"/>
    </row>
    <row r="2811">
      <c r="A2811" s="2"/>
    </row>
    <row r="2812">
      <c r="A2812" s="2"/>
    </row>
    <row r="2813">
      <c r="A2813" s="2"/>
    </row>
    <row r="2814">
      <c r="A2814" s="2"/>
    </row>
    <row r="2815">
      <c r="A2815" s="2"/>
    </row>
    <row r="2816">
      <c r="A2816" s="2"/>
    </row>
    <row r="2817">
      <c r="A2817" s="2"/>
    </row>
    <row r="2818">
      <c r="A2818" s="2"/>
    </row>
    <row r="2819">
      <c r="A2819" s="2"/>
    </row>
    <row r="2820">
      <c r="A2820" s="2"/>
    </row>
    <row r="2821">
      <c r="A2821" s="2"/>
    </row>
    <row r="2822">
      <c r="A2822" s="2"/>
    </row>
    <row r="2823">
      <c r="A2823" s="2"/>
    </row>
    <row r="2824">
      <c r="A2824" s="2"/>
    </row>
    <row r="2825">
      <c r="A2825" s="2"/>
    </row>
    <row r="2826">
      <c r="A2826" s="2"/>
    </row>
    <row r="2827">
      <c r="A2827" s="2"/>
    </row>
    <row r="2828">
      <c r="A2828" s="2"/>
    </row>
    <row r="2829">
      <c r="A2829" s="2"/>
    </row>
    <row r="2830">
      <c r="A2830" s="2"/>
    </row>
    <row r="2831">
      <c r="A2831" s="2"/>
    </row>
    <row r="2832">
      <c r="A2832" s="2"/>
    </row>
    <row r="2833">
      <c r="A2833" s="2"/>
    </row>
    <row r="2834">
      <c r="A2834" s="2"/>
    </row>
    <row r="2835">
      <c r="A2835" s="2"/>
    </row>
    <row r="2836">
      <c r="A2836" s="2"/>
    </row>
    <row r="2837">
      <c r="A2837" s="2"/>
    </row>
    <row r="2838">
      <c r="A2838" s="2"/>
    </row>
    <row r="2839">
      <c r="A2839" s="2"/>
    </row>
    <row r="2840">
      <c r="A2840" s="2"/>
    </row>
    <row r="2841">
      <c r="A2841" s="2"/>
    </row>
    <row r="2842">
      <c r="A2842" s="2"/>
    </row>
    <row r="2843">
      <c r="A2843" s="2"/>
    </row>
    <row r="2844">
      <c r="A2844" s="2"/>
    </row>
    <row r="2845">
      <c r="A2845" s="2"/>
    </row>
    <row r="2846">
      <c r="A2846" s="2"/>
    </row>
    <row r="2847">
      <c r="A2847" s="2"/>
    </row>
    <row r="2848">
      <c r="A2848" s="2"/>
    </row>
    <row r="2849">
      <c r="A2849" s="2"/>
    </row>
    <row r="2850">
      <c r="A2850" s="2"/>
    </row>
    <row r="2851">
      <c r="A2851" s="2"/>
    </row>
    <row r="2852">
      <c r="A2852" s="2"/>
    </row>
    <row r="2853">
      <c r="A2853" s="2"/>
    </row>
    <row r="2854">
      <c r="A2854" s="2"/>
    </row>
    <row r="2855">
      <c r="A2855" s="2"/>
    </row>
    <row r="2856">
      <c r="A2856" s="2"/>
    </row>
    <row r="2857">
      <c r="A2857" s="2"/>
    </row>
    <row r="2858">
      <c r="A2858" s="2"/>
    </row>
    <row r="2859">
      <c r="A2859" s="2"/>
    </row>
    <row r="2860">
      <c r="A2860" s="2"/>
    </row>
    <row r="2861">
      <c r="A2861" s="2"/>
    </row>
    <row r="2862">
      <c r="A2862" s="2"/>
    </row>
    <row r="2863">
      <c r="A2863" s="2"/>
    </row>
    <row r="2864">
      <c r="A2864" s="2"/>
    </row>
    <row r="2865">
      <c r="A2865" s="2"/>
    </row>
    <row r="2866">
      <c r="A2866" s="2"/>
    </row>
    <row r="2867">
      <c r="A2867" s="2"/>
    </row>
    <row r="2868">
      <c r="A2868" s="2"/>
    </row>
    <row r="2869">
      <c r="A2869" s="2"/>
    </row>
    <row r="2870">
      <c r="A2870" s="2"/>
    </row>
    <row r="2871">
      <c r="A2871" s="2"/>
    </row>
    <row r="2872">
      <c r="A2872" s="2"/>
    </row>
    <row r="2873">
      <c r="A2873" s="2"/>
    </row>
    <row r="2874">
      <c r="A2874" s="2"/>
    </row>
    <row r="2875">
      <c r="A2875" s="2"/>
    </row>
    <row r="2876">
      <c r="A2876" s="2"/>
    </row>
    <row r="2877">
      <c r="A2877" s="2"/>
    </row>
    <row r="2878">
      <c r="A2878" s="2"/>
    </row>
    <row r="2879">
      <c r="A2879" s="2"/>
    </row>
    <row r="2880">
      <c r="A2880" s="2"/>
    </row>
    <row r="2881">
      <c r="A2881" s="2"/>
    </row>
    <row r="2882">
      <c r="A2882" s="2"/>
    </row>
    <row r="2883">
      <c r="A2883" s="2"/>
    </row>
    <row r="2884">
      <c r="A2884" s="2"/>
    </row>
    <row r="2885">
      <c r="A2885" s="2"/>
    </row>
    <row r="2886">
      <c r="A2886" s="2"/>
    </row>
    <row r="2887">
      <c r="A2887" s="2"/>
    </row>
    <row r="2888">
      <c r="A2888" s="2"/>
    </row>
    <row r="2889">
      <c r="A2889" s="2"/>
    </row>
    <row r="2890">
      <c r="A2890" s="2"/>
    </row>
    <row r="2891">
      <c r="A2891" s="2"/>
    </row>
    <row r="2892">
      <c r="A2892" s="2"/>
    </row>
    <row r="2893">
      <c r="A2893" s="2"/>
    </row>
    <row r="2894">
      <c r="A2894" s="2"/>
    </row>
    <row r="2895">
      <c r="A2895" s="2"/>
    </row>
    <row r="2896">
      <c r="A2896" s="2"/>
    </row>
    <row r="2897">
      <c r="A2897" s="2"/>
    </row>
    <row r="2898">
      <c r="A2898" s="2"/>
    </row>
    <row r="2899">
      <c r="A2899" s="2"/>
    </row>
    <row r="2900">
      <c r="A2900" s="2"/>
    </row>
    <row r="2901">
      <c r="A2901" s="2"/>
    </row>
    <row r="2902">
      <c r="A2902" s="2"/>
    </row>
    <row r="2903">
      <c r="A2903" s="2"/>
    </row>
    <row r="2904">
      <c r="A2904" s="2"/>
    </row>
    <row r="2905">
      <c r="A2905" s="2"/>
    </row>
    <row r="2906">
      <c r="A2906" s="2"/>
    </row>
    <row r="2907">
      <c r="A2907" s="2"/>
    </row>
    <row r="2908">
      <c r="A2908" s="2"/>
    </row>
    <row r="2909">
      <c r="A2909" s="2"/>
    </row>
    <row r="2910">
      <c r="A2910" s="2"/>
    </row>
    <row r="2911">
      <c r="A2911" s="2"/>
    </row>
    <row r="2912">
      <c r="A2912" s="2"/>
    </row>
    <row r="2913">
      <c r="A2913" s="2"/>
    </row>
    <row r="2914">
      <c r="A2914" s="2"/>
    </row>
    <row r="2915">
      <c r="A2915" s="2"/>
    </row>
    <row r="2916">
      <c r="A2916" s="2"/>
    </row>
    <row r="2917">
      <c r="A2917" s="2"/>
    </row>
    <row r="2918">
      <c r="A2918" s="2"/>
    </row>
    <row r="2919">
      <c r="A2919" s="2"/>
    </row>
    <row r="2920">
      <c r="A2920" s="2"/>
    </row>
    <row r="2921">
      <c r="A2921" s="2"/>
    </row>
    <row r="2922">
      <c r="A2922" s="2"/>
    </row>
    <row r="2923">
      <c r="A2923" s="2"/>
    </row>
    <row r="2924">
      <c r="A2924" s="2"/>
    </row>
    <row r="2925">
      <c r="A2925" s="2"/>
    </row>
    <row r="2926">
      <c r="A2926" s="2"/>
    </row>
    <row r="2927">
      <c r="A2927" s="2"/>
    </row>
    <row r="2928">
      <c r="A2928" s="2"/>
    </row>
    <row r="2929">
      <c r="A2929" s="2"/>
    </row>
    <row r="2930">
      <c r="A2930" s="2"/>
    </row>
    <row r="2931">
      <c r="A2931" s="2"/>
    </row>
    <row r="2932">
      <c r="A2932" s="2"/>
    </row>
    <row r="2933">
      <c r="A2933" s="2"/>
    </row>
    <row r="2934">
      <c r="A2934" s="2"/>
    </row>
    <row r="2935">
      <c r="A2935" s="2"/>
    </row>
    <row r="2936">
      <c r="A2936" s="2"/>
    </row>
    <row r="2937">
      <c r="A2937" s="2"/>
    </row>
    <row r="2938">
      <c r="A2938" s="2"/>
    </row>
    <row r="2939">
      <c r="A2939" s="2"/>
    </row>
    <row r="2940">
      <c r="A2940" s="2"/>
    </row>
    <row r="2941">
      <c r="A2941" s="2"/>
    </row>
    <row r="2942">
      <c r="A2942" s="2"/>
    </row>
    <row r="2943">
      <c r="A2943" s="2"/>
    </row>
    <row r="2944">
      <c r="A2944" s="2"/>
    </row>
    <row r="2945">
      <c r="A2945" s="2"/>
    </row>
    <row r="2946">
      <c r="A2946" s="2"/>
    </row>
    <row r="2947">
      <c r="A2947" s="2"/>
    </row>
    <row r="2948">
      <c r="A2948" s="2"/>
    </row>
    <row r="2949">
      <c r="A2949" s="2"/>
    </row>
    <row r="2950">
      <c r="A2950" s="2"/>
    </row>
    <row r="2951">
      <c r="A2951" s="2"/>
    </row>
    <row r="2952">
      <c r="A2952" s="2"/>
    </row>
    <row r="2953">
      <c r="A2953" s="2"/>
    </row>
    <row r="2954">
      <c r="A2954" s="2"/>
    </row>
    <row r="2955">
      <c r="A2955" s="2"/>
    </row>
    <row r="2956">
      <c r="A2956" s="2"/>
    </row>
    <row r="2957">
      <c r="A2957" s="2"/>
    </row>
    <row r="2958">
      <c r="A2958" s="2"/>
    </row>
    <row r="2959">
      <c r="A2959" s="2"/>
    </row>
    <row r="2960">
      <c r="A2960" s="2"/>
    </row>
    <row r="2961">
      <c r="A2961" s="2"/>
    </row>
    <row r="2962">
      <c r="A2962" s="2"/>
    </row>
    <row r="2963">
      <c r="A2963" s="2"/>
    </row>
    <row r="2964">
      <c r="A2964" s="2"/>
    </row>
    <row r="2965">
      <c r="A2965" s="2"/>
    </row>
    <row r="2966">
      <c r="A2966" s="2"/>
    </row>
    <row r="2967">
      <c r="A2967" s="2"/>
    </row>
    <row r="2968">
      <c r="A2968" s="2"/>
    </row>
    <row r="2969">
      <c r="A2969" s="2"/>
    </row>
    <row r="2970">
      <c r="A2970" s="2"/>
    </row>
    <row r="2971">
      <c r="A2971" s="2"/>
    </row>
    <row r="2972">
      <c r="A2972" s="2"/>
    </row>
    <row r="2973">
      <c r="A2973" s="2"/>
    </row>
    <row r="2974">
      <c r="A2974" s="2"/>
    </row>
    <row r="2975">
      <c r="A2975" s="2"/>
    </row>
    <row r="2976">
      <c r="A2976" s="2"/>
    </row>
    <row r="2977">
      <c r="A2977" s="2"/>
    </row>
    <row r="2978">
      <c r="A2978" s="2"/>
    </row>
    <row r="2979">
      <c r="A2979" s="2"/>
    </row>
    <row r="2980">
      <c r="A2980" s="2"/>
    </row>
    <row r="2981">
      <c r="A2981" s="2"/>
    </row>
    <row r="2982">
      <c r="A2982" s="2"/>
    </row>
    <row r="2983">
      <c r="A2983" s="2"/>
    </row>
    <row r="2984">
      <c r="A2984" s="2"/>
    </row>
    <row r="2985">
      <c r="A2985" s="2"/>
    </row>
    <row r="2986">
      <c r="A2986" s="2"/>
    </row>
    <row r="2987">
      <c r="A2987" s="2"/>
    </row>
    <row r="2988">
      <c r="A2988" s="2"/>
    </row>
    <row r="2989">
      <c r="A2989" s="2"/>
    </row>
    <row r="2990">
      <c r="A2990" s="2"/>
    </row>
    <row r="2991">
      <c r="A2991" s="2"/>
    </row>
    <row r="2992">
      <c r="A2992" s="2"/>
    </row>
    <row r="2993">
      <c r="A2993" s="2"/>
    </row>
    <row r="2994">
      <c r="A2994" s="2"/>
    </row>
    <row r="2995">
      <c r="A2995" s="2"/>
    </row>
    <row r="2996">
      <c r="A2996" s="2"/>
    </row>
    <row r="2997">
      <c r="A2997" s="2"/>
    </row>
    <row r="2998">
      <c r="A2998" s="2"/>
    </row>
    <row r="2999">
      <c r="A2999" s="2"/>
    </row>
    <row r="3000">
      <c r="A3000" s="2"/>
    </row>
    <row r="3001">
      <c r="A3001" s="2"/>
    </row>
    <row r="3002">
      <c r="A3002" s="2"/>
    </row>
    <row r="3003">
      <c r="A3003" s="2"/>
    </row>
    <row r="3004">
      <c r="A3004" s="2"/>
    </row>
    <row r="3005">
      <c r="A3005" s="2"/>
    </row>
    <row r="3006">
      <c r="A3006" s="2"/>
    </row>
    <row r="3007">
      <c r="A3007" s="2"/>
    </row>
    <row r="3008">
      <c r="A3008" s="2"/>
    </row>
    <row r="3009">
      <c r="A3009" s="2"/>
    </row>
    <row r="3010">
      <c r="A3010" s="2"/>
    </row>
    <row r="3011">
      <c r="A3011" s="2"/>
    </row>
    <row r="3012">
      <c r="A3012" s="2"/>
    </row>
    <row r="3013">
      <c r="A3013" s="2"/>
    </row>
    <row r="3014">
      <c r="A3014" s="2"/>
    </row>
    <row r="3015">
      <c r="A3015" s="2"/>
    </row>
    <row r="3016">
      <c r="A3016" s="2"/>
    </row>
    <row r="3017">
      <c r="A3017" s="2"/>
    </row>
    <row r="3018">
      <c r="A3018" s="2"/>
    </row>
    <row r="3019">
      <c r="A3019" s="2"/>
    </row>
    <row r="3020">
      <c r="A3020" s="2"/>
    </row>
    <row r="3021">
      <c r="A3021" s="2"/>
    </row>
    <row r="3022">
      <c r="A3022" s="2"/>
    </row>
    <row r="3023">
      <c r="A3023" s="2"/>
    </row>
    <row r="3024">
      <c r="A3024" s="2"/>
    </row>
    <row r="3025">
      <c r="A3025" s="2"/>
    </row>
    <row r="3026">
      <c r="A3026" s="2"/>
    </row>
    <row r="3027">
      <c r="A3027" s="2"/>
    </row>
    <row r="3028">
      <c r="A3028" s="2"/>
    </row>
    <row r="3029">
      <c r="A3029" s="2"/>
    </row>
    <row r="3030">
      <c r="A3030" s="2"/>
    </row>
    <row r="3031">
      <c r="A3031" s="2"/>
    </row>
    <row r="3032">
      <c r="A3032" s="2"/>
    </row>
    <row r="3033">
      <c r="A3033" s="2"/>
    </row>
    <row r="3034">
      <c r="A3034" s="2"/>
    </row>
    <row r="3035">
      <c r="A3035" s="2"/>
    </row>
    <row r="3036">
      <c r="A3036" s="2"/>
    </row>
    <row r="3037">
      <c r="A3037" s="2"/>
    </row>
    <row r="3038">
      <c r="A3038" s="2"/>
    </row>
    <row r="3039">
      <c r="A3039" s="2"/>
    </row>
    <row r="3040">
      <c r="A3040" s="2"/>
    </row>
    <row r="3041">
      <c r="A3041" s="2"/>
    </row>
    <row r="3042">
      <c r="A3042" s="2"/>
    </row>
    <row r="3043">
      <c r="A3043" s="2"/>
    </row>
    <row r="3044">
      <c r="A3044" s="2"/>
    </row>
    <row r="3045">
      <c r="A3045" s="2"/>
    </row>
    <row r="3046">
      <c r="A3046" s="2"/>
    </row>
    <row r="3047">
      <c r="A3047" s="2"/>
    </row>
    <row r="3048">
      <c r="A3048" s="2"/>
    </row>
    <row r="3049">
      <c r="A3049" s="2"/>
    </row>
    <row r="3050">
      <c r="A3050" s="2"/>
    </row>
    <row r="3051">
      <c r="A3051" s="2"/>
    </row>
    <row r="3052">
      <c r="A3052" s="2"/>
    </row>
    <row r="3053">
      <c r="A3053" s="2"/>
    </row>
    <row r="3054">
      <c r="A3054" s="2"/>
    </row>
    <row r="3055">
      <c r="A3055" s="2"/>
    </row>
    <row r="3056">
      <c r="A3056" s="2"/>
    </row>
    <row r="3057">
      <c r="A3057" s="2"/>
    </row>
    <row r="3058">
      <c r="A3058" s="2"/>
    </row>
    <row r="3059">
      <c r="A3059" s="2"/>
    </row>
    <row r="3060">
      <c r="A3060" s="2"/>
    </row>
    <row r="3061">
      <c r="A3061" s="2"/>
    </row>
    <row r="3062">
      <c r="A3062" s="2"/>
    </row>
    <row r="3063">
      <c r="A3063" s="2"/>
    </row>
    <row r="3064">
      <c r="A3064" s="2"/>
    </row>
    <row r="3065">
      <c r="A3065" s="2"/>
    </row>
    <row r="3066">
      <c r="A3066" s="2"/>
    </row>
    <row r="3067">
      <c r="A3067" s="2"/>
    </row>
    <row r="3068">
      <c r="A3068" s="2"/>
    </row>
    <row r="3069">
      <c r="A3069" s="2"/>
    </row>
    <row r="3070">
      <c r="A3070" s="2"/>
    </row>
    <row r="3071">
      <c r="A3071" s="2"/>
    </row>
    <row r="3072">
      <c r="A3072" s="2"/>
    </row>
    <row r="3073">
      <c r="A3073" s="2"/>
    </row>
    <row r="3074">
      <c r="A3074" s="2"/>
    </row>
    <row r="3075">
      <c r="A3075" s="2"/>
    </row>
    <row r="3076">
      <c r="A3076" s="2"/>
    </row>
    <row r="3077">
      <c r="A3077" s="2"/>
    </row>
    <row r="3078">
      <c r="A3078" s="2"/>
    </row>
    <row r="3079">
      <c r="A3079" s="2"/>
    </row>
    <row r="3080">
      <c r="A3080" s="2"/>
    </row>
    <row r="3081">
      <c r="A3081" s="2"/>
    </row>
    <row r="3082">
      <c r="A3082" s="2"/>
    </row>
    <row r="3083">
      <c r="A3083" s="2"/>
    </row>
    <row r="3084">
      <c r="A3084" s="2"/>
    </row>
    <row r="3085">
      <c r="A3085" s="2"/>
    </row>
    <row r="3086">
      <c r="A3086" s="2"/>
    </row>
    <row r="3087">
      <c r="A3087" s="2"/>
    </row>
    <row r="3088">
      <c r="A3088" s="2"/>
    </row>
    <row r="3089">
      <c r="A3089" s="2"/>
    </row>
    <row r="3090">
      <c r="A3090" s="2"/>
    </row>
    <row r="3091">
      <c r="A3091" s="2"/>
    </row>
    <row r="3092">
      <c r="A3092" s="2"/>
    </row>
    <row r="3093">
      <c r="A3093" s="2"/>
    </row>
    <row r="3094">
      <c r="A3094" s="2"/>
    </row>
    <row r="3095">
      <c r="A3095" s="2"/>
    </row>
    <row r="3096">
      <c r="A3096" s="2"/>
    </row>
    <row r="3097">
      <c r="A3097" s="2"/>
    </row>
    <row r="3098">
      <c r="A3098" s="2"/>
    </row>
    <row r="3099">
      <c r="A3099" s="2"/>
    </row>
    <row r="3100">
      <c r="A3100" s="2"/>
    </row>
    <row r="3101">
      <c r="A3101" s="2"/>
    </row>
    <row r="3102">
      <c r="A3102" s="2"/>
    </row>
    <row r="3103">
      <c r="A3103" s="2"/>
    </row>
    <row r="3104">
      <c r="A3104" s="2"/>
    </row>
    <row r="3105">
      <c r="A3105" s="2"/>
    </row>
    <row r="3106">
      <c r="A3106" s="2"/>
    </row>
    <row r="3107">
      <c r="A3107" s="2"/>
    </row>
    <row r="3108">
      <c r="A3108" s="2"/>
    </row>
    <row r="3109">
      <c r="A3109" s="2"/>
    </row>
    <row r="3110">
      <c r="A3110" s="2"/>
    </row>
    <row r="3111">
      <c r="A3111" s="2"/>
    </row>
    <row r="3112">
      <c r="A3112" s="2"/>
    </row>
    <row r="3113">
      <c r="A3113" s="2"/>
    </row>
    <row r="3114">
      <c r="A3114" s="2"/>
    </row>
    <row r="3115">
      <c r="A3115" s="2"/>
    </row>
    <row r="3116">
      <c r="A3116" s="2"/>
    </row>
    <row r="3117">
      <c r="A3117" s="2"/>
    </row>
    <row r="3118">
      <c r="A3118" s="2"/>
    </row>
    <row r="3119">
      <c r="A3119" s="2"/>
    </row>
    <row r="3120">
      <c r="A3120" s="2"/>
    </row>
    <row r="3121">
      <c r="A3121" s="2"/>
    </row>
    <row r="3122">
      <c r="A3122" s="2"/>
    </row>
    <row r="3123">
      <c r="A3123" s="2"/>
    </row>
    <row r="3124">
      <c r="A3124" s="2"/>
    </row>
    <row r="3125">
      <c r="A3125" s="2"/>
    </row>
    <row r="3126">
      <c r="A3126" s="2"/>
    </row>
    <row r="3127">
      <c r="A3127" s="2"/>
    </row>
    <row r="3128">
      <c r="A3128" s="2"/>
    </row>
    <row r="3129">
      <c r="A3129" s="2"/>
    </row>
    <row r="3130">
      <c r="A3130" s="2"/>
    </row>
    <row r="3131">
      <c r="A313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75"/>
    <col customWidth="1" min="5" max="5" width="13.63"/>
  </cols>
  <sheetData>
    <row r="1">
      <c r="A1" s="2" t="s">
        <v>1852</v>
      </c>
      <c r="B1" s="1" t="str">
        <f>IFERROR(__xludf.DUMMYFUNCTION("FILTER(A:A, ISNUMBER(SEARCH(""(v)"", A:A)))"),"add (v)")</f>
        <v>add (v)</v>
      </c>
      <c r="C1" s="2" t="s">
        <v>1853</v>
      </c>
      <c r="G1" s="2" t="s">
        <v>1854</v>
      </c>
      <c r="H1" s="2" t="s">
        <v>1855</v>
      </c>
      <c r="I1" s="2" t="s">
        <v>1856</v>
      </c>
      <c r="J1" s="2" t="s">
        <v>1857</v>
      </c>
      <c r="K1" s="2" t="s">
        <v>1858</v>
      </c>
      <c r="L1" s="2" t="s">
        <v>1859</v>
      </c>
    </row>
    <row r="2">
      <c r="A2" s="2" t="s">
        <v>1860</v>
      </c>
      <c r="B2" s="1" t="str">
        <f>IFERROR(__xludf.DUMMYFUNCTION("""COMPUTED_VALUE"""),"agree (v)")</f>
        <v>agree (v)</v>
      </c>
      <c r="C2" s="1" t="s">
        <v>0</v>
      </c>
      <c r="D2" s="1" t="str">
        <f t="shared" ref="D2:D207" si="1">LEFT(C2, LEN(C2) - 4)</f>
        <v>add</v>
      </c>
      <c r="E2" s="1" t="str">
        <f t="shared" ref="E2:E131" si="2">IF(COUNTIF(G:G, D2) &gt; 0, "", D2)</f>
        <v/>
      </c>
      <c r="G2" s="2" t="s">
        <v>1861</v>
      </c>
      <c r="H2" s="2" t="s">
        <v>1862</v>
      </c>
      <c r="I2" s="2" t="s">
        <v>1863</v>
      </c>
      <c r="J2" s="2" t="s">
        <v>1863</v>
      </c>
      <c r="K2" s="2" t="s">
        <v>1864</v>
      </c>
      <c r="L2" s="2" t="s">
        <v>1859</v>
      </c>
    </row>
    <row r="3">
      <c r="A3" s="2" t="s">
        <v>1</v>
      </c>
      <c r="B3" s="1" t="str">
        <f>IFERROR(__xludf.DUMMYFUNCTION("""COMPUTED_VALUE"""),"arrive (v)")</f>
        <v>arrive (v)</v>
      </c>
      <c r="C3" s="1" t="s">
        <v>2</v>
      </c>
      <c r="D3" s="1" t="str">
        <f t="shared" si="1"/>
        <v>agree</v>
      </c>
      <c r="E3" s="1" t="str">
        <f t="shared" si="2"/>
        <v/>
      </c>
      <c r="F3" s="1" t="s">
        <v>1394</v>
      </c>
      <c r="G3" s="2" t="s">
        <v>1865</v>
      </c>
      <c r="H3" s="2" t="s">
        <v>1866</v>
      </c>
      <c r="I3" s="2" t="s">
        <v>1867</v>
      </c>
      <c r="J3" s="2" t="s">
        <v>1867</v>
      </c>
      <c r="K3" s="2" t="s">
        <v>1868</v>
      </c>
      <c r="L3" s="2" t="s">
        <v>1859</v>
      </c>
    </row>
    <row r="4">
      <c r="A4" s="2" t="s">
        <v>1869</v>
      </c>
      <c r="B4" s="1" t="str">
        <f>IFERROR(__xludf.DUMMYFUNCTION("""COMPUTED_VALUE"""),"ask (v)")</f>
        <v>ask (v)</v>
      </c>
      <c r="C4" s="1" t="s">
        <v>3</v>
      </c>
      <c r="D4" s="1" t="str">
        <f t="shared" si="1"/>
        <v>arrive</v>
      </c>
      <c r="E4" s="1" t="str">
        <f t="shared" si="2"/>
        <v/>
      </c>
      <c r="F4" s="1" t="s">
        <v>1870</v>
      </c>
      <c r="G4" s="2" t="s">
        <v>1871</v>
      </c>
      <c r="H4" s="2" t="s">
        <v>1872</v>
      </c>
      <c r="I4" s="2" t="s">
        <v>1873</v>
      </c>
      <c r="J4" s="2" t="s">
        <v>1873</v>
      </c>
      <c r="K4" s="2" t="s">
        <v>1874</v>
      </c>
      <c r="L4" s="2" t="s">
        <v>1859</v>
      </c>
    </row>
    <row r="5">
      <c r="A5" s="2" t="s">
        <v>1875</v>
      </c>
      <c r="B5" s="1" t="str">
        <f>IFERROR(__xludf.DUMMYFUNCTION("""COMPUTED_VALUE"""),"bake (v)")</f>
        <v>bake (v)</v>
      </c>
      <c r="C5" s="1" t="s">
        <v>4</v>
      </c>
      <c r="D5" s="1" t="str">
        <f t="shared" si="1"/>
        <v>ask</v>
      </c>
      <c r="E5" s="1" t="str">
        <f t="shared" si="2"/>
        <v/>
      </c>
      <c r="F5" s="1" t="s">
        <v>1876</v>
      </c>
      <c r="G5" s="2" t="s">
        <v>1877</v>
      </c>
      <c r="H5" s="2" t="s">
        <v>1878</v>
      </c>
      <c r="I5" s="2" t="s">
        <v>1879</v>
      </c>
      <c r="J5" s="2" t="s">
        <v>1879</v>
      </c>
      <c r="K5" s="2" t="s">
        <v>1880</v>
      </c>
      <c r="L5" s="2" t="s">
        <v>1859</v>
      </c>
    </row>
    <row r="6">
      <c r="A6" s="2" t="s">
        <v>1881</v>
      </c>
      <c r="B6" s="1" t="str">
        <f>IFERROR(__xludf.DUMMYFUNCTION("""COMPUTED_VALUE"""),"become (v)")</f>
        <v>become (v)</v>
      </c>
      <c r="C6" s="1" t="s">
        <v>6</v>
      </c>
      <c r="D6" s="1" t="str">
        <f t="shared" si="1"/>
        <v>bake</v>
      </c>
      <c r="E6" s="1" t="str">
        <f t="shared" si="2"/>
        <v/>
      </c>
      <c r="F6" s="1" t="s">
        <v>1882</v>
      </c>
      <c r="G6" s="2" t="s">
        <v>1883</v>
      </c>
      <c r="H6" s="2" t="s">
        <v>1884</v>
      </c>
      <c r="I6" s="2" t="s">
        <v>1885</v>
      </c>
      <c r="J6" s="2" t="s">
        <v>1885</v>
      </c>
      <c r="K6" s="2" t="s">
        <v>1886</v>
      </c>
      <c r="L6" s="2" t="s">
        <v>1859</v>
      </c>
    </row>
    <row r="7">
      <c r="A7" s="2" t="s">
        <v>1887</v>
      </c>
      <c r="B7" s="1" t="str">
        <f>IFERROR(__xludf.DUMMYFUNCTION("""COMPUTED_VALUE"""),"begin (v)")</f>
        <v>begin (v)</v>
      </c>
      <c r="C7" s="1" t="s">
        <v>8</v>
      </c>
      <c r="D7" s="1" t="str">
        <f t="shared" si="1"/>
        <v>become</v>
      </c>
      <c r="E7" s="1" t="str">
        <f t="shared" si="2"/>
        <v/>
      </c>
      <c r="F7" s="1" t="s">
        <v>1882</v>
      </c>
      <c r="G7" s="2" t="s">
        <v>1888</v>
      </c>
      <c r="H7" s="2" t="s">
        <v>1889</v>
      </c>
      <c r="I7" s="2" t="s">
        <v>1890</v>
      </c>
      <c r="J7" s="2" t="s">
        <v>1890</v>
      </c>
      <c r="K7" s="2" t="s">
        <v>1891</v>
      </c>
      <c r="L7" s="2" t="s">
        <v>1859</v>
      </c>
    </row>
    <row r="8">
      <c r="A8" s="2" t="s">
        <v>1892</v>
      </c>
      <c r="B8" s="1" t="str">
        <f>IFERROR(__xludf.DUMMYFUNCTION("""COMPUTED_VALUE"""),"believe (v)")</f>
        <v>believe (v)</v>
      </c>
      <c r="C8" s="1" t="s">
        <v>10</v>
      </c>
      <c r="D8" s="1" t="str">
        <f t="shared" si="1"/>
        <v>begin</v>
      </c>
      <c r="E8" s="1" t="str">
        <f t="shared" si="2"/>
        <v/>
      </c>
      <c r="F8" s="1" t="s">
        <v>1893</v>
      </c>
      <c r="G8" s="2" t="s">
        <v>1894</v>
      </c>
      <c r="H8" s="2" t="s">
        <v>1895</v>
      </c>
      <c r="I8" s="2" t="s">
        <v>1896</v>
      </c>
      <c r="J8" s="2" t="s">
        <v>1896</v>
      </c>
      <c r="K8" s="2" t="s">
        <v>1897</v>
      </c>
      <c r="L8" s="2" t="s">
        <v>1859</v>
      </c>
    </row>
    <row r="9">
      <c r="A9" s="2" t="s">
        <v>1898</v>
      </c>
      <c r="B9" s="1" t="str">
        <f>IFERROR(__xludf.DUMMYFUNCTION("""COMPUTED_VALUE"""),"belong (v)")</f>
        <v>belong (v)</v>
      </c>
      <c r="C9" s="1" t="s">
        <v>12</v>
      </c>
      <c r="D9" s="1" t="str">
        <f t="shared" si="1"/>
        <v>believe</v>
      </c>
      <c r="E9" s="1" t="str">
        <f t="shared" si="2"/>
        <v/>
      </c>
      <c r="F9" s="1" t="s">
        <v>1899</v>
      </c>
      <c r="G9" s="2" t="s">
        <v>1900</v>
      </c>
      <c r="H9" s="2" t="s">
        <v>1901</v>
      </c>
      <c r="I9" s="2" t="s">
        <v>1902</v>
      </c>
      <c r="J9" s="2" t="s">
        <v>1902</v>
      </c>
      <c r="K9" s="2" t="s">
        <v>1903</v>
      </c>
      <c r="L9" s="2" t="s">
        <v>1859</v>
      </c>
    </row>
    <row r="10">
      <c r="A10" s="2" t="s">
        <v>1904</v>
      </c>
      <c r="B10" s="1" t="str">
        <f>IFERROR(__xludf.DUMMYFUNCTION("""COMPUTED_VALUE"""),"boil (v)")</f>
        <v>boil (v)</v>
      </c>
      <c r="C10" s="1" t="s">
        <v>14</v>
      </c>
      <c r="D10" s="1" t="str">
        <f t="shared" si="1"/>
        <v>belong</v>
      </c>
      <c r="E10" s="1" t="str">
        <f t="shared" si="2"/>
        <v/>
      </c>
      <c r="F10" s="1" t="s">
        <v>1899</v>
      </c>
      <c r="G10" s="2" t="s">
        <v>1905</v>
      </c>
      <c r="H10" s="2" t="s">
        <v>1906</v>
      </c>
      <c r="I10" s="2" t="s">
        <v>1907</v>
      </c>
      <c r="J10" s="2" t="s">
        <v>1907</v>
      </c>
      <c r="K10" s="2" t="s">
        <v>1908</v>
      </c>
      <c r="L10" s="2" t="s">
        <v>1859</v>
      </c>
    </row>
    <row r="11">
      <c r="A11" s="2" t="s">
        <v>1909</v>
      </c>
      <c r="B11" s="1" t="str">
        <f>IFERROR(__xludf.DUMMYFUNCTION("""COMPUTED_VALUE"""),"born (v)")</f>
        <v>born (v)</v>
      </c>
      <c r="C11" s="1" t="s">
        <v>16</v>
      </c>
      <c r="D11" s="1" t="str">
        <f t="shared" si="1"/>
        <v>boil</v>
      </c>
      <c r="E11" s="1" t="str">
        <f t="shared" si="2"/>
        <v/>
      </c>
      <c r="F11" s="1" t="s">
        <v>1910</v>
      </c>
      <c r="G11" s="2" t="s">
        <v>1911</v>
      </c>
      <c r="H11" s="2" t="s">
        <v>1912</v>
      </c>
      <c r="I11" s="2" t="s">
        <v>1913</v>
      </c>
      <c r="J11" s="2" t="s">
        <v>1913</v>
      </c>
      <c r="K11" s="2" t="s">
        <v>1914</v>
      </c>
      <c r="L11" s="2" t="s">
        <v>1859</v>
      </c>
    </row>
    <row r="12">
      <c r="A12" s="2" t="s">
        <v>15</v>
      </c>
      <c r="B12" s="1" t="str">
        <f>IFERROR(__xludf.DUMMYFUNCTION("""COMPUTED_VALUE"""),"borrow (v)")</f>
        <v>borrow (v)</v>
      </c>
      <c r="C12" s="2" t="s">
        <v>29</v>
      </c>
      <c r="D12" s="1" t="str">
        <f t="shared" si="1"/>
        <v>buy</v>
      </c>
      <c r="E12" s="1" t="str">
        <f t="shared" si="2"/>
        <v/>
      </c>
      <c r="F12" s="1" t="s">
        <v>1915</v>
      </c>
      <c r="G12" s="2" t="s">
        <v>1916</v>
      </c>
      <c r="H12" s="2" t="s">
        <v>1917</v>
      </c>
      <c r="I12" s="2" t="s">
        <v>1918</v>
      </c>
      <c r="J12" s="2" t="s">
        <v>1918</v>
      </c>
      <c r="K12" s="2" t="s">
        <v>1919</v>
      </c>
      <c r="L12" s="2" t="s">
        <v>1859</v>
      </c>
    </row>
    <row r="13">
      <c r="A13" s="2" t="s">
        <v>17</v>
      </c>
      <c r="B13" s="1" t="str">
        <f>IFERROR(__xludf.DUMMYFUNCTION("""COMPUTED_VALUE"""),"bother (v)")</f>
        <v>bother (v)</v>
      </c>
      <c r="C13" s="1" t="s">
        <v>18</v>
      </c>
      <c r="D13" s="1" t="str">
        <f t="shared" si="1"/>
        <v>born</v>
      </c>
      <c r="E13" s="1" t="str">
        <f t="shared" si="2"/>
        <v>born</v>
      </c>
      <c r="F13" s="1" t="s">
        <v>1920</v>
      </c>
      <c r="G13" s="2" t="s">
        <v>1195</v>
      </c>
      <c r="H13" s="2" t="s">
        <v>1921</v>
      </c>
      <c r="I13" s="2" t="s">
        <v>1922</v>
      </c>
      <c r="J13" s="2" t="s">
        <v>1922</v>
      </c>
      <c r="K13" s="2" t="s">
        <v>1923</v>
      </c>
      <c r="L13" s="2" t="s">
        <v>1859</v>
      </c>
    </row>
    <row r="14">
      <c r="A14" s="2" t="s">
        <v>1924</v>
      </c>
      <c r="B14" s="1" t="str">
        <f>IFERROR(__xludf.DUMMYFUNCTION("""COMPUTED_VALUE"""),"• Someone’s broken the window. (v)")</f>
        <v>• Someone’s broken the window. (v)</v>
      </c>
      <c r="C14" s="1" t="s">
        <v>20</v>
      </c>
      <c r="D14" s="1" t="str">
        <f t="shared" si="1"/>
        <v>borrow</v>
      </c>
      <c r="E14" s="1" t="str">
        <f t="shared" si="2"/>
        <v/>
      </c>
      <c r="F14" s="1" t="s">
        <v>1925</v>
      </c>
      <c r="G14" s="2" t="s">
        <v>1926</v>
      </c>
      <c r="H14" s="2" t="s">
        <v>1927</v>
      </c>
      <c r="I14" s="2" t="s">
        <v>1928</v>
      </c>
      <c r="J14" s="2" t="s">
        <v>1928</v>
      </c>
      <c r="K14" s="2" t="s">
        <v>1929</v>
      </c>
      <c r="L14" s="2" t="s">
        <v>1859</v>
      </c>
    </row>
    <row r="15">
      <c r="A15" s="2" t="s">
        <v>1930</v>
      </c>
      <c r="B15" s="1" t="str">
        <f>IFERROR(__xludf.DUMMYFUNCTION("""COMPUTED_VALUE"""),"bring (v)")</f>
        <v>bring (v)</v>
      </c>
      <c r="C15" s="1" t="s">
        <v>22</v>
      </c>
      <c r="D15" s="1" t="str">
        <f t="shared" si="1"/>
        <v>bother</v>
      </c>
      <c r="E15" s="1" t="str">
        <f t="shared" si="2"/>
        <v/>
      </c>
      <c r="F15" s="1" t="s">
        <v>1931</v>
      </c>
      <c r="G15" s="2" t="s">
        <v>1932</v>
      </c>
      <c r="H15" s="2" t="s">
        <v>1933</v>
      </c>
      <c r="I15" s="2" t="s">
        <v>1934</v>
      </c>
      <c r="J15" s="2" t="s">
        <v>1934</v>
      </c>
      <c r="K15" s="2" t="s">
        <v>1935</v>
      </c>
      <c r="L15" s="2" t="s">
        <v>1859</v>
      </c>
    </row>
    <row r="16">
      <c r="A16" s="2" t="s">
        <v>1936</v>
      </c>
      <c r="B16" s="1" t="str">
        <f>IFERROR(__xludf.DUMMYFUNCTION("""COMPUTED_VALUE"""),"build (v)")</f>
        <v>build (v)</v>
      </c>
      <c r="C16" s="1" t="s">
        <v>328</v>
      </c>
      <c r="D16" s="1" t="str">
        <f t="shared" si="1"/>
        <v>break</v>
      </c>
      <c r="E16" s="1" t="str">
        <f t="shared" si="2"/>
        <v/>
      </c>
      <c r="F16" s="1" t="s">
        <v>1937</v>
      </c>
      <c r="G16" s="2" t="s">
        <v>1117</v>
      </c>
      <c r="H16" s="2" t="s">
        <v>1938</v>
      </c>
      <c r="I16" s="2" t="s">
        <v>1939</v>
      </c>
      <c r="J16" s="2" t="s">
        <v>1939</v>
      </c>
      <c r="K16" s="2" t="s">
        <v>1940</v>
      </c>
      <c r="L16" s="2" t="s">
        <v>1859</v>
      </c>
    </row>
    <row r="17">
      <c r="A17" s="2" t="s">
        <v>1941</v>
      </c>
      <c r="B17" s="1" t="str">
        <f>IFERROR(__xludf.DUMMYFUNCTION("""COMPUTED_VALUE"""),"buy (v)")</f>
        <v>buy (v)</v>
      </c>
      <c r="C17" s="1" t="s">
        <v>27</v>
      </c>
      <c r="D17" s="1" t="str">
        <f t="shared" si="1"/>
        <v>bring</v>
      </c>
      <c r="E17" s="1" t="str">
        <f t="shared" si="2"/>
        <v/>
      </c>
      <c r="F17" s="1" t="s">
        <v>1942</v>
      </c>
      <c r="G17" s="2" t="s">
        <v>1943</v>
      </c>
      <c r="H17" s="2" t="s">
        <v>1944</v>
      </c>
      <c r="I17" s="2" t="s">
        <v>1945</v>
      </c>
      <c r="J17" s="2" t="s">
        <v>1945</v>
      </c>
      <c r="K17" s="2" t="s">
        <v>1946</v>
      </c>
      <c r="L17" s="2" t="s">
        <v>1859</v>
      </c>
    </row>
    <row r="18">
      <c r="A18" s="2" t="s">
        <v>1947</v>
      </c>
      <c r="B18" s="1" t="str">
        <f>IFERROR(__xludf.DUMMYFUNCTION("""COMPUTED_VALUE"""),"camp (v)")</f>
        <v>camp (v)</v>
      </c>
      <c r="C18" s="1" t="s">
        <v>26</v>
      </c>
      <c r="D18" s="1" t="str">
        <f t="shared" si="1"/>
        <v>build</v>
      </c>
      <c r="E18" s="1" t="str">
        <f t="shared" si="2"/>
        <v/>
      </c>
      <c r="F18" s="1" t="s">
        <v>1948</v>
      </c>
      <c r="G18" s="2" t="s">
        <v>1949</v>
      </c>
      <c r="H18" s="2" t="s">
        <v>1950</v>
      </c>
      <c r="I18" s="2" t="s">
        <v>1951</v>
      </c>
      <c r="J18" s="2" t="s">
        <v>1951</v>
      </c>
      <c r="K18" s="2" t="s">
        <v>1952</v>
      </c>
      <c r="L18" s="2" t="s">
        <v>1859</v>
      </c>
    </row>
    <row r="19">
      <c r="A19" s="2" t="s">
        <v>1953</v>
      </c>
      <c r="B19" s="1" t="str">
        <f>IFERROR(__xludf.DUMMYFUNCTION("""COMPUTED_VALUE"""),"carry (v)")</f>
        <v>carry (v)</v>
      </c>
      <c r="C19" s="1" t="s">
        <v>29</v>
      </c>
      <c r="D19" s="1" t="str">
        <f t="shared" si="1"/>
        <v>buy</v>
      </c>
      <c r="E19" s="1" t="str">
        <f t="shared" si="2"/>
        <v/>
      </c>
      <c r="F19" s="1" t="s">
        <v>1954</v>
      </c>
      <c r="G19" s="2" t="s">
        <v>1955</v>
      </c>
      <c r="H19" s="2" t="s">
        <v>1956</v>
      </c>
      <c r="I19" s="2" t="s">
        <v>1957</v>
      </c>
      <c r="J19" s="2" t="s">
        <v>1957</v>
      </c>
      <c r="K19" s="2" t="s">
        <v>1958</v>
      </c>
      <c r="L19" s="2" t="s">
        <v>1859</v>
      </c>
    </row>
    <row r="20">
      <c r="A20" s="2" t="s">
        <v>1959</v>
      </c>
      <c r="B20" s="1" t="str">
        <f>IFERROR(__xludf.DUMMYFUNCTION("""COMPUTED_VALUE"""),"catch (v)")</f>
        <v>catch (v)</v>
      </c>
      <c r="C20" s="1" t="s">
        <v>313</v>
      </c>
      <c r="D20" s="1" t="str">
        <f t="shared" si="1"/>
        <v>call</v>
      </c>
      <c r="E20" s="1" t="str">
        <f t="shared" si="2"/>
        <v/>
      </c>
      <c r="F20" s="1" t="s">
        <v>1954</v>
      </c>
      <c r="G20" s="2" t="s">
        <v>1960</v>
      </c>
      <c r="H20" s="2" t="s">
        <v>1961</v>
      </c>
      <c r="I20" s="2" t="s">
        <v>1962</v>
      </c>
      <c r="J20" s="2" t="s">
        <v>1962</v>
      </c>
      <c r="K20" s="2" t="s">
        <v>1963</v>
      </c>
      <c r="L20" s="2" t="s">
        <v>1859</v>
      </c>
    </row>
    <row r="21">
      <c r="A21" s="2" t="s">
        <v>1964</v>
      </c>
      <c r="B21" s="1" t="str">
        <f>IFERROR(__xludf.DUMMYFUNCTION("""COMPUTED_VALUE"""),"check (v)")</f>
        <v>check (v)</v>
      </c>
      <c r="C21" s="1" t="s">
        <v>31</v>
      </c>
      <c r="D21" s="1" t="str">
        <f t="shared" si="1"/>
        <v>camp</v>
      </c>
      <c r="E21" s="1" t="str">
        <f t="shared" si="2"/>
        <v/>
      </c>
      <c r="F21" s="1" t="s">
        <v>1965</v>
      </c>
      <c r="G21" s="2" t="s">
        <v>1966</v>
      </c>
      <c r="H21" s="2" t="s">
        <v>1967</v>
      </c>
      <c r="I21" s="2" t="s">
        <v>1169</v>
      </c>
      <c r="J21" s="2" t="s">
        <v>1169</v>
      </c>
      <c r="K21" s="2" t="s">
        <v>1968</v>
      </c>
      <c r="L21" s="2" t="s">
        <v>1859</v>
      </c>
    </row>
    <row r="22">
      <c r="A22" s="2" t="s">
        <v>0</v>
      </c>
      <c r="B22" s="1" t="str">
        <f>IFERROR(__xludf.DUMMYFUNCTION("""COMPUTED_VALUE"""),"choose (v)")</f>
        <v>choose (v)</v>
      </c>
      <c r="C22" s="1" t="s">
        <v>33</v>
      </c>
      <c r="D22" s="1" t="str">
        <f t="shared" si="1"/>
        <v>carry</v>
      </c>
      <c r="E22" s="1" t="str">
        <f t="shared" si="2"/>
        <v/>
      </c>
      <c r="F22" s="1" t="s">
        <v>1965</v>
      </c>
      <c r="G22" s="2" t="s">
        <v>1969</v>
      </c>
      <c r="H22" s="2" t="s">
        <v>1970</v>
      </c>
      <c r="I22" s="2" t="s">
        <v>1971</v>
      </c>
      <c r="J22" s="2" t="s">
        <v>1971</v>
      </c>
      <c r="K22" s="2" t="s">
        <v>1972</v>
      </c>
      <c r="L22" s="2" t="s">
        <v>1859</v>
      </c>
    </row>
    <row r="23">
      <c r="A23" s="2" t="s">
        <v>1973</v>
      </c>
      <c r="B23" s="1" t="str">
        <f>IFERROR(__xludf.DUMMYFUNCTION("""COMPUTED_VALUE"""),"climb (v)")</f>
        <v>climb (v)</v>
      </c>
      <c r="C23" s="1" t="s">
        <v>35</v>
      </c>
      <c r="D23" s="1" t="str">
        <f t="shared" si="1"/>
        <v>catch</v>
      </c>
      <c r="E23" s="1" t="str">
        <f t="shared" si="2"/>
        <v/>
      </c>
      <c r="F23" s="1" t="s">
        <v>1974</v>
      </c>
      <c r="G23" s="2" t="s">
        <v>1975</v>
      </c>
      <c r="H23" s="2" t="s">
        <v>1976</v>
      </c>
      <c r="I23" s="2" t="s">
        <v>1977</v>
      </c>
      <c r="J23" s="2" t="s">
        <v>1977</v>
      </c>
      <c r="K23" s="2" t="s">
        <v>1978</v>
      </c>
      <c r="L23" s="2" t="s">
        <v>1859</v>
      </c>
    </row>
    <row r="24">
      <c r="A24" s="2" t="s">
        <v>1979</v>
      </c>
      <c r="B24" s="1" t="str">
        <f>IFERROR(__xludf.DUMMYFUNCTION("""COMPUTED_VALUE"""),"collect (v)")</f>
        <v>collect (v)</v>
      </c>
      <c r="C24" s="1" t="s">
        <v>35</v>
      </c>
      <c r="D24" s="1" t="str">
        <f t="shared" si="1"/>
        <v>catch</v>
      </c>
      <c r="E24" s="1" t="str">
        <f t="shared" si="2"/>
        <v/>
      </c>
      <c r="F24" s="1" t="s">
        <v>1219</v>
      </c>
      <c r="G24" s="2" t="s">
        <v>1980</v>
      </c>
      <c r="H24" s="2" t="s">
        <v>1981</v>
      </c>
      <c r="I24" s="2" t="s">
        <v>1982</v>
      </c>
      <c r="J24" s="2" t="s">
        <v>1982</v>
      </c>
      <c r="K24" s="2" t="s">
        <v>1983</v>
      </c>
      <c r="L24" s="2" t="s">
        <v>1859</v>
      </c>
    </row>
    <row r="25">
      <c r="A25" s="2" t="s">
        <v>1984</v>
      </c>
      <c r="B25" s="1" t="str">
        <f>IFERROR(__xludf.DUMMYFUNCTION("""COMPUTED_VALUE"""),"come (v)")</f>
        <v>come (v)</v>
      </c>
      <c r="C25" s="1" t="s">
        <v>37</v>
      </c>
      <c r="D25" s="1" t="str">
        <f t="shared" si="1"/>
        <v>check</v>
      </c>
      <c r="E25" s="1" t="str">
        <f t="shared" si="2"/>
        <v/>
      </c>
      <c r="F25" s="1" t="s">
        <v>1985</v>
      </c>
      <c r="G25" s="2" t="s">
        <v>1986</v>
      </c>
      <c r="H25" s="2" t="s">
        <v>1987</v>
      </c>
      <c r="I25" s="2" t="s">
        <v>1988</v>
      </c>
      <c r="J25" s="2" t="s">
        <v>1988</v>
      </c>
      <c r="K25" s="2" t="s">
        <v>1989</v>
      </c>
      <c r="L25" s="2" t="s">
        <v>1859</v>
      </c>
    </row>
    <row r="26">
      <c r="A26" s="2" t="s">
        <v>1990</v>
      </c>
      <c r="B26" s="1" t="str">
        <f>IFERROR(__xludf.DUMMYFUNCTION("""COMPUTED_VALUE"""),"complete (v)")</f>
        <v>complete (v)</v>
      </c>
      <c r="C26" s="1" t="s">
        <v>37</v>
      </c>
      <c r="D26" s="1" t="str">
        <f t="shared" si="1"/>
        <v>check</v>
      </c>
      <c r="E26" s="1" t="str">
        <f t="shared" si="2"/>
        <v/>
      </c>
      <c r="F26" s="1" t="s">
        <v>1991</v>
      </c>
      <c r="G26" s="2" t="s">
        <v>1992</v>
      </c>
      <c r="H26" s="2" t="s">
        <v>1993</v>
      </c>
      <c r="I26" s="2" t="s">
        <v>1994</v>
      </c>
      <c r="J26" s="2" t="s">
        <v>1994</v>
      </c>
      <c r="K26" s="2" t="s">
        <v>1995</v>
      </c>
      <c r="L26" s="2" t="s">
        <v>1859</v>
      </c>
    </row>
    <row r="27">
      <c r="A27" s="2" t="s">
        <v>1996</v>
      </c>
      <c r="B27" s="1" t="str">
        <f>IFERROR(__xludf.DUMMYFUNCTION("""COMPUTED_VALUE"""),"copy (v)")</f>
        <v>copy (v)</v>
      </c>
      <c r="C27" s="1" t="s">
        <v>39</v>
      </c>
      <c r="D27" s="1" t="str">
        <f t="shared" si="1"/>
        <v>choose</v>
      </c>
      <c r="E27" s="1" t="str">
        <f t="shared" si="2"/>
        <v/>
      </c>
      <c r="F27" s="1" t="s">
        <v>1997</v>
      </c>
      <c r="G27" s="2" t="s">
        <v>1998</v>
      </c>
      <c r="H27" s="2" t="s">
        <v>1999</v>
      </c>
      <c r="I27" s="2" t="s">
        <v>2000</v>
      </c>
      <c r="J27" s="2" t="s">
        <v>2000</v>
      </c>
      <c r="K27" s="2" t="s">
        <v>2001</v>
      </c>
      <c r="L27" s="2" t="s">
        <v>1859</v>
      </c>
    </row>
    <row r="28">
      <c r="A28" s="2" t="s">
        <v>2002</v>
      </c>
      <c r="B28" s="1" t="str">
        <f>IFERROR(__xludf.DUMMYFUNCTION("""COMPUTED_VALUE"""),"cover (v)")</f>
        <v>cover (v)</v>
      </c>
      <c r="C28" s="1" t="s">
        <v>315</v>
      </c>
      <c r="D28" s="1" t="str">
        <f t="shared" si="1"/>
        <v>click</v>
      </c>
      <c r="E28" s="1" t="str">
        <f t="shared" si="2"/>
        <v/>
      </c>
      <c r="F28" s="1" t="s">
        <v>2003</v>
      </c>
      <c r="G28" s="2" t="s">
        <v>2004</v>
      </c>
      <c r="H28" s="2" t="s">
        <v>2005</v>
      </c>
      <c r="I28" s="2" t="s">
        <v>2006</v>
      </c>
      <c r="J28" s="2" t="s">
        <v>2006</v>
      </c>
      <c r="K28" s="2" t="s">
        <v>2007</v>
      </c>
      <c r="L28" s="2" t="s">
        <v>1859</v>
      </c>
    </row>
    <row r="29">
      <c r="A29" s="2" t="s">
        <v>2008</v>
      </c>
      <c r="B29" s="1" t="str">
        <f>IFERROR(__xludf.DUMMYFUNCTION("""COMPUTED_VALUE"""),"• Don’t cross the road here! (v)")</f>
        <v>• Don’t cross the road here! (v)</v>
      </c>
      <c r="C29" s="1" t="s">
        <v>41</v>
      </c>
      <c r="D29" s="1" t="str">
        <f t="shared" si="1"/>
        <v>climb</v>
      </c>
      <c r="E29" s="1" t="str">
        <f t="shared" si="2"/>
        <v/>
      </c>
      <c r="F29" s="1" t="s">
        <v>2009</v>
      </c>
      <c r="G29" s="2" t="s">
        <v>2010</v>
      </c>
      <c r="H29" s="2" t="s">
        <v>2011</v>
      </c>
      <c r="I29" s="2" t="s">
        <v>2012</v>
      </c>
      <c r="J29" s="2" t="s">
        <v>2012</v>
      </c>
      <c r="K29" s="2" t="s">
        <v>2013</v>
      </c>
      <c r="L29" s="2" t="s">
        <v>1859</v>
      </c>
    </row>
    <row r="30">
      <c r="A30" s="2" t="s">
        <v>2014</v>
      </c>
      <c r="B30" s="1" t="str">
        <f>IFERROR(__xludf.DUMMYFUNCTION("""COMPUTED_VALUE"""),"cry (v)")</f>
        <v>cry (v)</v>
      </c>
      <c r="C30" s="1" t="s">
        <v>41</v>
      </c>
      <c r="D30" s="1" t="str">
        <f t="shared" si="1"/>
        <v>climb</v>
      </c>
      <c r="E30" s="1" t="str">
        <f t="shared" si="2"/>
        <v/>
      </c>
      <c r="F30" s="1" t="s">
        <v>2015</v>
      </c>
      <c r="G30" s="2" t="s">
        <v>2016</v>
      </c>
      <c r="H30" s="2" t="s">
        <v>2017</v>
      </c>
      <c r="I30" s="2" t="s">
        <v>2018</v>
      </c>
      <c r="J30" s="2" t="s">
        <v>2018</v>
      </c>
      <c r="K30" s="2" t="s">
        <v>2019</v>
      </c>
      <c r="L30" s="2" t="s">
        <v>1859</v>
      </c>
    </row>
    <row r="31">
      <c r="A31" s="2" t="s">
        <v>2020</v>
      </c>
      <c r="B31" s="1" t="str">
        <f>IFERROR(__xludf.DUMMYFUNCTION("""COMPUTED_VALUE"""),"cut (v)")</f>
        <v>cut (v)</v>
      </c>
      <c r="C31" s="1" t="s">
        <v>337</v>
      </c>
      <c r="D31" s="1" t="str">
        <f t="shared" si="1"/>
        <v>close</v>
      </c>
      <c r="E31" s="1" t="str">
        <f t="shared" si="2"/>
        <v/>
      </c>
      <c r="F31" s="1" t="s">
        <v>2021</v>
      </c>
      <c r="G31" s="2" t="s">
        <v>2022</v>
      </c>
      <c r="H31" s="2" t="s">
        <v>2023</v>
      </c>
      <c r="I31" s="2" t="s">
        <v>2024</v>
      </c>
      <c r="J31" s="2" t="s">
        <v>2024</v>
      </c>
      <c r="K31" s="2" t="s">
        <v>2025</v>
      </c>
      <c r="L31" s="2" t="s">
        <v>1859</v>
      </c>
    </row>
    <row r="32">
      <c r="A32" s="2" t="s">
        <v>2026</v>
      </c>
      <c r="B32" s="1" t="str">
        <f>IFERROR(__xludf.DUMMYFUNCTION("""COMPUTED_VALUE"""),"cycle (v)")</f>
        <v>cycle (v)</v>
      </c>
      <c r="C32" s="1" t="s">
        <v>44</v>
      </c>
      <c r="D32" s="1" t="str">
        <f t="shared" si="1"/>
        <v>collect</v>
      </c>
      <c r="E32" s="1" t="str">
        <f t="shared" si="2"/>
        <v/>
      </c>
      <c r="F32" s="1" t="s">
        <v>2027</v>
      </c>
      <c r="G32" s="2" t="s">
        <v>2028</v>
      </c>
      <c r="H32" s="2" t="s">
        <v>2029</v>
      </c>
      <c r="I32" s="2" t="s">
        <v>2030</v>
      </c>
      <c r="J32" s="2" t="s">
        <v>2030</v>
      </c>
      <c r="K32" s="2" t="s">
        <v>2031</v>
      </c>
      <c r="L32" s="2" t="s">
        <v>1859</v>
      </c>
    </row>
    <row r="33">
      <c r="A33" s="2" t="s">
        <v>2032</v>
      </c>
      <c r="B33" s="1" t="str">
        <f>IFERROR(__xludf.DUMMYFUNCTION("""COMPUTED_VALUE"""),"decide (v)")</f>
        <v>decide (v)</v>
      </c>
      <c r="C33" s="1" t="s">
        <v>44</v>
      </c>
      <c r="D33" s="1" t="str">
        <f t="shared" si="1"/>
        <v>collect</v>
      </c>
      <c r="E33" s="1" t="str">
        <f t="shared" si="2"/>
        <v/>
      </c>
      <c r="F33" s="1" t="s">
        <v>2033</v>
      </c>
      <c r="G33" s="2" t="s">
        <v>2034</v>
      </c>
      <c r="H33" s="2" t="s">
        <v>2035</v>
      </c>
      <c r="I33" s="2" t="s">
        <v>2036</v>
      </c>
      <c r="J33" s="2" t="s">
        <v>2036</v>
      </c>
      <c r="K33" s="2" t="s">
        <v>2037</v>
      </c>
      <c r="L33" s="2" t="s">
        <v>1859</v>
      </c>
    </row>
    <row r="34">
      <c r="A34" s="2" t="s">
        <v>2038</v>
      </c>
      <c r="B34" s="1" t="str">
        <f>IFERROR(__xludf.DUMMYFUNCTION("""COMPUTED_VALUE"""),"• The flight is delayed. (v)")</f>
        <v>• The flight is delayed. (v)</v>
      </c>
      <c r="C34" s="1" t="s">
        <v>43</v>
      </c>
      <c r="D34" s="1" t="str">
        <f t="shared" si="1"/>
        <v>come</v>
      </c>
      <c r="E34" s="1" t="str">
        <f t="shared" si="2"/>
        <v/>
      </c>
      <c r="F34" s="1" t="s">
        <v>2039</v>
      </c>
      <c r="G34" s="2" t="s">
        <v>2040</v>
      </c>
      <c r="H34" s="2" t="s">
        <v>2041</v>
      </c>
      <c r="I34" s="2" t="s">
        <v>2042</v>
      </c>
      <c r="J34" s="2" t="s">
        <v>2042</v>
      </c>
      <c r="K34" s="2" t="s">
        <v>2043</v>
      </c>
      <c r="L34" s="2" t="s">
        <v>1859</v>
      </c>
    </row>
    <row r="35">
      <c r="A35" s="2" t="s">
        <v>2044</v>
      </c>
      <c r="B35" s="1" t="str">
        <f>IFERROR(__xludf.DUMMYFUNCTION("""COMPUTED_VALUE"""),"describe (v)")</f>
        <v>describe (v)</v>
      </c>
      <c r="C35" s="1" t="s">
        <v>46</v>
      </c>
      <c r="D35" s="1" t="str">
        <f t="shared" si="1"/>
        <v>complete</v>
      </c>
      <c r="E35" s="1" t="str">
        <f t="shared" si="2"/>
        <v/>
      </c>
      <c r="F35" s="1" t="s">
        <v>2045</v>
      </c>
      <c r="G35" s="2" t="s">
        <v>2046</v>
      </c>
      <c r="H35" s="2" t="s">
        <v>2047</v>
      </c>
      <c r="I35" s="2" t="s">
        <v>2048</v>
      </c>
      <c r="J35" s="2" t="s">
        <v>2048</v>
      </c>
      <c r="K35" s="2" t="s">
        <v>2049</v>
      </c>
      <c r="L35" s="2" t="s">
        <v>1859</v>
      </c>
    </row>
    <row r="36">
      <c r="A36" s="2" t="s">
        <v>2050</v>
      </c>
      <c r="B36" s="1" t="str">
        <f>IFERROR(__xludf.DUMMYFUNCTION("""COMPUTED_VALUE"""),"die (v)")</f>
        <v>die (v)</v>
      </c>
      <c r="C36" s="1" t="s">
        <v>48</v>
      </c>
      <c r="D36" s="1" t="str">
        <f t="shared" si="1"/>
        <v>copy</v>
      </c>
      <c r="E36" s="1" t="str">
        <f t="shared" si="2"/>
        <v/>
      </c>
      <c r="F36" s="1" t="s">
        <v>1637</v>
      </c>
      <c r="G36" s="2" t="s">
        <v>2051</v>
      </c>
      <c r="H36" s="2" t="s">
        <v>2052</v>
      </c>
      <c r="I36" s="2" t="s">
        <v>2053</v>
      </c>
      <c r="J36" s="2" t="s">
        <v>2053</v>
      </c>
      <c r="K36" s="2" t="s">
        <v>2054</v>
      </c>
      <c r="L36" s="2" t="s">
        <v>1859</v>
      </c>
    </row>
    <row r="37">
      <c r="A37" s="2" t="s">
        <v>36</v>
      </c>
      <c r="B37" s="1" t="str">
        <f>IFERROR(__xludf.DUMMYFUNCTION("""COMPUTED_VALUE"""),"discuss (v)")</f>
        <v>discuss (v)</v>
      </c>
      <c r="C37" s="1" t="s">
        <v>50</v>
      </c>
      <c r="D37" s="1" t="str">
        <f t="shared" si="1"/>
        <v>cover</v>
      </c>
      <c r="E37" s="1" t="str">
        <f t="shared" si="2"/>
        <v/>
      </c>
      <c r="F37" s="1" t="s">
        <v>2055</v>
      </c>
      <c r="G37" s="2" t="s">
        <v>2056</v>
      </c>
      <c r="H37" s="2" t="s">
        <v>2057</v>
      </c>
      <c r="I37" s="2" t="s">
        <v>2058</v>
      </c>
      <c r="J37" s="2" t="s">
        <v>2058</v>
      </c>
      <c r="K37" s="2" t="s">
        <v>2059</v>
      </c>
      <c r="L37" s="2" t="s">
        <v>1859</v>
      </c>
    </row>
    <row r="38">
      <c r="A38" s="2" t="s">
        <v>2060</v>
      </c>
      <c r="B38" s="1" t="str">
        <f>IFERROR(__xludf.DUMMYFUNCTION("""COMPUTED_VALUE"""),"• I downloaded the songs from the internet (v).")</f>
        <v>• I downloaded the songs from the internet (v).</v>
      </c>
      <c r="C38" s="2" t="s">
        <v>2061</v>
      </c>
      <c r="D38" s="1" t="str">
        <f t="shared" si="1"/>
        <v>cross</v>
      </c>
      <c r="E38" s="1" t="str">
        <f t="shared" si="2"/>
        <v/>
      </c>
      <c r="F38" s="1" t="s">
        <v>2062</v>
      </c>
      <c r="G38" s="2" t="s">
        <v>2063</v>
      </c>
      <c r="H38" s="2" t="s">
        <v>2064</v>
      </c>
      <c r="I38" s="2" t="s">
        <v>2065</v>
      </c>
      <c r="J38" s="2" t="s">
        <v>2065</v>
      </c>
      <c r="K38" s="2" t="s">
        <v>2066</v>
      </c>
      <c r="L38" s="2" t="s">
        <v>1859</v>
      </c>
    </row>
    <row r="39">
      <c r="A39" s="2" t="s">
        <v>2067</v>
      </c>
      <c r="B39" s="1" t="str">
        <f>IFERROR(__xludf.DUMMYFUNCTION("""COMPUTED_VALUE"""),"draw (v)")</f>
        <v>draw (v)</v>
      </c>
      <c r="C39" s="1" t="s">
        <v>54</v>
      </c>
      <c r="D39" s="1" t="str">
        <f t="shared" si="1"/>
        <v>cry</v>
      </c>
      <c r="E39" s="1" t="str">
        <f t="shared" si="2"/>
        <v/>
      </c>
      <c r="G39" s="2" t="s">
        <v>2068</v>
      </c>
      <c r="H39" s="2" t="s">
        <v>2069</v>
      </c>
      <c r="I39" s="2" t="s">
        <v>2070</v>
      </c>
      <c r="J39" s="2" t="s">
        <v>2070</v>
      </c>
      <c r="K39" s="2" t="s">
        <v>2071</v>
      </c>
      <c r="L39" s="2" t="s">
        <v>1859</v>
      </c>
    </row>
    <row r="40">
      <c r="A40" s="2" t="s">
        <v>2072</v>
      </c>
      <c r="B40" s="1" t="str">
        <f>IFERROR(__xludf.DUMMYFUNCTION("""COMPUTED_VALUE"""),"drive (v)")</f>
        <v>drive (v)</v>
      </c>
      <c r="C40" s="1" t="s">
        <v>56</v>
      </c>
      <c r="D40" s="1" t="str">
        <f t="shared" si="1"/>
        <v>cut</v>
      </c>
      <c r="E40" s="1" t="str">
        <f t="shared" si="2"/>
        <v/>
      </c>
      <c r="G40" s="2" t="s">
        <v>2073</v>
      </c>
      <c r="H40" s="2" t="s">
        <v>2074</v>
      </c>
      <c r="I40" s="2" t="s">
        <v>2075</v>
      </c>
      <c r="J40" s="2" t="s">
        <v>2075</v>
      </c>
      <c r="K40" s="2" t="s">
        <v>2076</v>
      </c>
      <c r="L40" s="2" t="s">
        <v>1859</v>
      </c>
    </row>
    <row r="41">
      <c r="A41" s="2" t="s">
        <v>2</v>
      </c>
      <c r="B41" s="1" t="str">
        <f>IFERROR(__xludf.DUMMYFUNCTION("""COMPUTED_VALUE"""),"earn (v)")</f>
        <v>earn (v)</v>
      </c>
      <c r="C41" s="2" t="s">
        <v>56</v>
      </c>
      <c r="D41" s="1" t="str">
        <f t="shared" si="1"/>
        <v>cut</v>
      </c>
      <c r="E41" s="1" t="str">
        <f t="shared" si="2"/>
        <v/>
      </c>
      <c r="G41" s="2" t="s">
        <v>2077</v>
      </c>
      <c r="H41" s="2" t="s">
        <v>2078</v>
      </c>
      <c r="I41" s="2" t="s">
        <v>2079</v>
      </c>
      <c r="J41" s="2" t="s">
        <v>2079</v>
      </c>
      <c r="K41" s="2" t="s">
        <v>2080</v>
      </c>
      <c r="L41" s="2" t="s">
        <v>1859</v>
      </c>
    </row>
    <row r="42">
      <c r="A42" s="2" t="s">
        <v>2081</v>
      </c>
      <c r="B42" s="1" t="str">
        <f>IFERROR(__xludf.DUMMYFUNCTION("""COMPUTED_VALUE"""),"eat (v)")</f>
        <v>eat (v)</v>
      </c>
      <c r="C42" s="1" t="s">
        <v>58</v>
      </c>
      <c r="D42" s="1" t="str">
        <f t="shared" si="1"/>
        <v>cycle</v>
      </c>
      <c r="E42" s="1" t="str">
        <f t="shared" si="2"/>
        <v>cycle</v>
      </c>
      <c r="G42" s="2" t="s">
        <v>2082</v>
      </c>
      <c r="H42" s="2" t="s">
        <v>2083</v>
      </c>
      <c r="I42" s="2" t="s">
        <v>2084</v>
      </c>
      <c r="J42" s="2" t="s">
        <v>2084</v>
      </c>
      <c r="K42" s="2" t="s">
        <v>2085</v>
      </c>
      <c r="L42" s="2" t="s">
        <v>1859</v>
      </c>
    </row>
    <row r="43">
      <c r="A43" s="2" t="s">
        <v>2086</v>
      </c>
      <c r="B43" s="1" t="str">
        <f>IFERROR(__xludf.DUMMYFUNCTION("""COMPUTED_VALUE"""),"enjoy (v)")</f>
        <v>enjoy (v)</v>
      </c>
      <c r="C43" s="1" t="s">
        <v>60</v>
      </c>
      <c r="D43" s="1" t="str">
        <f t="shared" si="1"/>
        <v>decide</v>
      </c>
      <c r="E43" s="1" t="str">
        <f t="shared" si="2"/>
        <v/>
      </c>
      <c r="G43" s="2" t="s">
        <v>2087</v>
      </c>
      <c r="H43" s="2" t="s">
        <v>2088</v>
      </c>
      <c r="I43" s="2" t="s">
        <v>2089</v>
      </c>
      <c r="J43" s="2" t="s">
        <v>2089</v>
      </c>
      <c r="K43" s="2" t="s">
        <v>2090</v>
      </c>
      <c r="L43" s="2" t="s">
        <v>1859</v>
      </c>
    </row>
    <row r="44">
      <c r="A44" s="2" t="s">
        <v>2091</v>
      </c>
      <c r="B44" s="1" t="str">
        <f>IFERROR(__xludf.DUMMYFUNCTION("""COMPUTED_VALUE"""),"enter (v)")</f>
        <v>enter (v)</v>
      </c>
      <c r="C44" s="2" t="s">
        <v>2092</v>
      </c>
      <c r="D44" s="1" t="str">
        <f t="shared" si="1"/>
        <v>delay</v>
      </c>
      <c r="E44" s="1" t="str">
        <f t="shared" si="2"/>
        <v/>
      </c>
      <c r="G44" s="2" t="s">
        <v>2093</v>
      </c>
      <c r="H44" s="2" t="s">
        <v>2094</v>
      </c>
      <c r="I44" s="2" t="s">
        <v>2095</v>
      </c>
      <c r="J44" s="2" t="s">
        <v>2095</v>
      </c>
      <c r="K44" s="2" t="s">
        <v>2096</v>
      </c>
      <c r="L44" s="2" t="s">
        <v>1859</v>
      </c>
    </row>
    <row r="45">
      <c r="A45" s="2" t="s">
        <v>2097</v>
      </c>
      <c r="B45" s="1" t="str">
        <f>IFERROR(__xludf.DUMMYFUNCTION("""COMPUTED_VALUE"""),"excuse (v)")</f>
        <v>excuse (v)</v>
      </c>
      <c r="C45" s="1" t="s">
        <v>64</v>
      </c>
      <c r="D45" s="1" t="str">
        <f t="shared" si="1"/>
        <v>describe</v>
      </c>
      <c r="E45" s="1" t="str">
        <f t="shared" si="2"/>
        <v/>
      </c>
      <c r="F45" s="1" t="s">
        <v>1859</v>
      </c>
      <c r="G45" s="2" t="s">
        <v>2098</v>
      </c>
      <c r="H45" s="2" t="s">
        <v>2099</v>
      </c>
      <c r="I45" s="2" t="s">
        <v>2100</v>
      </c>
      <c r="J45" s="2" t="s">
        <v>2100</v>
      </c>
      <c r="K45" s="2" t="s">
        <v>2101</v>
      </c>
      <c r="L45" s="2" t="s">
        <v>1859</v>
      </c>
    </row>
    <row r="46">
      <c r="A46" s="2" t="s">
        <v>2102</v>
      </c>
      <c r="B46" s="1" t="str">
        <f>IFERROR(__xludf.DUMMYFUNCTION("""COMPUTED_VALUE"""),"explain (v)")</f>
        <v>explain (v)</v>
      </c>
      <c r="C46" s="1" t="s">
        <v>66</v>
      </c>
      <c r="D46" s="1" t="str">
        <f t="shared" si="1"/>
        <v>die</v>
      </c>
      <c r="E46" s="1" t="str">
        <f t="shared" si="2"/>
        <v/>
      </c>
      <c r="F46" s="1" t="s">
        <v>1859</v>
      </c>
      <c r="G46" s="2" t="s">
        <v>2103</v>
      </c>
      <c r="H46" s="2" t="s">
        <v>2104</v>
      </c>
      <c r="I46" s="2" t="s">
        <v>2105</v>
      </c>
      <c r="J46" s="2" t="s">
        <v>2105</v>
      </c>
      <c r="K46" s="2" t="s">
        <v>2106</v>
      </c>
      <c r="L46" s="2" t="s">
        <v>1859</v>
      </c>
    </row>
    <row r="47">
      <c r="A47" s="2" t="s">
        <v>2107</v>
      </c>
      <c r="B47" s="1" t="str">
        <f>IFERROR(__xludf.DUMMYFUNCTION("""COMPUTED_VALUE"""),"explore (v)")</f>
        <v>explore (v)</v>
      </c>
      <c r="C47" s="1" t="s">
        <v>68</v>
      </c>
      <c r="D47" s="1" t="str">
        <f t="shared" si="1"/>
        <v>discuss</v>
      </c>
      <c r="E47" s="1" t="str">
        <f t="shared" si="2"/>
        <v/>
      </c>
      <c r="F47" s="1" t="s">
        <v>1859</v>
      </c>
      <c r="G47" s="2" t="s">
        <v>2108</v>
      </c>
      <c r="H47" s="2" t="s">
        <v>2109</v>
      </c>
      <c r="I47" s="2" t="s">
        <v>2110</v>
      </c>
      <c r="J47" s="2" t="s">
        <v>2110</v>
      </c>
      <c r="K47" s="2" t="s">
        <v>2111</v>
      </c>
      <c r="L47" s="2" t="s">
        <v>1859</v>
      </c>
    </row>
    <row r="48">
      <c r="A48" s="2" t="s">
        <v>2112</v>
      </c>
      <c r="B48" s="1" t="str">
        <f>IFERROR(__xludf.DUMMYFUNCTION("""COMPUTED_VALUE"""),"fail (v)")</f>
        <v>fail (v)</v>
      </c>
      <c r="C48" s="2" t="s">
        <v>70</v>
      </c>
      <c r="D48" s="1" t="str">
        <f t="shared" si="1"/>
        <v>download</v>
      </c>
      <c r="E48" s="1" t="str">
        <f t="shared" si="2"/>
        <v/>
      </c>
      <c r="F48" s="1" t="s">
        <v>1859</v>
      </c>
      <c r="G48" s="2" t="s">
        <v>2113</v>
      </c>
      <c r="H48" s="2" t="s">
        <v>2114</v>
      </c>
      <c r="I48" s="2" t="s">
        <v>2115</v>
      </c>
      <c r="J48" s="2" t="s">
        <v>2115</v>
      </c>
      <c r="K48" s="2" t="s">
        <v>2116</v>
      </c>
      <c r="L48" s="2" t="s">
        <v>1859</v>
      </c>
    </row>
    <row r="49">
      <c r="A49" s="2" t="s">
        <v>51</v>
      </c>
      <c r="B49" s="1" t="str">
        <f>IFERROR(__xludf.DUMMYFUNCTION("""COMPUTED_VALUE"""),"• he fell and hurt his leg (v)")</f>
        <v>• he fell and hurt his leg (v)</v>
      </c>
      <c r="C49" s="1" t="s">
        <v>73</v>
      </c>
      <c r="D49" s="1" t="str">
        <f t="shared" si="1"/>
        <v>draw</v>
      </c>
      <c r="E49" s="1" t="str">
        <f t="shared" si="2"/>
        <v/>
      </c>
      <c r="F49" s="1" t="s">
        <v>1859</v>
      </c>
      <c r="G49" s="2" t="s">
        <v>2117</v>
      </c>
      <c r="H49" s="2" t="s">
        <v>2118</v>
      </c>
      <c r="I49" s="2" t="s">
        <v>2119</v>
      </c>
      <c r="J49" s="2" t="s">
        <v>2120</v>
      </c>
      <c r="K49" s="2" t="s">
        <v>2121</v>
      </c>
      <c r="L49" s="2" t="s">
        <v>1859</v>
      </c>
    </row>
    <row r="50">
      <c r="A50" s="2" t="s">
        <v>2122</v>
      </c>
      <c r="B50" s="1" t="str">
        <f>IFERROR(__xludf.DUMMYFUNCTION("""COMPUTED_VALUE"""),"feel (v)")</f>
        <v>feel (v)</v>
      </c>
      <c r="C50" s="1" t="s">
        <v>72</v>
      </c>
      <c r="D50" s="1" t="str">
        <f t="shared" si="1"/>
        <v>drive</v>
      </c>
      <c r="E50" s="1" t="str">
        <f t="shared" si="2"/>
        <v/>
      </c>
      <c r="F50" s="1" t="s">
        <v>1859</v>
      </c>
      <c r="G50" s="2" t="s">
        <v>2123</v>
      </c>
      <c r="H50" s="2" t="s">
        <v>2124</v>
      </c>
      <c r="I50" s="2" t="s">
        <v>2125</v>
      </c>
      <c r="J50" s="2" t="s">
        <v>2125</v>
      </c>
      <c r="K50" s="2" t="s">
        <v>2126</v>
      </c>
      <c r="L50" s="2" t="s">
        <v>1859</v>
      </c>
    </row>
    <row r="51">
      <c r="A51" s="2" t="s">
        <v>2127</v>
      </c>
      <c r="B51" s="1" t="str">
        <f>IFERROR(__xludf.DUMMYFUNCTION("""COMPUTED_VALUE"""),"fill (v)")</f>
        <v>fill (v)</v>
      </c>
      <c r="C51" s="1" t="s">
        <v>75</v>
      </c>
      <c r="D51" s="1" t="str">
        <f t="shared" si="1"/>
        <v>earn</v>
      </c>
      <c r="E51" s="1" t="str">
        <f t="shared" si="2"/>
        <v/>
      </c>
      <c r="F51" s="1" t="s">
        <v>1859</v>
      </c>
      <c r="G51" s="2" t="s">
        <v>2128</v>
      </c>
      <c r="H51" s="2" t="s">
        <v>2129</v>
      </c>
      <c r="I51" s="2" t="s">
        <v>2130</v>
      </c>
      <c r="J51" s="2" t="s">
        <v>2130</v>
      </c>
      <c r="K51" s="2" t="s">
        <v>2131</v>
      </c>
      <c r="L51" s="2" t="s">
        <v>1859</v>
      </c>
    </row>
    <row r="52">
      <c r="A52" s="2" t="s">
        <v>2132</v>
      </c>
      <c r="B52" s="1" t="str">
        <f>IFERROR(__xludf.DUMMYFUNCTION("""COMPUTED_VALUE"""),"find (v)")</f>
        <v>find (v)</v>
      </c>
      <c r="C52" s="1" t="s">
        <v>77</v>
      </c>
      <c r="D52" s="1" t="str">
        <f t="shared" si="1"/>
        <v>eat</v>
      </c>
      <c r="E52" s="1" t="str">
        <f t="shared" si="2"/>
        <v/>
      </c>
      <c r="F52" s="1" t="s">
        <v>1859</v>
      </c>
      <c r="G52" s="2" t="s">
        <v>2133</v>
      </c>
      <c r="H52" s="2" t="s">
        <v>2134</v>
      </c>
      <c r="I52" s="2" t="s">
        <v>2135</v>
      </c>
      <c r="J52" s="2" t="s">
        <v>2135</v>
      </c>
      <c r="K52" s="2" t="s">
        <v>2136</v>
      </c>
      <c r="L52" s="2" t="s">
        <v>1859</v>
      </c>
    </row>
    <row r="53">
      <c r="A53" s="2" t="s">
        <v>2137</v>
      </c>
      <c r="B53" s="1" t="str">
        <f>IFERROR(__xludf.DUMMYFUNCTION("""COMPUTED_VALUE"""),"finish (v)")</f>
        <v>finish (v)</v>
      </c>
      <c r="C53" s="1" t="s">
        <v>79</v>
      </c>
      <c r="D53" s="1" t="str">
        <f t="shared" si="1"/>
        <v>enjoy</v>
      </c>
      <c r="E53" s="1" t="str">
        <f t="shared" si="2"/>
        <v/>
      </c>
      <c r="F53" s="1" t="s">
        <v>1859</v>
      </c>
      <c r="G53" s="2" t="s">
        <v>2138</v>
      </c>
      <c r="H53" s="2" t="s">
        <v>2139</v>
      </c>
      <c r="I53" s="2" t="s">
        <v>2140</v>
      </c>
      <c r="J53" s="2" t="s">
        <v>2140</v>
      </c>
      <c r="K53" s="2" t="s">
        <v>2141</v>
      </c>
      <c r="L53" s="2" t="s">
        <v>1859</v>
      </c>
    </row>
    <row r="54">
      <c r="A54" s="2" t="s">
        <v>2142</v>
      </c>
      <c r="B54" s="1" t="str">
        <f>IFERROR(__xludf.DUMMYFUNCTION("""COMPUTED_VALUE"""),"fly (v)")</f>
        <v>fly (v)</v>
      </c>
      <c r="C54" s="1" t="s">
        <v>81</v>
      </c>
      <c r="D54" s="1" t="str">
        <f t="shared" si="1"/>
        <v>enter</v>
      </c>
      <c r="E54" s="1" t="str">
        <f t="shared" si="2"/>
        <v/>
      </c>
      <c r="F54" s="1" t="s">
        <v>1859</v>
      </c>
      <c r="G54" s="2" t="s">
        <v>2143</v>
      </c>
      <c r="H54" s="2" t="s">
        <v>2144</v>
      </c>
      <c r="I54" s="2" t="s">
        <v>2145</v>
      </c>
      <c r="J54" s="2" t="s">
        <v>2145</v>
      </c>
      <c r="K54" s="2" t="s">
        <v>2146</v>
      </c>
      <c r="L54" s="2" t="s">
        <v>1859</v>
      </c>
    </row>
    <row r="55">
      <c r="A55" s="2" t="s">
        <v>2147</v>
      </c>
      <c r="B55" s="1" t="str">
        <f>IFERROR(__xludf.DUMMYFUNCTION("""COMPUTED_VALUE"""),"follow (v)")</f>
        <v>follow (v)</v>
      </c>
      <c r="C55" s="1" t="s">
        <v>83</v>
      </c>
      <c r="D55" s="1" t="str">
        <f t="shared" si="1"/>
        <v>excuse</v>
      </c>
      <c r="E55" s="1" t="str">
        <f t="shared" si="2"/>
        <v/>
      </c>
      <c r="F55" s="1" t="s">
        <v>1859</v>
      </c>
      <c r="G55" s="2" t="s">
        <v>2148</v>
      </c>
      <c r="H55" s="2" t="s">
        <v>2149</v>
      </c>
      <c r="I55" s="2" t="s">
        <v>2150</v>
      </c>
      <c r="J55" s="2" t="s">
        <v>2150</v>
      </c>
      <c r="K55" s="2" t="s">
        <v>2151</v>
      </c>
      <c r="L55" s="2" t="s">
        <v>1859</v>
      </c>
    </row>
    <row r="56">
      <c r="A56" s="2" t="s">
        <v>2152</v>
      </c>
      <c r="B56" s="1" t="str">
        <f>IFERROR(__xludf.DUMMYFUNCTION("""COMPUTED_VALUE"""),"forget (v)")</f>
        <v>forget (v)</v>
      </c>
      <c r="C56" s="1" t="s">
        <v>86</v>
      </c>
      <c r="D56" s="1" t="str">
        <f t="shared" si="1"/>
        <v>explain</v>
      </c>
      <c r="E56" s="1" t="str">
        <f t="shared" si="2"/>
        <v/>
      </c>
      <c r="F56" s="1" t="s">
        <v>1859</v>
      </c>
      <c r="G56" s="2" t="s">
        <v>2153</v>
      </c>
      <c r="H56" s="2" t="s">
        <v>2154</v>
      </c>
      <c r="I56" s="2" t="s">
        <v>2155</v>
      </c>
      <c r="J56" s="2" t="s">
        <v>2155</v>
      </c>
      <c r="K56" s="2" t="s">
        <v>2156</v>
      </c>
      <c r="L56" s="2" t="s">
        <v>1859</v>
      </c>
    </row>
    <row r="57">
      <c r="A57" s="2" t="s">
        <v>59</v>
      </c>
      <c r="B57" s="1" t="str">
        <f>IFERROR(__xludf.DUMMYFUNCTION("""COMPUTED_VALUE"""),"get (v)")</f>
        <v>get (v)</v>
      </c>
      <c r="C57" s="1" t="s">
        <v>85</v>
      </c>
      <c r="D57" s="1" t="str">
        <f t="shared" si="1"/>
        <v>explore</v>
      </c>
      <c r="E57" s="1" t="str">
        <f t="shared" si="2"/>
        <v/>
      </c>
      <c r="F57" s="1" t="s">
        <v>1859</v>
      </c>
      <c r="G57" s="2" t="s">
        <v>2157</v>
      </c>
      <c r="H57" s="2" t="s">
        <v>2158</v>
      </c>
      <c r="I57" s="2" t="s">
        <v>2159</v>
      </c>
      <c r="J57" s="2" t="s">
        <v>2159</v>
      </c>
      <c r="K57" s="2" t="s">
        <v>2160</v>
      </c>
      <c r="L57" s="2" t="s">
        <v>1859</v>
      </c>
    </row>
    <row r="58">
      <c r="A58" s="2" t="s">
        <v>2161</v>
      </c>
      <c r="B58" s="1" t="str">
        <f>IFERROR(__xludf.DUMMYFUNCTION("""COMPUTED_VALUE"""),"get fit (v)")</f>
        <v>get fit (v)</v>
      </c>
      <c r="C58" s="1" t="s">
        <v>88</v>
      </c>
      <c r="D58" s="1" t="str">
        <f t="shared" si="1"/>
        <v>fail</v>
      </c>
      <c r="E58" s="1" t="str">
        <f t="shared" si="2"/>
        <v/>
      </c>
      <c r="F58" s="1" t="s">
        <v>1859</v>
      </c>
      <c r="G58" s="2" t="s">
        <v>2162</v>
      </c>
      <c r="H58" s="2" t="s">
        <v>2163</v>
      </c>
      <c r="I58" s="2" t="s">
        <v>2164</v>
      </c>
      <c r="J58" s="2" t="s">
        <v>2164</v>
      </c>
      <c r="K58" s="2" t="s">
        <v>2165</v>
      </c>
      <c r="L58" s="2" t="s">
        <v>1859</v>
      </c>
    </row>
    <row r="59">
      <c r="A59" s="2" t="s">
        <v>2166</v>
      </c>
      <c r="B59" s="1" t="str">
        <f>IFERROR(__xludf.DUMMYFUNCTION("""COMPUTED_VALUE"""),"give (v)")</f>
        <v>give (v)</v>
      </c>
      <c r="C59" s="1" t="s">
        <v>331</v>
      </c>
      <c r="D59" s="1" t="str">
        <f t="shared" si="1"/>
        <v>fall</v>
      </c>
      <c r="E59" s="1" t="str">
        <f t="shared" si="2"/>
        <v/>
      </c>
      <c r="F59" s="1" t="s">
        <v>1859</v>
      </c>
      <c r="G59" s="2" t="s">
        <v>2167</v>
      </c>
      <c r="H59" s="2" t="s">
        <v>2168</v>
      </c>
      <c r="I59" s="2" t="s">
        <v>2169</v>
      </c>
      <c r="J59" s="2" t="s">
        <v>2169</v>
      </c>
      <c r="K59" s="2" t="s">
        <v>2170</v>
      </c>
      <c r="L59" s="2" t="s">
        <v>1859</v>
      </c>
    </row>
    <row r="60">
      <c r="A60" s="2" t="s">
        <v>2171</v>
      </c>
      <c r="B60" s="1" t="str">
        <f>IFERROR(__xludf.DUMMYFUNCTION("""COMPUTED_VALUE"""),"go (v)")</f>
        <v>go (v)</v>
      </c>
      <c r="C60" s="1" t="s">
        <v>92</v>
      </c>
      <c r="D60" s="1" t="str">
        <f t="shared" si="1"/>
        <v>feel</v>
      </c>
      <c r="E60" s="1" t="str">
        <f t="shared" si="2"/>
        <v/>
      </c>
      <c r="F60" s="1" t="s">
        <v>1859</v>
      </c>
      <c r="G60" s="2" t="s">
        <v>2172</v>
      </c>
      <c r="H60" s="2" t="s">
        <v>2173</v>
      </c>
      <c r="I60" s="2" t="s">
        <v>2174</v>
      </c>
      <c r="J60" s="2" t="s">
        <v>2174</v>
      </c>
      <c r="K60" s="2" t="s">
        <v>2175</v>
      </c>
      <c r="L60" s="2" t="s">
        <v>1859</v>
      </c>
    </row>
    <row r="61">
      <c r="A61" s="2" t="s">
        <v>2176</v>
      </c>
      <c r="B61" s="1" t="str">
        <f>IFERROR(__xludf.DUMMYFUNCTION("""COMPUTED_VALUE"""),"grow (v)")</f>
        <v>grow (v)</v>
      </c>
      <c r="C61" s="1" t="s">
        <v>92</v>
      </c>
      <c r="D61" s="1" t="str">
        <f t="shared" si="1"/>
        <v>feel</v>
      </c>
      <c r="E61" s="1" t="str">
        <f t="shared" si="2"/>
        <v/>
      </c>
      <c r="F61" s="1" t="s">
        <v>1859</v>
      </c>
      <c r="G61" s="2" t="s">
        <v>2177</v>
      </c>
      <c r="H61" s="2" t="s">
        <v>2178</v>
      </c>
      <c r="I61" s="2" t="s">
        <v>2179</v>
      </c>
      <c r="J61" s="2" t="s">
        <v>2179</v>
      </c>
      <c r="K61" s="2" t="s">
        <v>2180</v>
      </c>
      <c r="L61" s="2" t="s">
        <v>1859</v>
      </c>
    </row>
    <row r="62">
      <c r="A62" s="2" t="s">
        <v>2181</v>
      </c>
      <c r="B62" s="1" t="str">
        <f>IFERROR(__xludf.DUMMYFUNCTION("""COMPUTED_VALUE"""),"guess (v)")</f>
        <v>guess (v)</v>
      </c>
      <c r="C62" s="1" t="s">
        <v>94</v>
      </c>
      <c r="D62" s="1" t="str">
        <f t="shared" si="1"/>
        <v>fill</v>
      </c>
      <c r="E62" s="1" t="str">
        <f t="shared" si="2"/>
        <v/>
      </c>
      <c r="F62" s="1" t="s">
        <v>1859</v>
      </c>
      <c r="G62" s="2" t="s">
        <v>2182</v>
      </c>
      <c r="H62" s="2" t="s">
        <v>2183</v>
      </c>
      <c r="I62" s="2" t="s">
        <v>2184</v>
      </c>
      <c r="J62" s="2" t="s">
        <v>2184</v>
      </c>
      <c r="K62" s="2" t="s">
        <v>2185</v>
      </c>
      <c r="L62" s="2" t="s">
        <v>1859</v>
      </c>
    </row>
    <row r="63">
      <c r="A63" s="2" t="s">
        <v>2186</v>
      </c>
      <c r="B63" s="1" t="str">
        <f>IFERROR(__xludf.DUMMYFUNCTION("""COMPUTED_VALUE"""),"happen (v)")</f>
        <v>happen (v)</v>
      </c>
      <c r="C63" s="1" t="s">
        <v>96</v>
      </c>
      <c r="D63" s="1" t="str">
        <f t="shared" si="1"/>
        <v>find</v>
      </c>
      <c r="E63" s="1" t="str">
        <f t="shared" si="2"/>
        <v/>
      </c>
      <c r="F63" s="1" t="s">
        <v>1859</v>
      </c>
      <c r="G63" s="2" t="s">
        <v>2187</v>
      </c>
      <c r="H63" s="2" t="s">
        <v>2188</v>
      </c>
      <c r="I63" s="2" t="s">
        <v>2189</v>
      </c>
      <c r="J63" s="2" t="s">
        <v>2189</v>
      </c>
      <c r="K63" s="2" t="s">
        <v>2190</v>
      </c>
      <c r="L63" s="2" t="s">
        <v>1859</v>
      </c>
    </row>
    <row r="64">
      <c r="A64" s="2" t="s">
        <v>2191</v>
      </c>
      <c r="B64" s="1" t="str">
        <f>IFERROR(__xludf.DUMMYFUNCTION("""COMPUTED_VALUE"""),"hate (v)")</f>
        <v>hate (v)</v>
      </c>
      <c r="C64" s="1" t="s">
        <v>98</v>
      </c>
      <c r="D64" s="1" t="str">
        <f t="shared" si="1"/>
        <v>finish</v>
      </c>
      <c r="E64" s="1" t="str">
        <f t="shared" si="2"/>
        <v/>
      </c>
      <c r="F64" s="1" t="s">
        <v>1859</v>
      </c>
      <c r="G64" s="2" t="s">
        <v>2192</v>
      </c>
      <c r="H64" s="2" t="s">
        <v>2193</v>
      </c>
      <c r="I64" s="2" t="s">
        <v>2194</v>
      </c>
      <c r="J64" s="2" t="s">
        <v>2194</v>
      </c>
      <c r="K64" s="2" t="s">
        <v>2195</v>
      </c>
      <c r="L64" s="2" t="s">
        <v>1859</v>
      </c>
    </row>
    <row r="65">
      <c r="A65" s="2" t="s">
        <v>2196</v>
      </c>
      <c r="B65" s="1" t="str">
        <f>IFERROR(__xludf.DUMMYFUNCTION("""COMPUTED_VALUE"""),"help (v)")</f>
        <v>help (v)</v>
      </c>
      <c r="C65" s="1" t="s">
        <v>100</v>
      </c>
      <c r="D65" s="1" t="str">
        <f t="shared" si="1"/>
        <v>fly</v>
      </c>
      <c r="E65" s="1" t="str">
        <f t="shared" si="2"/>
        <v/>
      </c>
      <c r="F65" s="1" t="s">
        <v>1859</v>
      </c>
      <c r="G65" s="2" t="s">
        <v>2197</v>
      </c>
      <c r="H65" s="2" t="s">
        <v>2198</v>
      </c>
      <c r="I65" s="2" t="s">
        <v>2199</v>
      </c>
      <c r="J65" s="2" t="s">
        <v>2199</v>
      </c>
      <c r="K65" s="2" t="s">
        <v>2200</v>
      </c>
      <c r="L65" s="2" t="s">
        <v>1859</v>
      </c>
    </row>
    <row r="66">
      <c r="A66" s="2" t="s">
        <v>2201</v>
      </c>
      <c r="B66" s="1" t="str">
        <f>IFERROR(__xludf.DUMMYFUNCTION("""COMPUTED_VALUE"""),"hit (v)")</f>
        <v>hit (v)</v>
      </c>
      <c r="C66" s="1" t="s">
        <v>102</v>
      </c>
      <c r="D66" s="1" t="str">
        <f t="shared" si="1"/>
        <v>follow</v>
      </c>
      <c r="E66" s="1" t="str">
        <f t="shared" si="2"/>
        <v/>
      </c>
      <c r="F66" s="1" t="s">
        <v>1859</v>
      </c>
      <c r="G66" s="2" t="s">
        <v>2202</v>
      </c>
      <c r="H66" s="2" t="s">
        <v>2203</v>
      </c>
      <c r="I66" s="2" t="s">
        <v>2204</v>
      </c>
      <c r="J66" s="2" t="s">
        <v>2204</v>
      </c>
      <c r="K66" s="2" t="s">
        <v>2205</v>
      </c>
      <c r="L66" s="2" t="s">
        <v>1859</v>
      </c>
    </row>
    <row r="67">
      <c r="A67" s="2" t="s">
        <v>2206</v>
      </c>
      <c r="B67" s="1" t="str">
        <f>IFERROR(__xludf.DUMMYFUNCTION("""COMPUTED_VALUE"""),"hold (v)")</f>
        <v>hold (v)</v>
      </c>
      <c r="C67" s="1" t="s">
        <v>104</v>
      </c>
      <c r="D67" s="1" t="str">
        <f t="shared" si="1"/>
        <v>forget</v>
      </c>
      <c r="E67" s="1" t="str">
        <f t="shared" si="2"/>
        <v/>
      </c>
      <c r="F67" s="1" t="s">
        <v>1859</v>
      </c>
      <c r="G67" s="2" t="s">
        <v>2207</v>
      </c>
      <c r="H67" s="2" t="s">
        <v>2208</v>
      </c>
      <c r="I67" s="2" t="s">
        <v>2209</v>
      </c>
      <c r="J67" s="2" t="s">
        <v>2209</v>
      </c>
      <c r="K67" s="2" t="s">
        <v>2210</v>
      </c>
      <c r="L67" s="2" t="s">
        <v>1859</v>
      </c>
    </row>
    <row r="68">
      <c r="A68" s="2" t="s">
        <v>2211</v>
      </c>
      <c r="B68" s="1" t="str">
        <f>IFERROR(__xludf.DUMMYFUNCTION("""COMPUTED_VALUE"""),"hear (v)")</f>
        <v>hear (v)</v>
      </c>
      <c r="C68" s="1" t="s">
        <v>106</v>
      </c>
      <c r="D68" s="1" t="str">
        <f t="shared" si="1"/>
        <v>get</v>
      </c>
      <c r="E68" s="1" t="str">
        <f t="shared" si="2"/>
        <v/>
      </c>
      <c r="F68" s="1" t="s">
        <v>1859</v>
      </c>
      <c r="G68" s="2" t="s">
        <v>2212</v>
      </c>
      <c r="H68" s="2" t="s">
        <v>2213</v>
      </c>
      <c r="I68" s="2" t="s">
        <v>2214</v>
      </c>
      <c r="J68" s="2" t="s">
        <v>2214</v>
      </c>
      <c r="K68" s="2" t="s">
        <v>2215</v>
      </c>
      <c r="L68" s="2" t="s">
        <v>1859</v>
      </c>
    </row>
    <row r="69">
      <c r="A69" s="2" t="s">
        <v>2216</v>
      </c>
      <c r="B69" s="1" t="str">
        <f>IFERROR(__xludf.DUMMYFUNCTION("""COMPUTED_VALUE"""),"hope (v)")</f>
        <v>hope (v)</v>
      </c>
      <c r="C69" s="1" t="s">
        <v>469</v>
      </c>
      <c r="D69" s="1" t="str">
        <f t="shared" si="1"/>
        <v>get fit</v>
      </c>
      <c r="E69" s="1" t="str">
        <f t="shared" si="2"/>
        <v>get fit</v>
      </c>
      <c r="F69" s="1" t="s">
        <v>1859</v>
      </c>
      <c r="G69" s="2" t="s">
        <v>2217</v>
      </c>
      <c r="H69" s="2" t="s">
        <v>2218</v>
      </c>
      <c r="I69" s="2" t="s">
        <v>2219</v>
      </c>
      <c r="J69" s="2" t="s">
        <v>2219</v>
      </c>
      <c r="K69" s="2" t="s">
        <v>2220</v>
      </c>
      <c r="L69" s="2" t="s">
        <v>1859</v>
      </c>
    </row>
    <row r="70">
      <c r="A70" s="2" t="s">
        <v>2221</v>
      </c>
      <c r="B70" s="1" t="str">
        <f>IFERROR(__xludf.DUMMYFUNCTION("""COMPUTED_VALUE"""),"hurry (v)")</f>
        <v>hurry (v)</v>
      </c>
      <c r="C70" s="1" t="s">
        <v>110</v>
      </c>
      <c r="D70" s="1" t="str">
        <f t="shared" si="1"/>
        <v>give</v>
      </c>
      <c r="E70" s="1" t="str">
        <f t="shared" si="2"/>
        <v/>
      </c>
      <c r="F70" s="1" t="s">
        <v>1859</v>
      </c>
      <c r="G70" s="2" t="s">
        <v>2222</v>
      </c>
      <c r="H70" s="2" t="s">
        <v>2223</v>
      </c>
      <c r="I70" s="2" t="s">
        <v>2224</v>
      </c>
      <c r="J70" s="2" t="s">
        <v>2224</v>
      </c>
      <c r="K70" s="2" t="s">
        <v>2225</v>
      </c>
      <c r="L70" s="2" t="s">
        <v>1859</v>
      </c>
    </row>
    <row r="71">
      <c r="A71" s="2" t="s">
        <v>2226</v>
      </c>
      <c r="B71" s="1" t="str">
        <f>IFERROR(__xludf.DUMMYFUNCTION("""COMPUTED_VALUE"""),"hurt (v)")</f>
        <v>hurt (v)</v>
      </c>
      <c r="C71" s="1" t="s">
        <v>111</v>
      </c>
      <c r="D71" s="1" t="str">
        <f t="shared" si="1"/>
        <v>go</v>
      </c>
      <c r="E71" s="1" t="str">
        <f t="shared" si="2"/>
        <v/>
      </c>
      <c r="F71" s="1" t="s">
        <v>1859</v>
      </c>
      <c r="G71" s="2" t="s">
        <v>2227</v>
      </c>
      <c r="H71" s="2" t="s">
        <v>2228</v>
      </c>
      <c r="I71" s="2" t="s">
        <v>2229</v>
      </c>
      <c r="J71" s="2" t="s">
        <v>2229</v>
      </c>
      <c r="K71" s="2" t="s">
        <v>2230</v>
      </c>
      <c r="L71" s="2" t="s">
        <v>1859</v>
      </c>
    </row>
    <row r="72">
      <c r="A72" s="2" t="s">
        <v>2231</v>
      </c>
      <c r="B72" s="1" t="str">
        <f>IFERROR(__xludf.DUMMYFUNCTION("""COMPUTED_VALUE"""),"improve (v)")</f>
        <v>improve (v)</v>
      </c>
      <c r="C72" s="1" t="s">
        <v>113</v>
      </c>
      <c r="D72" s="1" t="str">
        <f t="shared" si="1"/>
        <v>grow</v>
      </c>
      <c r="E72" s="1" t="str">
        <f t="shared" si="2"/>
        <v/>
      </c>
      <c r="F72" s="1" t="s">
        <v>1859</v>
      </c>
      <c r="G72" s="2" t="s">
        <v>2232</v>
      </c>
      <c r="H72" s="2" t="s">
        <v>2233</v>
      </c>
      <c r="I72" s="2" t="s">
        <v>2234</v>
      </c>
      <c r="J72" s="2" t="s">
        <v>2235</v>
      </c>
      <c r="K72" s="2" t="s">
        <v>2236</v>
      </c>
      <c r="L72" s="2" t="s">
        <v>1859</v>
      </c>
    </row>
    <row r="73">
      <c r="A73" s="2" t="s">
        <v>2237</v>
      </c>
      <c r="B73" s="1" t="str">
        <f>IFERROR(__xludf.DUMMYFUNCTION("""COMPUTED_VALUE"""),"include (v)")</f>
        <v>include (v)</v>
      </c>
      <c r="C73" s="1" t="s">
        <v>114</v>
      </c>
      <c r="D73" s="1" t="str">
        <f t="shared" si="1"/>
        <v>guess</v>
      </c>
      <c r="E73" s="1" t="str">
        <f t="shared" si="2"/>
        <v/>
      </c>
      <c r="F73" s="1" t="s">
        <v>1859</v>
      </c>
      <c r="G73" s="2" t="s">
        <v>2238</v>
      </c>
      <c r="H73" s="2" t="s">
        <v>2239</v>
      </c>
      <c r="I73" s="2" t="s">
        <v>2240</v>
      </c>
      <c r="J73" s="2" t="s">
        <v>2240</v>
      </c>
      <c r="K73" s="2" t="s">
        <v>2241</v>
      </c>
      <c r="L73" s="2" t="s">
        <v>1859</v>
      </c>
    </row>
    <row r="74">
      <c r="A74" s="2" t="s">
        <v>2242</v>
      </c>
      <c r="B74" s="1" t="str">
        <f>IFERROR(__xludf.DUMMYFUNCTION("""COMPUTED_VALUE"""),"invite (v)")</f>
        <v>invite (v)</v>
      </c>
      <c r="C74" s="1" t="s">
        <v>115</v>
      </c>
      <c r="D74" s="1" t="str">
        <f t="shared" si="1"/>
        <v>happen</v>
      </c>
      <c r="E74" s="1" t="str">
        <f t="shared" si="2"/>
        <v/>
      </c>
      <c r="F74" s="1" t="s">
        <v>1859</v>
      </c>
      <c r="G74" s="2" t="s">
        <v>1381</v>
      </c>
      <c r="H74" s="2" t="s">
        <v>2243</v>
      </c>
      <c r="I74" s="2" t="s">
        <v>2244</v>
      </c>
      <c r="J74" s="2" t="s">
        <v>2244</v>
      </c>
      <c r="K74" s="2" t="s">
        <v>2245</v>
      </c>
      <c r="L74" s="2" t="s">
        <v>1859</v>
      </c>
    </row>
    <row r="75">
      <c r="A75" s="2" t="s">
        <v>2246</v>
      </c>
      <c r="B75" s="1" t="str">
        <f>IFERROR(__xludf.DUMMYFUNCTION("""COMPUTED_VALUE"""),"join (v)")</f>
        <v>join (v)</v>
      </c>
      <c r="C75" s="1" t="s">
        <v>117</v>
      </c>
      <c r="D75" s="1" t="str">
        <f t="shared" si="1"/>
        <v>hate</v>
      </c>
      <c r="E75" s="1" t="str">
        <f t="shared" si="2"/>
        <v/>
      </c>
      <c r="F75" s="1" t="s">
        <v>1859</v>
      </c>
      <c r="G75" s="2" t="s">
        <v>1276</v>
      </c>
      <c r="H75" s="2" t="s">
        <v>2247</v>
      </c>
      <c r="I75" s="2" t="s">
        <v>2248</v>
      </c>
      <c r="J75" s="2" t="s">
        <v>2248</v>
      </c>
      <c r="K75" s="2" t="s">
        <v>2249</v>
      </c>
      <c r="L75" s="2" t="s">
        <v>1859</v>
      </c>
    </row>
    <row r="76">
      <c r="A76" s="2" t="s">
        <v>69</v>
      </c>
      <c r="B76" s="1" t="str">
        <f>IFERROR(__xludf.DUMMYFUNCTION("""COMPUTED_VALUE"""),"jump (v)")</f>
        <v>jump (v)</v>
      </c>
      <c r="C76" s="1" t="s">
        <v>124</v>
      </c>
      <c r="D76" s="1" t="str">
        <f t="shared" si="1"/>
        <v>hear</v>
      </c>
      <c r="E76" s="1" t="str">
        <f t="shared" si="2"/>
        <v/>
      </c>
      <c r="F76" s="1" t="s">
        <v>1859</v>
      </c>
      <c r="G76" s="2" t="s">
        <v>2250</v>
      </c>
      <c r="H76" s="2" t="s">
        <v>2251</v>
      </c>
      <c r="I76" s="2" t="s">
        <v>2252</v>
      </c>
      <c r="J76" s="2" t="s">
        <v>2252</v>
      </c>
      <c r="K76" s="2" t="s">
        <v>2253</v>
      </c>
      <c r="L76" s="2" t="s">
        <v>1859</v>
      </c>
    </row>
    <row r="77">
      <c r="A77" s="2" t="s">
        <v>2254</v>
      </c>
      <c r="B77" s="1" t="str">
        <f>IFERROR(__xludf.DUMMYFUNCTION("""COMPUTED_VALUE"""),"keep (v)")</f>
        <v>keep (v)</v>
      </c>
      <c r="C77" s="1" t="s">
        <v>124</v>
      </c>
      <c r="D77" s="1" t="str">
        <f t="shared" si="1"/>
        <v>hear</v>
      </c>
      <c r="E77" s="1" t="str">
        <f t="shared" si="2"/>
        <v/>
      </c>
      <c r="F77" s="1" t="s">
        <v>1859</v>
      </c>
      <c r="G77" s="2" t="s">
        <v>2255</v>
      </c>
      <c r="H77" s="2" t="s">
        <v>2256</v>
      </c>
      <c r="I77" s="2" t="s">
        <v>2257</v>
      </c>
      <c r="J77" s="2" t="s">
        <v>2257</v>
      </c>
      <c r="K77" s="2" t="s">
        <v>2258</v>
      </c>
      <c r="L77" s="2" t="s">
        <v>1859</v>
      </c>
    </row>
    <row r="78">
      <c r="A78" s="2" t="s">
        <v>2259</v>
      </c>
      <c r="B78" s="1" t="str">
        <f>IFERROR(__xludf.DUMMYFUNCTION("""COMPUTED_VALUE"""),"know (v)")</f>
        <v>know (v)</v>
      </c>
      <c r="C78" s="1" t="s">
        <v>119</v>
      </c>
      <c r="D78" s="1" t="str">
        <f t="shared" si="1"/>
        <v>help</v>
      </c>
      <c r="E78" s="1" t="str">
        <f t="shared" si="2"/>
        <v/>
      </c>
      <c r="F78" s="1" t="s">
        <v>1859</v>
      </c>
      <c r="G78" s="2" t="s">
        <v>2260</v>
      </c>
      <c r="H78" s="2" t="s">
        <v>2261</v>
      </c>
      <c r="I78" s="2" t="s">
        <v>2262</v>
      </c>
      <c r="J78" s="2" t="s">
        <v>2262</v>
      </c>
      <c r="K78" s="2" t="s">
        <v>2263</v>
      </c>
      <c r="L78" s="2" t="s">
        <v>1859</v>
      </c>
    </row>
    <row r="79">
      <c r="A79" s="2" t="s">
        <v>2264</v>
      </c>
      <c r="B79" s="1" t="str">
        <f>IFERROR(__xludf.DUMMYFUNCTION("""COMPUTED_VALUE"""),"laugh (v)")</f>
        <v>laugh (v)</v>
      </c>
      <c r="C79" s="1" t="s">
        <v>122</v>
      </c>
      <c r="D79" s="1" t="str">
        <f t="shared" si="1"/>
        <v>hit</v>
      </c>
      <c r="E79" s="1" t="str">
        <f t="shared" si="2"/>
        <v/>
      </c>
      <c r="F79" s="1" t="s">
        <v>1859</v>
      </c>
      <c r="G79" s="2" t="s">
        <v>2265</v>
      </c>
      <c r="H79" s="2" t="s">
        <v>2266</v>
      </c>
      <c r="I79" s="2" t="s">
        <v>2267</v>
      </c>
      <c r="J79" s="2" t="s">
        <v>2267</v>
      </c>
      <c r="K79" s="2" t="s">
        <v>2268</v>
      </c>
      <c r="L79" s="2" t="s">
        <v>1859</v>
      </c>
    </row>
    <row r="80">
      <c r="A80" s="2" t="s">
        <v>2269</v>
      </c>
      <c r="B80" s="1" t="str">
        <f>IFERROR(__xludf.DUMMYFUNCTION("""COMPUTED_VALUE"""),"learn (v)")</f>
        <v>learn (v)</v>
      </c>
      <c r="C80" s="1" t="s">
        <v>121</v>
      </c>
      <c r="D80" s="1" t="str">
        <f t="shared" si="1"/>
        <v>hold</v>
      </c>
      <c r="E80" s="1" t="str">
        <f t="shared" si="2"/>
        <v/>
      </c>
      <c r="F80" s="1" t="s">
        <v>1859</v>
      </c>
      <c r="G80" s="2" t="s">
        <v>2270</v>
      </c>
      <c r="H80" s="2" t="s">
        <v>2271</v>
      </c>
      <c r="I80" s="2" t="s">
        <v>2272</v>
      </c>
      <c r="J80" s="2" t="s">
        <v>2273</v>
      </c>
      <c r="K80" s="2" t="s">
        <v>2274</v>
      </c>
      <c r="L80" s="2" t="s">
        <v>1859</v>
      </c>
    </row>
    <row r="81">
      <c r="A81" s="2" t="s">
        <v>2275</v>
      </c>
      <c r="B81" s="1" t="str">
        <f>IFERROR(__xludf.DUMMYFUNCTION("""COMPUTED_VALUE"""),"leave (v)")</f>
        <v>leave (v)</v>
      </c>
      <c r="C81" s="1" t="s">
        <v>126</v>
      </c>
      <c r="D81" s="1" t="str">
        <f t="shared" si="1"/>
        <v>hope</v>
      </c>
      <c r="E81" s="1" t="str">
        <f t="shared" si="2"/>
        <v/>
      </c>
      <c r="F81" s="1" t="s">
        <v>1859</v>
      </c>
      <c r="G81" s="2" t="s">
        <v>2276</v>
      </c>
      <c r="H81" s="2" t="s">
        <v>2277</v>
      </c>
      <c r="I81" s="2" t="s">
        <v>2278</v>
      </c>
      <c r="J81" s="2" t="s">
        <v>2279</v>
      </c>
      <c r="K81" s="2" t="s">
        <v>2280</v>
      </c>
      <c r="L81" s="2" t="s">
        <v>1859</v>
      </c>
    </row>
    <row r="82">
      <c r="A82" s="2" t="s">
        <v>2281</v>
      </c>
      <c r="B82" s="1" t="str">
        <f>IFERROR(__xludf.DUMMYFUNCTION("""COMPUTED_VALUE"""),"lend (v)")</f>
        <v>lend (v)</v>
      </c>
      <c r="C82" s="1" t="s">
        <v>128</v>
      </c>
      <c r="D82" s="1" t="str">
        <f t="shared" si="1"/>
        <v>hurry</v>
      </c>
      <c r="E82" s="1" t="str">
        <f t="shared" si="2"/>
        <v/>
      </c>
      <c r="F82" s="1" t="s">
        <v>1859</v>
      </c>
      <c r="G82" s="2" t="s">
        <v>2282</v>
      </c>
      <c r="H82" s="2" t="s">
        <v>2283</v>
      </c>
      <c r="I82" s="2" t="s">
        <v>2282</v>
      </c>
      <c r="J82" s="2" t="s">
        <v>2284</v>
      </c>
      <c r="K82" s="2" t="s">
        <v>2285</v>
      </c>
      <c r="L82" s="2" t="s">
        <v>1859</v>
      </c>
    </row>
    <row r="83">
      <c r="A83" s="2" t="s">
        <v>78</v>
      </c>
      <c r="B83" s="1" t="str">
        <f>IFERROR(__xludf.DUMMYFUNCTION("""COMPUTED_VALUE"""),"let (v)")</f>
        <v>let (v)</v>
      </c>
      <c r="C83" s="2" t="s">
        <v>130</v>
      </c>
      <c r="D83" s="1" t="str">
        <f t="shared" si="1"/>
        <v>hurt</v>
      </c>
      <c r="E83" s="1" t="str">
        <f t="shared" si="2"/>
        <v/>
      </c>
      <c r="F83" s="1" t="s">
        <v>1859</v>
      </c>
      <c r="G83" s="2" t="s">
        <v>2286</v>
      </c>
      <c r="H83" s="2" t="s">
        <v>2287</v>
      </c>
      <c r="I83" s="2" t="s">
        <v>2288</v>
      </c>
      <c r="J83" s="2" t="s">
        <v>2286</v>
      </c>
      <c r="K83" s="2" t="s">
        <v>2289</v>
      </c>
      <c r="L83" s="2" t="s">
        <v>1859</v>
      </c>
    </row>
    <row r="84">
      <c r="A84" s="2" t="s">
        <v>2290</v>
      </c>
      <c r="B84" s="1" t="str">
        <f>IFERROR(__xludf.DUMMYFUNCTION("""COMPUTED_VALUE"""),"• I’d like a drink. (v)")</f>
        <v>• I’d like a drink. (v)</v>
      </c>
      <c r="C84" s="1" t="s">
        <v>130</v>
      </c>
      <c r="D84" s="1" t="str">
        <f t="shared" si="1"/>
        <v>hurt</v>
      </c>
      <c r="E84" s="1" t="str">
        <f t="shared" si="2"/>
        <v/>
      </c>
      <c r="F84" s="1" t="s">
        <v>1859</v>
      </c>
      <c r="G84" s="2" t="s">
        <v>2291</v>
      </c>
      <c r="H84" s="2" t="s">
        <v>2292</v>
      </c>
      <c r="I84" s="2" t="s">
        <v>2293</v>
      </c>
      <c r="J84" s="2" t="s">
        <v>2294</v>
      </c>
      <c r="K84" s="2" t="s">
        <v>2295</v>
      </c>
      <c r="L84" s="2" t="s">
        <v>1859</v>
      </c>
    </row>
    <row r="85">
      <c r="A85" s="2" t="s">
        <v>2296</v>
      </c>
      <c r="B85" s="1" t="str">
        <f>IFERROR(__xludf.DUMMYFUNCTION("""COMPUTED_VALUE"""),"listen (v)")</f>
        <v>listen (v)</v>
      </c>
      <c r="C85" s="1" t="s">
        <v>130</v>
      </c>
      <c r="D85" s="1" t="str">
        <f t="shared" si="1"/>
        <v>hurt</v>
      </c>
      <c r="E85" s="1" t="str">
        <f t="shared" si="2"/>
        <v/>
      </c>
      <c r="F85" s="1" t="s">
        <v>1859</v>
      </c>
      <c r="G85" s="2" t="s">
        <v>2297</v>
      </c>
      <c r="H85" s="2" t="s">
        <v>2298</v>
      </c>
      <c r="I85" s="2" t="s">
        <v>2299</v>
      </c>
      <c r="J85" s="2" t="s">
        <v>2299</v>
      </c>
      <c r="K85" s="2" t="s">
        <v>2300</v>
      </c>
      <c r="L85" s="2" t="s">
        <v>1859</v>
      </c>
    </row>
    <row r="86">
      <c r="A86" s="2" t="s">
        <v>3</v>
      </c>
      <c r="B86" s="1" t="str">
        <f>IFERROR(__xludf.DUMMYFUNCTION("""COMPUTED_VALUE"""),"live (v)")</f>
        <v>live (v)</v>
      </c>
      <c r="C86" s="1" t="s">
        <v>136</v>
      </c>
      <c r="D86" s="1" t="str">
        <f t="shared" si="1"/>
        <v>improve</v>
      </c>
      <c r="E86" s="1" t="str">
        <f t="shared" si="2"/>
        <v/>
      </c>
      <c r="F86" s="1" t="s">
        <v>1859</v>
      </c>
      <c r="G86" s="2" t="s">
        <v>2301</v>
      </c>
      <c r="H86" s="2" t="s">
        <v>2302</v>
      </c>
      <c r="I86" s="2" t="s">
        <v>2303</v>
      </c>
      <c r="J86" s="2" t="s">
        <v>2303</v>
      </c>
      <c r="K86" s="2" t="s">
        <v>2304</v>
      </c>
      <c r="L86" s="2" t="s">
        <v>1859</v>
      </c>
    </row>
    <row r="87">
      <c r="A87" s="2" t="s">
        <v>2305</v>
      </c>
      <c r="B87" s="1" t="str">
        <f>IFERROR(__xludf.DUMMYFUNCTION("""COMPUTED_VALUE"""),"look (v)")</f>
        <v>look (v)</v>
      </c>
      <c r="C87" s="1" t="s">
        <v>132</v>
      </c>
      <c r="D87" s="1" t="str">
        <f t="shared" si="1"/>
        <v>include</v>
      </c>
      <c r="E87" s="1" t="str">
        <f t="shared" si="2"/>
        <v/>
      </c>
      <c r="F87" s="1" t="s">
        <v>1859</v>
      </c>
      <c r="G87" s="2" t="s">
        <v>2306</v>
      </c>
      <c r="H87" s="2" t="s">
        <v>2307</v>
      </c>
      <c r="I87" s="2" t="s">
        <v>2308</v>
      </c>
      <c r="J87" s="2" t="s">
        <v>2308</v>
      </c>
      <c r="K87" s="2" t="s">
        <v>2309</v>
      </c>
      <c r="L87" s="2" t="s">
        <v>1859</v>
      </c>
    </row>
    <row r="88">
      <c r="A88" s="2" t="s">
        <v>2310</v>
      </c>
      <c r="B88" s="1" t="str">
        <f>IFERROR(__xludf.DUMMYFUNCTION("""COMPUTED_VALUE"""),"lose (v)")</f>
        <v>lose (v)</v>
      </c>
      <c r="C88" s="1" t="s">
        <v>134</v>
      </c>
      <c r="D88" s="1" t="str">
        <f t="shared" si="1"/>
        <v>invite</v>
      </c>
      <c r="E88" s="1" t="str">
        <f t="shared" si="2"/>
        <v/>
      </c>
      <c r="F88" s="1" t="s">
        <v>1859</v>
      </c>
      <c r="G88" s="2" t="s">
        <v>2311</v>
      </c>
      <c r="H88" s="2" t="s">
        <v>2312</v>
      </c>
      <c r="I88" s="2" t="s">
        <v>2313</v>
      </c>
      <c r="J88" s="2" t="s">
        <v>2313</v>
      </c>
      <c r="K88" s="2" t="s">
        <v>2314</v>
      </c>
      <c r="L88" s="2" t="s">
        <v>1859</v>
      </c>
    </row>
    <row r="89">
      <c r="A89" s="2" t="s">
        <v>2315</v>
      </c>
      <c r="B89" s="1" t="str">
        <f>IFERROR(__xludf.DUMMYFUNCTION("""COMPUTED_VALUE"""),"make (v)")</f>
        <v>make (v)</v>
      </c>
      <c r="C89" s="1" t="s">
        <v>138</v>
      </c>
      <c r="D89" s="1" t="str">
        <f t="shared" si="1"/>
        <v>join</v>
      </c>
      <c r="E89" s="1" t="str">
        <f t="shared" si="2"/>
        <v/>
      </c>
      <c r="F89" s="1" t="s">
        <v>1859</v>
      </c>
      <c r="G89" s="2" t="s">
        <v>2316</v>
      </c>
      <c r="H89" s="2" t="s">
        <v>2317</v>
      </c>
      <c r="I89" s="2" t="s">
        <v>2316</v>
      </c>
      <c r="J89" s="2" t="s">
        <v>2316</v>
      </c>
      <c r="K89" s="2" t="s">
        <v>2318</v>
      </c>
      <c r="L89" s="2" t="s">
        <v>1859</v>
      </c>
    </row>
    <row r="90">
      <c r="A90" s="2" t="s">
        <v>2319</v>
      </c>
      <c r="B90" s="1" t="str">
        <f>IFERROR(__xludf.DUMMYFUNCTION("""COMPUTED_VALUE"""),"• It doesn’t matter. (v)")</f>
        <v>• It doesn’t matter. (v)</v>
      </c>
      <c r="C90" s="1" t="s">
        <v>140</v>
      </c>
      <c r="D90" s="1" t="str">
        <f t="shared" si="1"/>
        <v>jump</v>
      </c>
      <c r="E90" s="1" t="str">
        <f t="shared" si="2"/>
        <v/>
      </c>
      <c r="F90" s="1" t="s">
        <v>1859</v>
      </c>
      <c r="G90" s="2" t="s">
        <v>2320</v>
      </c>
      <c r="H90" s="2" t="s">
        <v>2321</v>
      </c>
      <c r="I90" s="2" t="s">
        <v>2322</v>
      </c>
      <c r="J90" s="2" t="s">
        <v>2322</v>
      </c>
      <c r="K90" s="2" t="s">
        <v>2323</v>
      </c>
      <c r="L90" s="2" t="s">
        <v>1859</v>
      </c>
    </row>
    <row r="91">
      <c r="A91" s="2" t="s">
        <v>89</v>
      </c>
      <c r="B91" s="1" t="str">
        <f>IFERROR(__xludf.DUMMYFUNCTION("""COMPUTED_VALUE"""),"mean (v)")</f>
        <v>mean (v)</v>
      </c>
      <c r="C91" s="1" t="s">
        <v>141</v>
      </c>
      <c r="D91" s="1" t="str">
        <f t="shared" si="1"/>
        <v>keep</v>
      </c>
      <c r="E91" s="1" t="str">
        <f t="shared" si="2"/>
        <v/>
      </c>
      <c r="F91" s="1" t="s">
        <v>1859</v>
      </c>
      <c r="G91" s="2" t="s">
        <v>2324</v>
      </c>
      <c r="H91" s="2" t="s">
        <v>2325</v>
      </c>
      <c r="I91" s="2" t="s">
        <v>2324</v>
      </c>
      <c r="J91" s="2" t="s">
        <v>2324</v>
      </c>
      <c r="K91" s="2" t="s">
        <v>2326</v>
      </c>
      <c r="L91" s="2" t="s">
        <v>1859</v>
      </c>
    </row>
    <row r="92">
      <c r="A92" s="2" t="s">
        <v>2327</v>
      </c>
      <c r="B92" s="1" t="str">
        <f>IFERROR(__xludf.DUMMYFUNCTION("""COMPUTED_VALUE"""),"meet (v)")</f>
        <v>meet (v)</v>
      </c>
      <c r="C92" s="1" t="s">
        <v>143</v>
      </c>
      <c r="D92" s="1" t="str">
        <f t="shared" si="1"/>
        <v>know</v>
      </c>
      <c r="E92" s="1" t="str">
        <f t="shared" si="2"/>
        <v/>
      </c>
      <c r="F92" s="1" t="s">
        <v>1859</v>
      </c>
      <c r="G92" s="2" t="s">
        <v>2328</v>
      </c>
      <c r="H92" s="2" t="s">
        <v>2329</v>
      </c>
      <c r="I92" s="2" t="s">
        <v>2330</v>
      </c>
      <c r="J92" s="2" t="s">
        <v>2330</v>
      </c>
      <c r="K92" s="2" t="s">
        <v>2331</v>
      </c>
      <c r="L92" s="2" t="s">
        <v>1859</v>
      </c>
    </row>
    <row r="93">
      <c r="A93" s="2" t="s">
        <v>2332</v>
      </c>
      <c r="B93" s="1" t="str">
        <f>IFERROR(__xludf.DUMMYFUNCTION("""COMPUTED_VALUE"""),"mind (v)")</f>
        <v>mind (v)</v>
      </c>
      <c r="C93" s="1" t="s">
        <v>146</v>
      </c>
      <c r="D93" s="1" t="str">
        <f t="shared" si="1"/>
        <v>laugh</v>
      </c>
      <c r="E93" s="1" t="str">
        <f t="shared" si="2"/>
        <v/>
      </c>
      <c r="F93" s="1" t="s">
        <v>1859</v>
      </c>
      <c r="G93" s="2" t="s">
        <v>2333</v>
      </c>
      <c r="H93" s="2" t="s">
        <v>2334</v>
      </c>
      <c r="I93" s="2" t="s">
        <v>2335</v>
      </c>
      <c r="J93" s="2" t="s">
        <v>2336</v>
      </c>
      <c r="K93" s="2" t="s">
        <v>2337</v>
      </c>
      <c r="L93" s="2" t="s">
        <v>1859</v>
      </c>
    </row>
    <row r="94">
      <c r="A94" s="2" t="s">
        <v>2338</v>
      </c>
      <c r="B94" s="1" t="str">
        <f>IFERROR(__xludf.DUMMYFUNCTION("""COMPUTED_VALUE"""),"miss (v)")</f>
        <v>miss (v)</v>
      </c>
      <c r="C94" s="1" t="s">
        <v>145</v>
      </c>
      <c r="D94" s="1" t="str">
        <f t="shared" si="1"/>
        <v>learn</v>
      </c>
      <c r="E94" s="1" t="str">
        <f t="shared" si="2"/>
        <v/>
      </c>
      <c r="F94" s="1" t="s">
        <v>1859</v>
      </c>
      <c r="G94" s="2" t="s">
        <v>2339</v>
      </c>
      <c r="H94" s="2" t="s">
        <v>2340</v>
      </c>
      <c r="I94" s="2" t="s">
        <v>2341</v>
      </c>
      <c r="J94" s="2" t="s">
        <v>2341</v>
      </c>
      <c r="K94" s="2" t="s">
        <v>2342</v>
      </c>
      <c r="L94" s="2" t="s">
        <v>1859</v>
      </c>
    </row>
    <row r="95">
      <c r="A95" s="2" t="s">
        <v>4</v>
      </c>
      <c r="B95" s="1" t="str">
        <f>IFERROR(__xludf.DUMMYFUNCTION("""COMPUTED_VALUE"""),"mix (v)")</f>
        <v>mix (v)</v>
      </c>
      <c r="C95" s="1" t="s">
        <v>148</v>
      </c>
      <c r="D95" s="1" t="str">
        <f t="shared" si="1"/>
        <v>leave</v>
      </c>
      <c r="E95" s="1" t="str">
        <f t="shared" si="2"/>
        <v/>
      </c>
      <c r="F95" s="1" t="s">
        <v>1859</v>
      </c>
      <c r="G95" s="2" t="s">
        <v>2343</v>
      </c>
      <c r="H95" s="2" t="s">
        <v>2344</v>
      </c>
      <c r="I95" s="2" t="s">
        <v>2345</v>
      </c>
      <c r="J95" s="2" t="s">
        <v>2345</v>
      </c>
      <c r="K95" s="2" t="s">
        <v>2346</v>
      </c>
      <c r="L95" s="2" t="s">
        <v>1859</v>
      </c>
    </row>
    <row r="96">
      <c r="A96" s="2" t="s">
        <v>2347</v>
      </c>
      <c r="B96" s="1" t="str">
        <f>IFERROR(__xludf.DUMMYFUNCTION("""COMPUTED_VALUE"""),"move (v)")</f>
        <v>move (v)</v>
      </c>
      <c r="C96" s="1" t="s">
        <v>150</v>
      </c>
      <c r="D96" s="1" t="str">
        <f t="shared" si="1"/>
        <v>lend</v>
      </c>
      <c r="E96" s="1" t="str">
        <f t="shared" si="2"/>
        <v/>
      </c>
      <c r="F96" s="1" t="s">
        <v>1859</v>
      </c>
      <c r="G96" s="2" t="s">
        <v>2348</v>
      </c>
      <c r="H96" s="2" t="s">
        <v>2349</v>
      </c>
      <c r="I96" s="2" t="s">
        <v>2350</v>
      </c>
      <c r="J96" s="2" t="s">
        <v>2351</v>
      </c>
      <c r="K96" s="2" t="s">
        <v>2352</v>
      </c>
      <c r="L96" s="2" t="s">
        <v>1859</v>
      </c>
    </row>
    <row r="97">
      <c r="A97" s="2" t="s">
        <v>2353</v>
      </c>
      <c r="B97" s="1" t="str">
        <f>IFERROR(__xludf.DUMMYFUNCTION("""COMPUTED_VALUE"""),"need (v)")</f>
        <v>need (v)</v>
      </c>
      <c r="C97" s="1" t="s">
        <v>152</v>
      </c>
      <c r="D97" s="1" t="str">
        <f t="shared" si="1"/>
        <v>let</v>
      </c>
      <c r="E97" s="1" t="str">
        <f t="shared" si="2"/>
        <v/>
      </c>
      <c r="F97" s="1" t="s">
        <v>1859</v>
      </c>
      <c r="G97" s="2" t="s">
        <v>2354</v>
      </c>
      <c r="H97" s="2" t="s">
        <v>2355</v>
      </c>
      <c r="I97" s="2" t="s">
        <v>2356</v>
      </c>
      <c r="J97" s="2" t="s">
        <v>2356</v>
      </c>
      <c r="K97" s="2" t="s">
        <v>2357</v>
      </c>
      <c r="L97" s="2" t="s">
        <v>1859</v>
      </c>
    </row>
    <row r="98">
      <c r="A98" s="2" t="s">
        <v>2358</v>
      </c>
      <c r="B98" s="1" t="str">
        <f>IFERROR(__xludf.DUMMYFUNCTION("""COMPUTED_VALUE"""),"pack (v)")</f>
        <v>pack (v)</v>
      </c>
      <c r="C98" s="2" t="s">
        <v>2359</v>
      </c>
      <c r="D98" s="1" t="str">
        <f t="shared" si="1"/>
        <v>like</v>
      </c>
      <c r="E98" s="1" t="str">
        <f t="shared" si="2"/>
        <v/>
      </c>
      <c r="F98" s="1" t="s">
        <v>1859</v>
      </c>
      <c r="G98" s="2" t="s">
        <v>2360</v>
      </c>
      <c r="H98" s="2" t="s">
        <v>2361</v>
      </c>
      <c r="I98" s="2" t="s">
        <v>2362</v>
      </c>
      <c r="J98" s="2" t="s">
        <v>2362</v>
      </c>
      <c r="K98" s="2" t="s">
        <v>2363</v>
      </c>
      <c r="L98" s="2" t="s">
        <v>1859</v>
      </c>
    </row>
    <row r="99">
      <c r="A99" s="2" t="s">
        <v>2364</v>
      </c>
      <c r="B99" s="1" t="str">
        <f>IFERROR(__xludf.DUMMYFUNCTION("""COMPUTED_VALUE"""),"pass (v)")</f>
        <v>pass (v)</v>
      </c>
      <c r="C99" s="1" t="s">
        <v>156</v>
      </c>
      <c r="D99" s="1" t="str">
        <f t="shared" si="1"/>
        <v>listen</v>
      </c>
      <c r="E99" s="1" t="str">
        <f t="shared" si="2"/>
        <v/>
      </c>
      <c r="F99" s="1" t="s">
        <v>1859</v>
      </c>
      <c r="G99" s="2" t="s">
        <v>1291</v>
      </c>
      <c r="H99" s="2" t="s">
        <v>2365</v>
      </c>
      <c r="I99" s="2" t="s">
        <v>1295</v>
      </c>
      <c r="J99" s="2" t="s">
        <v>1295</v>
      </c>
      <c r="K99" s="2" t="s">
        <v>2366</v>
      </c>
      <c r="L99" s="2" t="s">
        <v>1859</v>
      </c>
    </row>
    <row r="100">
      <c r="A100" s="2" t="s">
        <v>101</v>
      </c>
      <c r="B100" s="1" t="str">
        <f>IFERROR(__xludf.DUMMYFUNCTION("""COMPUTED_VALUE"""),"pay (v)")</f>
        <v>pay (v)</v>
      </c>
      <c r="C100" s="1" t="s">
        <v>158</v>
      </c>
      <c r="D100" s="1" t="str">
        <f t="shared" si="1"/>
        <v>live</v>
      </c>
      <c r="E100" s="1" t="str">
        <f t="shared" si="2"/>
        <v/>
      </c>
      <c r="F100" s="1" t="s">
        <v>1859</v>
      </c>
      <c r="G100" s="2" t="s">
        <v>1213</v>
      </c>
      <c r="H100" s="2" t="s">
        <v>2367</v>
      </c>
      <c r="I100" s="2" t="s">
        <v>2368</v>
      </c>
      <c r="J100" s="2" t="s">
        <v>2368</v>
      </c>
      <c r="K100" s="2" t="s">
        <v>2369</v>
      </c>
      <c r="L100" s="2" t="s">
        <v>1859</v>
      </c>
    </row>
    <row r="101">
      <c r="A101" s="2" t="s">
        <v>2370</v>
      </c>
      <c r="B101" s="1" t="str">
        <f>IFERROR(__xludf.DUMMYFUNCTION("""COMPUTED_VALUE"""),"• to play football (v)")</f>
        <v>• to play football (v)</v>
      </c>
      <c r="C101" s="1" t="s">
        <v>158</v>
      </c>
      <c r="D101" s="1" t="str">
        <f t="shared" si="1"/>
        <v>live</v>
      </c>
      <c r="E101" s="1" t="str">
        <f t="shared" si="2"/>
        <v/>
      </c>
      <c r="F101" s="1" t="s">
        <v>1859</v>
      </c>
      <c r="G101" s="2" t="s">
        <v>2278</v>
      </c>
      <c r="H101" s="2" t="s">
        <v>2371</v>
      </c>
      <c r="I101" s="2" t="s">
        <v>1506</v>
      </c>
      <c r="J101" s="2" t="s">
        <v>1506</v>
      </c>
      <c r="K101" s="2" t="s">
        <v>1509</v>
      </c>
      <c r="L101" s="2" t="s">
        <v>1859</v>
      </c>
    </row>
    <row r="102">
      <c r="A102" s="2" t="s">
        <v>2372</v>
      </c>
      <c r="B102" s="1" t="str">
        <f>IFERROR(__xludf.DUMMYFUNCTION("""COMPUTED_VALUE"""),"• to play the guitar (v)")</f>
        <v>• to play the guitar (v)</v>
      </c>
      <c r="C102" s="1" t="s">
        <v>160</v>
      </c>
      <c r="D102" s="1" t="str">
        <f t="shared" si="1"/>
        <v>look</v>
      </c>
      <c r="E102" s="1" t="str">
        <f t="shared" si="2"/>
        <v/>
      </c>
      <c r="F102" s="1" t="s">
        <v>1859</v>
      </c>
      <c r="G102" s="2" t="s">
        <v>2373</v>
      </c>
      <c r="H102" s="2" t="s">
        <v>2374</v>
      </c>
      <c r="I102" s="2" t="s">
        <v>2375</v>
      </c>
      <c r="J102" s="2" t="s">
        <v>2375</v>
      </c>
      <c r="K102" s="2" t="s">
        <v>2376</v>
      </c>
      <c r="L102" s="2" t="s">
        <v>1859</v>
      </c>
    </row>
    <row r="103">
      <c r="A103" s="2" t="s">
        <v>2377</v>
      </c>
      <c r="B103" s="1" t="str">
        <f>IFERROR(__xludf.DUMMYFUNCTION("""COMPUTED_VALUE"""),"• I’m very pleased for you. (v)")</f>
        <v>• I’m very pleased for you. (v)</v>
      </c>
      <c r="C103" s="1" t="s">
        <v>162</v>
      </c>
      <c r="D103" s="1" t="str">
        <f t="shared" si="1"/>
        <v>lose</v>
      </c>
      <c r="E103" s="1" t="str">
        <f t="shared" si="2"/>
        <v/>
      </c>
      <c r="F103" s="1" t="s">
        <v>1859</v>
      </c>
      <c r="G103" s="2" t="s">
        <v>2378</v>
      </c>
      <c r="H103" s="2" t="s">
        <v>2379</v>
      </c>
      <c r="I103" s="2" t="s">
        <v>2380</v>
      </c>
      <c r="J103" s="2" t="s">
        <v>2380</v>
      </c>
      <c r="K103" s="2" t="s">
        <v>2381</v>
      </c>
      <c r="L103" s="2" t="s">
        <v>1859</v>
      </c>
    </row>
    <row r="104">
      <c r="A104" s="2" t="s">
        <v>2382</v>
      </c>
      <c r="B104" s="1" t="str">
        <f>IFERROR(__xludf.DUMMYFUNCTION("""COMPUTED_VALUE"""),"point (v)")</f>
        <v>point (v)</v>
      </c>
      <c r="C104" s="1" t="s">
        <v>164</v>
      </c>
      <c r="D104" s="1" t="str">
        <f t="shared" si="1"/>
        <v>make</v>
      </c>
      <c r="E104" s="1" t="str">
        <f t="shared" si="2"/>
        <v/>
      </c>
      <c r="F104" s="1" t="s">
        <v>1859</v>
      </c>
      <c r="G104" s="2" t="s">
        <v>2383</v>
      </c>
      <c r="H104" s="2" t="s">
        <v>2384</v>
      </c>
      <c r="I104" s="2" t="s">
        <v>2385</v>
      </c>
      <c r="J104" s="2" t="s">
        <v>2385</v>
      </c>
      <c r="K104" s="2" t="s">
        <v>2386</v>
      </c>
      <c r="L104" s="2" t="s">
        <v>1859</v>
      </c>
    </row>
    <row r="105">
      <c r="A105" s="2" t="s">
        <v>2387</v>
      </c>
      <c r="B105" s="1" t="str">
        <f>IFERROR(__xludf.DUMMYFUNCTION("""COMPUTED_VALUE"""),"practise (v)")</f>
        <v>practise (v)</v>
      </c>
      <c r="C105" s="2" t="s">
        <v>2388</v>
      </c>
      <c r="D105" s="1" t="str">
        <f t="shared" si="1"/>
        <v>matter</v>
      </c>
      <c r="E105" s="1" t="str">
        <f t="shared" si="2"/>
        <v/>
      </c>
      <c r="F105" s="1" t="s">
        <v>1859</v>
      </c>
      <c r="G105" s="2" t="s">
        <v>2389</v>
      </c>
      <c r="H105" s="2" t="s">
        <v>2390</v>
      </c>
      <c r="I105" s="2" t="s">
        <v>2391</v>
      </c>
      <c r="J105" s="2" t="s">
        <v>2391</v>
      </c>
      <c r="K105" s="2" t="s">
        <v>2392</v>
      </c>
      <c r="L105" s="2" t="s">
        <v>1859</v>
      </c>
    </row>
    <row r="106">
      <c r="A106" s="2" t="s">
        <v>2393</v>
      </c>
      <c r="B106" s="1" t="str">
        <f>IFERROR(__xludf.DUMMYFUNCTION("""COMPUTED_VALUE"""),"prefer (v)")</f>
        <v>prefer (v)</v>
      </c>
      <c r="C106" s="1" t="s">
        <v>169</v>
      </c>
      <c r="D106" s="1" t="str">
        <f t="shared" si="1"/>
        <v>mean</v>
      </c>
      <c r="E106" s="1" t="str">
        <f t="shared" si="2"/>
        <v/>
      </c>
      <c r="F106" s="1" t="s">
        <v>1859</v>
      </c>
      <c r="G106" s="2" t="s">
        <v>2394</v>
      </c>
      <c r="H106" s="2" t="s">
        <v>2395</v>
      </c>
      <c r="I106" s="2" t="s">
        <v>2396</v>
      </c>
      <c r="J106" s="2" t="s">
        <v>2397</v>
      </c>
      <c r="K106" s="2" t="s">
        <v>2398</v>
      </c>
      <c r="L106" s="2" t="s">
        <v>1859</v>
      </c>
    </row>
    <row r="107">
      <c r="A107" s="2" t="s">
        <v>2399</v>
      </c>
      <c r="B107" s="1" t="str">
        <f>IFERROR(__xludf.DUMMYFUNCTION("""COMPUTED_VALUE"""),"prepare (v)")</f>
        <v>prepare (v)</v>
      </c>
      <c r="C107" s="1" t="s">
        <v>168</v>
      </c>
      <c r="D107" s="1" t="str">
        <f t="shared" si="1"/>
        <v>meet</v>
      </c>
      <c r="E107" s="1" t="str">
        <f t="shared" si="2"/>
        <v/>
      </c>
      <c r="F107" s="1" t="s">
        <v>1859</v>
      </c>
      <c r="G107" s="2" t="s">
        <v>2400</v>
      </c>
      <c r="H107" s="2" t="s">
        <v>2401</v>
      </c>
      <c r="I107" s="2" t="s">
        <v>2402</v>
      </c>
      <c r="J107" s="2" t="s">
        <v>2402</v>
      </c>
      <c r="K107" s="2" t="s">
        <v>2403</v>
      </c>
      <c r="L107" s="2" t="s">
        <v>1859</v>
      </c>
    </row>
    <row r="108">
      <c r="A108" s="2" t="s">
        <v>2404</v>
      </c>
      <c r="B108" s="1" t="str">
        <f>IFERROR(__xludf.DUMMYFUNCTION("""COMPUTED_VALUE"""),"print (v)")</f>
        <v>print (v)</v>
      </c>
      <c r="C108" s="1" t="s">
        <v>171</v>
      </c>
      <c r="D108" s="1" t="str">
        <f t="shared" si="1"/>
        <v>mind</v>
      </c>
      <c r="E108" s="1" t="str">
        <f t="shared" si="2"/>
        <v/>
      </c>
      <c r="F108" s="1" t="s">
        <v>1859</v>
      </c>
      <c r="G108" s="2" t="s">
        <v>2405</v>
      </c>
      <c r="H108" s="2" t="s">
        <v>2406</v>
      </c>
      <c r="I108" s="2" t="s">
        <v>2407</v>
      </c>
      <c r="J108" s="2" t="s">
        <v>2407</v>
      </c>
      <c r="K108" s="2" t="s">
        <v>2408</v>
      </c>
      <c r="L108" s="2" t="s">
        <v>1859</v>
      </c>
    </row>
    <row r="109">
      <c r="A109" s="2" t="s">
        <v>2409</v>
      </c>
      <c r="B109" s="1" t="str">
        <f>IFERROR(__xludf.DUMMYFUNCTION("""COMPUTED_VALUE"""),"pull (v)")</f>
        <v>pull (v)</v>
      </c>
      <c r="C109" s="1" t="s">
        <v>174</v>
      </c>
      <c r="D109" s="1" t="str">
        <f t="shared" si="1"/>
        <v>miss</v>
      </c>
      <c r="E109" s="1" t="str">
        <f t="shared" si="2"/>
        <v/>
      </c>
      <c r="F109" s="1" t="s">
        <v>1859</v>
      </c>
      <c r="G109" s="2" t="s">
        <v>2410</v>
      </c>
      <c r="H109" s="2" t="s">
        <v>2411</v>
      </c>
      <c r="I109" s="2" t="s">
        <v>2412</v>
      </c>
      <c r="J109" s="2" t="s">
        <v>2412</v>
      </c>
      <c r="K109" s="2" t="s">
        <v>2413</v>
      </c>
      <c r="L109" s="2" t="s">
        <v>1859</v>
      </c>
    </row>
    <row r="110">
      <c r="A110" s="2" t="s">
        <v>2414</v>
      </c>
      <c r="B110" s="1" t="str">
        <f>IFERROR(__xludf.DUMMYFUNCTION("""COMPUTED_VALUE"""),"push (v)")</f>
        <v>push (v)</v>
      </c>
      <c r="C110" s="1" t="s">
        <v>174</v>
      </c>
      <c r="D110" s="1" t="str">
        <f t="shared" si="1"/>
        <v>miss</v>
      </c>
      <c r="E110" s="1" t="str">
        <f t="shared" si="2"/>
        <v/>
      </c>
      <c r="F110" s="1" t="s">
        <v>1859</v>
      </c>
      <c r="G110" s="2" t="s">
        <v>2415</v>
      </c>
      <c r="H110" s="2" t="s">
        <v>2416</v>
      </c>
      <c r="I110" s="2" t="s">
        <v>2415</v>
      </c>
      <c r="J110" s="2" t="s">
        <v>2415</v>
      </c>
      <c r="K110" s="2" t="s">
        <v>2417</v>
      </c>
      <c r="L110" s="2" t="s">
        <v>1859</v>
      </c>
    </row>
    <row r="111">
      <c r="A111" s="2" t="s">
        <v>112</v>
      </c>
      <c r="B111" s="1" t="str">
        <f>IFERROR(__xludf.DUMMYFUNCTION("""COMPUTED_VALUE"""),"put (v)")</f>
        <v>put (v)</v>
      </c>
      <c r="C111" s="1" t="s">
        <v>173</v>
      </c>
      <c r="D111" s="1" t="str">
        <f t="shared" si="1"/>
        <v>mix</v>
      </c>
      <c r="E111" s="1" t="str">
        <f t="shared" si="2"/>
        <v/>
      </c>
      <c r="F111" s="1" t="s">
        <v>1859</v>
      </c>
      <c r="G111" s="2" t="s">
        <v>2418</v>
      </c>
      <c r="H111" s="2" t="s">
        <v>2419</v>
      </c>
      <c r="I111" s="2" t="s">
        <v>2420</v>
      </c>
      <c r="J111" s="2" t="s">
        <v>2420</v>
      </c>
      <c r="K111" s="2" t="s">
        <v>2421</v>
      </c>
      <c r="L111" s="2" t="s">
        <v>1859</v>
      </c>
    </row>
    <row r="112">
      <c r="A112" s="2" t="s">
        <v>116</v>
      </c>
      <c r="B112" s="1" t="str">
        <f>IFERROR(__xludf.DUMMYFUNCTION("""COMPUTED_VALUE"""),"• She raced her brother to the bus stop. (v)")</f>
        <v>• She raced her brother to the bus stop. (v)</v>
      </c>
      <c r="C112" s="1" t="s">
        <v>176</v>
      </c>
      <c r="D112" s="1" t="str">
        <f t="shared" si="1"/>
        <v>move</v>
      </c>
      <c r="E112" s="1" t="str">
        <f t="shared" si="2"/>
        <v/>
      </c>
      <c r="F112" s="1" t="s">
        <v>1859</v>
      </c>
      <c r="G112" s="2" t="s">
        <v>2422</v>
      </c>
      <c r="H112" s="2" t="s">
        <v>2423</v>
      </c>
      <c r="I112" s="2" t="s">
        <v>2424</v>
      </c>
      <c r="J112" s="2" t="s">
        <v>2424</v>
      </c>
      <c r="K112" s="2" t="s">
        <v>1555</v>
      </c>
      <c r="L112" s="2" t="s">
        <v>1859</v>
      </c>
    </row>
    <row r="113">
      <c r="A113" s="2" t="s">
        <v>2425</v>
      </c>
      <c r="B113" s="1" t="str">
        <f>IFERROR(__xludf.DUMMYFUNCTION("""COMPUTED_VALUE"""),"read (v)")</f>
        <v>read (v)</v>
      </c>
      <c r="C113" s="1" t="s">
        <v>178</v>
      </c>
      <c r="D113" s="1" t="str">
        <f t="shared" si="1"/>
        <v>need</v>
      </c>
      <c r="E113" s="1" t="str">
        <f t="shared" si="2"/>
        <v/>
      </c>
      <c r="F113" s="1" t="s">
        <v>1859</v>
      </c>
      <c r="G113" s="2" t="s">
        <v>2426</v>
      </c>
      <c r="H113" s="2" t="s">
        <v>2427</v>
      </c>
      <c r="I113" s="2" t="s">
        <v>2428</v>
      </c>
      <c r="J113" s="2" t="s">
        <v>2428</v>
      </c>
      <c r="K113" s="2" t="s">
        <v>2429</v>
      </c>
      <c r="L113" s="2" t="s">
        <v>1859</v>
      </c>
    </row>
    <row r="114">
      <c r="A114" s="2" t="s">
        <v>2430</v>
      </c>
      <c r="B114" s="1" t="str">
        <f>IFERROR(__xludf.DUMMYFUNCTION("""COMPUTED_VALUE"""),"receive (v)")</f>
        <v>receive (v)</v>
      </c>
      <c r="C114" s="1" t="s">
        <v>180</v>
      </c>
      <c r="D114" s="1" t="str">
        <f t="shared" si="1"/>
        <v>pack</v>
      </c>
      <c r="E114" s="1" t="str">
        <f t="shared" si="2"/>
        <v/>
      </c>
      <c r="F114" s="1" t="s">
        <v>1859</v>
      </c>
      <c r="G114" s="2" t="s">
        <v>2431</v>
      </c>
      <c r="H114" s="2" t="s">
        <v>2432</v>
      </c>
      <c r="I114" s="2" t="s">
        <v>2431</v>
      </c>
      <c r="J114" s="2" t="s">
        <v>2431</v>
      </c>
      <c r="K114" s="2" t="s">
        <v>2433</v>
      </c>
      <c r="L114" s="2" t="s">
        <v>1859</v>
      </c>
    </row>
    <row r="115">
      <c r="A115" s="2" t="s">
        <v>2434</v>
      </c>
      <c r="B115" s="1" t="str">
        <f>IFERROR(__xludf.DUMMYFUNCTION("""COMPUTED_VALUE"""),"record (v)")</f>
        <v>record (v)</v>
      </c>
      <c r="C115" s="1" t="s">
        <v>321</v>
      </c>
      <c r="D115" s="1" t="str">
        <f t="shared" si="1"/>
        <v>paint</v>
      </c>
      <c r="E115" s="1" t="str">
        <f t="shared" si="2"/>
        <v/>
      </c>
      <c r="F115" s="1" t="s">
        <v>1859</v>
      </c>
      <c r="G115" s="2" t="s">
        <v>2435</v>
      </c>
      <c r="H115" s="2" t="s">
        <v>2436</v>
      </c>
      <c r="I115" s="2" t="s">
        <v>2437</v>
      </c>
      <c r="J115" s="2" t="s">
        <v>2437</v>
      </c>
      <c r="K115" s="2" t="s">
        <v>2438</v>
      </c>
      <c r="L115" s="2" t="s">
        <v>1859</v>
      </c>
    </row>
    <row r="116">
      <c r="A116" s="2" t="s">
        <v>2439</v>
      </c>
      <c r="B116" s="1" t="str">
        <f>IFERROR(__xludf.DUMMYFUNCTION("""COMPUTED_VALUE"""),"remember (v)")</f>
        <v>remember (v)</v>
      </c>
      <c r="C116" s="1" t="s">
        <v>349</v>
      </c>
      <c r="D116" s="1" t="str">
        <f t="shared" si="1"/>
        <v>park</v>
      </c>
      <c r="E116" s="1" t="str">
        <f t="shared" si="2"/>
        <v/>
      </c>
      <c r="F116" s="1" t="s">
        <v>1859</v>
      </c>
      <c r="G116" s="2" t="s">
        <v>2440</v>
      </c>
      <c r="H116" s="2" t="s">
        <v>2441</v>
      </c>
      <c r="I116" s="2" t="s">
        <v>2442</v>
      </c>
      <c r="J116" s="2" t="s">
        <v>2442</v>
      </c>
      <c r="K116" s="2" t="s">
        <v>2443</v>
      </c>
      <c r="L116" s="2" t="s">
        <v>1859</v>
      </c>
    </row>
    <row r="117">
      <c r="A117" s="2" t="s">
        <v>2444</v>
      </c>
      <c r="B117" s="1" t="str">
        <f>IFERROR(__xludf.DUMMYFUNCTION("""COMPUTED_VALUE"""),"rent (v)")</f>
        <v>rent (v)</v>
      </c>
      <c r="C117" s="1" t="s">
        <v>182</v>
      </c>
      <c r="D117" s="1" t="str">
        <f t="shared" si="1"/>
        <v>pass</v>
      </c>
      <c r="E117" s="1" t="str">
        <f t="shared" si="2"/>
        <v/>
      </c>
      <c r="F117" s="1" t="s">
        <v>1859</v>
      </c>
      <c r="G117" s="2" t="s">
        <v>2445</v>
      </c>
      <c r="H117" s="2" t="s">
        <v>2446</v>
      </c>
      <c r="I117" s="2" t="s">
        <v>2447</v>
      </c>
      <c r="J117" s="2" t="s">
        <v>2447</v>
      </c>
      <c r="K117" s="2" t="s">
        <v>2448</v>
      </c>
      <c r="L117" s="2" t="s">
        <v>1859</v>
      </c>
    </row>
    <row r="118">
      <c r="A118" s="2" t="s">
        <v>2449</v>
      </c>
      <c r="B118" s="1" t="str">
        <f>IFERROR(__xludf.DUMMYFUNCTION("""COMPUTED_VALUE"""),"repair (v)")</f>
        <v>repair (v)</v>
      </c>
      <c r="C118" s="1" t="s">
        <v>184</v>
      </c>
      <c r="D118" s="1" t="str">
        <f t="shared" si="1"/>
        <v>pay</v>
      </c>
      <c r="E118" s="1" t="str">
        <f t="shared" si="2"/>
        <v/>
      </c>
      <c r="F118" s="1" t="s">
        <v>1859</v>
      </c>
      <c r="G118" s="2" t="s">
        <v>2450</v>
      </c>
      <c r="H118" s="2" t="s">
        <v>2451</v>
      </c>
      <c r="I118" s="2" t="s">
        <v>2452</v>
      </c>
      <c r="J118" s="2" t="s">
        <v>2452</v>
      </c>
      <c r="K118" s="2" t="s">
        <v>2453</v>
      </c>
      <c r="L118" s="2" t="s">
        <v>1859</v>
      </c>
    </row>
    <row r="119">
      <c r="A119" s="2" t="s">
        <v>6</v>
      </c>
      <c r="B119" s="1" t="str">
        <f>IFERROR(__xludf.DUMMYFUNCTION("""COMPUTED_VALUE"""),"repeat (v)")</f>
        <v>repeat (v)</v>
      </c>
      <c r="C119" s="2" t="s">
        <v>344</v>
      </c>
      <c r="D119" s="1" t="str">
        <f t="shared" si="1"/>
        <v>play</v>
      </c>
      <c r="E119" s="1" t="str">
        <f t="shared" si="2"/>
        <v/>
      </c>
      <c r="F119" s="1" t="s">
        <v>1859</v>
      </c>
      <c r="G119" s="2" t="s">
        <v>2454</v>
      </c>
      <c r="H119" s="2" t="s">
        <v>2455</v>
      </c>
      <c r="I119" s="2" t="s">
        <v>2456</v>
      </c>
      <c r="J119" s="2" t="s">
        <v>2456</v>
      </c>
      <c r="K119" s="2" t="s">
        <v>2457</v>
      </c>
      <c r="L119" s="2" t="s">
        <v>1859</v>
      </c>
    </row>
    <row r="120">
      <c r="A120" s="2" t="s">
        <v>2458</v>
      </c>
      <c r="B120" s="1" t="str">
        <f>IFERROR(__xludf.DUMMYFUNCTION("""COMPUTED_VALUE"""),"• ‘Try to rest’, the doctor said. (v)")</f>
        <v>• ‘Try to rest’, the doctor said. (v)</v>
      </c>
      <c r="C120" s="1" t="s">
        <v>344</v>
      </c>
      <c r="D120" s="1" t="str">
        <f t="shared" si="1"/>
        <v>play</v>
      </c>
      <c r="E120" s="1" t="str">
        <f t="shared" si="2"/>
        <v/>
      </c>
      <c r="F120" s="1" t="s">
        <v>1859</v>
      </c>
      <c r="G120" s="2" t="s">
        <v>2459</v>
      </c>
      <c r="H120" s="2" t="s">
        <v>2460</v>
      </c>
      <c r="I120" s="2" t="s">
        <v>2461</v>
      </c>
      <c r="J120" s="2" t="s">
        <v>2461</v>
      </c>
      <c r="K120" s="2" t="s">
        <v>2462</v>
      </c>
      <c r="L120" s="2" t="s">
        <v>1859</v>
      </c>
    </row>
    <row r="121">
      <c r="A121" s="2" t="s">
        <v>2463</v>
      </c>
      <c r="B121" s="1" t="str">
        <f>IFERROR(__xludf.DUMMYFUNCTION("""COMPUTED_VALUE"""),"• He returned home late. (v)")</f>
        <v>• He returned home late. (v)</v>
      </c>
      <c r="C121" s="2" t="s">
        <v>2464</v>
      </c>
      <c r="D121" s="1" t="str">
        <f t="shared" si="1"/>
        <v>please</v>
      </c>
      <c r="E121" s="1" t="str">
        <f t="shared" si="2"/>
        <v/>
      </c>
      <c r="F121" s="1" t="s">
        <v>1859</v>
      </c>
      <c r="G121" s="2" t="s">
        <v>2465</v>
      </c>
      <c r="H121" s="2" t="s">
        <v>2466</v>
      </c>
      <c r="I121" s="2" t="s">
        <v>2467</v>
      </c>
      <c r="J121" s="2" t="s">
        <v>2467</v>
      </c>
      <c r="K121" s="2" t="s">
        <v>2468</v>
      </c>
      <c r="L121" s="2" t="s">
        <v>1859</v>
      </c>
    </row>
    <row r="122">
      <c r="A122" s="2" t="s">
        <v>2469</v>
      </c>
      <c r="B122" s="1" t="str">
        <f>IFERROR(__xludf.DUMMYFUNCTION("""COMPUTED_VALUE"""),"• She returned her library books. (v)")</f>
        <v>• She returned her library books. (v)</v>
      </c>
      <c r="C122" s="1" t="s">
        <v>192</v>
      </c>
      <c r="D122" s="1" t="str">
        <f t="shared" si="1"/>
        <v>point</v>
      </c>
      <c r="E122" s="1" t="str">
        <f t="shared" si="2"/>
        <v/>
      </c>
      <c r="F122" s="1" t="s">
        <v>1859</v>
      </c>
      <c r="G122" s="2" t="s">
        <v>2470</v>
      </c>
      <c r="H122" s="2" t="s">
        <v>2471</v>
      </c>
      <c r="I122" s="2" t="s">
        <v>2472</v>
      </c>
      <c r="J122" s="2" t="s">
        <v>2472</v>
      </c>
      <c r="K122" s="2" t="s">
        <v>2473</v>
      </c>
      <c r="L122" s="2" t="s">
        <v>1859</v>
      </c>
    </row>
    <row r="123">
      <c r="A123" s="2" t="s">
        <v>2474</v>
      </c>
      <c r="B123" s="1" t="str">
        <f>IFERROR(__xludf.DUMMYFUNCTION("""COMPUTED_VALUE"""),"run (v)")</f>
        <v>run (v)</v>
      </c>
      <c r="C123" s="1" t="s">
        <v>194</v>
      </c>
      <c r="D123" s="1" t="str">
        <f t="shared" si="1"/>
        <v>practise</v>
      </c>
      <c r="E123" s="1" t="str">
        <f t="shared" si="2"/>
        <v>practise</v>
      </c>
      <c r="F123" s="1" t="s">
        <v>1859</v>
      </c>
      <c r="G123" s="2" t="s">
        <v>2475</v>
      </c>
      <c r="H123" s="2" t="s">
        <v>2476</v>
      </c>
      <c r="I123" s="2" t="s">
        <v>2477</v>
      </c>
      <c r="J123" s="2" t="s">
        <v>2477</v>
      </c>
      <c r="K123" s="2" t="s">
        <v>2478</v>
      </c>
      <c r="L123" s="2" t="s">
        <v>1859</v>
      </c>
    </row>
    <row r="124">
      <c r="A124" s="2" t="s">
        <v>2479</v>
      </c>
      <c r="B124" s="1" t="str">
        <f>IFERROR(__xludf.DUMMYFUNCTION("""COMPUTED_VALUE"""),"sail (v)")</f>
        <v>sail (v)</v>
      </c>
      <c r="C124" s="2" t="s">
        <v>194</v>
      </c>
      <c r="D124" s="1" t="str">
        <f t="shared" si="1"/>
        <v>practise</v>
      </c>
      <c r="E124" s="1" t="str">
        <f t="shared" si="2"/>
        <v>practise</v>
      </c>
      <c r="F124" s="1" t="s">
        <v>1859</v>
      </c>
      <c r="G124" s="2" t="s">
        <v>2480</v>
      </c>
      <c r="H124" s="2" t="s">
        <v>2481</v>
      </c>
      <c r="I124" s="2" t="s">
        <v>2482</v>
      </c>
      <c r="J124" s="2" t="s">
        <v>2482</v>
      </c>
      <c r="K124" s="2" t="s">
        <v>2483</v>
      </c>
      <c r="L124" s="2" t="s">
        <v>1859</v>
      </c>
    </row>
    <row r="125">
      <c r="A125" s="2" t="s">
        <v>2484</v>
      </c>
      <c r="B125" s="1" t="str">
        <f>IFERROR(__xludf.DUMMYFUNCTION("""COMPUTED_VALUE"""),"save (v)")</f>
        <v>save (v)</v>
      </c>
      <c r="C125" s="1" t="s">
        <v>194</v>
      </c>
      <c r="D125" s="1" t="str">
        <f t="shared" si="1"/>
        <v>practise</v>
      </c>
      <c r="E125" s="1" t="str">
        <f t="shared" si="2"/>
        <v>practise</v>
      </c>
      <c r="F125" s="1" t="s">
        <v>1859</v>
      </c>
      <c r="G125" s="2" t="s">
        <v>2485</v>
      </c>
      <c r="H125" s="2" t="s">
        <v>2486</v>
      </c>
      <c r="I125" s="2" t="s">
        <v>2487</v>
      </c>
      <c r="J125" s="2" t="s">
        <v>2487</v>
      </c>
      <c r="K125" s="2" t="s">
        <v>2488</v>
      </c>
      <c r="L125" s="2" t="s">
        <v>1859</v>
      </c>
    </row>
    <row r="126">
      <c r="A126" s="2" t="s">
        <v>2489</v>
      </c>
      <c r="B126" s="1" t="str">
        <f>IFERROR(__xludf.DUMMYFUNCTION("""COMPUTED_VALUE"""),"say (v)")</f>
        <v>say (v)</v>
      </c>
      <c r="C126" s="1" t="s">
        <v>197</v>
      </c>
      <c r="D126" s="1" t="str">
        <f t="shared" si="1"/>
        <v>prefer</v>
      </c>
      <c r="E126" s="1" t="str">
        <f t="shared" si="2"/>
        <v/>
      </c>
      <c r="F126" s="1" t="s">
        <v>1859</v>
      </c>
      <c r="G126" s="2" t="s">
        <v>2490</v>
      </c>
      <c r="H126" s="2" t="s">
        <v>2491</v>
      </c>
      <c r="I126" s="2" t="s">
        <v>2492</v>
      </c>
      <c r="J126" s="2" t="s">
        <v>2492</v>
      </c>
      <c r="K126" s="2" t="s">
        <v>2493</v>
      </c>
      <c r="L126" s="2" t="s">
        <v>1859</v>
      </c>
    </row>
    <row r="127">
      <c r="A127" s="2" t="s">
        <v>2494</v>
      </c>
      <c r="B127" s="1" t="str">
        <f>IFERROR(__xludf.DUMMYFUNCTION("""COMPUTED_VALUE"""),"see (v)")</f>
        <v>see (v)</v>
      </c>
      <c r="C127" s="1" t="s">
        <v>196</v>
      </c>
      <c r="D127" s="1" t="str">
        <f t="shared" si="1"/>
        <v>prepare</v>
      </c>
      <c r="E127" s="1" t="str">
        <f t="shared" si="2"/>
        <v/>
      </c>
      <c r="F127" s="1" t="s">
        <v>1859</v>
      </c>
      <c r="G127" s="2" t="s">
        <v>2495</v>
      </c>
      <c r="H127" s="2" t="s">
        <v>2496</v>
      </c>
      <c r="I127" s="2" t="s">
        <v>2495</v>
      </c>
      <c r="J127" s="2" t="s">
        <v>2495</v>
      </c>
      <c r="K127" s="2" t="s">
        <v>2497</v>
      </c>
      <c r="L127" s="2" t="s">
        <v>1859</v>
      </c>
    </row>
    <row r="128">
      <c r="A128" s="2" t="s">
        <v>2498</v>
      </c>
      <c r="B128" s="1" t="str">
        <f>IFERROR(__xludf.DUMMYFUNCTION("""COMPUTED_VALUE"""),"sell (v)")</f>
        <v>sell (v)</v>
      </c>
      <c r="C128" s="1" t="s">
        <v>199</v>
      </c>
      <c r="D128" s="1" t="str">
        <f t="shared" si="1"/>
        <v>print</v>
      </c>
      <c r="E128" s="1" t="str">
        <f t="shared" si="2"/>
        <v/>
      </c>
      <c r="F128" s="1" t="s">
        <v>1859</v>
      </c>
      <c r="G128" s="2" t="s">
        <v>2499</v>
      </c>
      <c r="H128" s="2" t="s">
        <v>2500</v>
      </c>
      <c r="I128" s="2" t="s">
        <v>2501</v>
      </c>
      <c r="J128" s="2" t="s">
        <v>2501</v>
      </c>
      <c r="K128" s="2" t="s">
        <v>2502</v>
      </c>
      <c r="L128" s="2" t="s">
        <v>1859</v>
      </c>
    </row>
    <row r="129">
      <c r="A129" s="2" t="s">
        <v>2503</v>
      </c>
      <c r="B129" s="1" t="str">
        <f>IFERROR(__xludf.DUMMYFUNCTION("""COMPUTED_VALUE"""),"send (v)")</f>
        <v>send (v)</v>
      </c>
      <c r="C129" s="1" t="s">
        <v>201</v>
      </c>
      <c r="D129" s="1" t="str">
        <f t="shared" si="1"/>
        <v>pull</v>
      </c>
      <c r="E129" s="1" t="str">
        <f t="shared" si="2"/>
        <v/>
      </c>
      <c r="F129" s="1" t="s">
        <v>1859</v>
      </c>
      <c r="G129" s="2" t="s">
        <v>2504</v>
      </c>
      <c r="H129" s="2" t="s">
        <v>2505</v>
      </c>
      <c r="I129" s="2" t="s">
        <v>2506</v>
      </c>
      <c r="J129" s="2" t="s">
        <v>2506</v>
      </c>
      <c r="K129" s="2" t="s">
        <v>2507</v>
      </c>
      <c r="L129" s="2" t="s">
        <v>1859</v>
      </c>
    </row>
    <row r="130">
      <c r="A130" s="2" t="s">
        <v>2508</v>
      </c>
      <c r="B130" s="1" t="str">
        <f>IFERROR(__xludf.DUMMYFUNCTION("""COMPUTED_VALUE"""),"serve (v)")</f>
        <v>serve (v)</v>
      </c>
      <c r="C130" s="1" t="s">
        <v>204</v>
      </c>
      <c r="D130" s="1" t="str">
        <f t="shared" si="1"/>
        <v>push</v>
      </c>
      <c r="E130" s="1" t="str">
        <f t="shared" si="2"/>
        <v/>
      </c>
      <c r="F130" s="1" t="s">
        <v>1859</v>
      </c>
      <c r="G130" s="2" t="s">
        <v>2509</v>
      </c>
      <c r="H130" s="2" t="s">
        <v>2510</v>
      </c>
      <c r="I130" s="2" t="s">
        <v>2511</v>
      </c>
      <c r="J130" s="2" t="s">
        <v>2511</v>
      </c>
      <c r="K130" s="2" t="s">
        <v>2512</v>
      </c>
      <c r="L130" s="2" t="s">
        <v>1859</v>
      </c>
    </row>
    <row r="131">
      <c r="A131" s="2" t="s">
        <v>2513</v>
      </c>
      <c r="B131" s="1" t="str">
        <f>IFERROR(__xludf.DUMMYFUNCTION("""COMPUTED_VALUE"""),"share (v)")</f>
        <v>share (v)</v>
      </c>
      <c r="C131" s="1" t="s">
        <v>203</v>
      </c>
      <c r="D131" s="1" t="str">
        <f t="shared" si="1"/>
        <v>put</v>
      </c>
      <c r="E131" s="1" t="str">
        <f t="shared" si="2"/>
        <v/>
      </c>
      <c r="F131" s="1" t="s">
        <v>1859</v>
      </c>
      <c r="G131" s="2" t="s">
        <v>2514</v>
      </c>
      <c r="H131" s="2" t="s">
        <v>2515</v>
      </c>
      <c r="I131" s="2" t="s">
        <v>2516</v>
      </c>
      <c r="J131" s="2" t="s">
        <v>2516</v>
      </c>
      <c r="K131" s="2" t="s">
        <v>2517</v>
      </c>
      <c r="L131" s="2" t="s">
        <v>1859</v>
      </c>
    </row>
    <row r="132">
      <c r="A132" s="2" t="s">
        <v>2518</v>
      </c>
      <c r="B132" s="1" t="str">
        <f>IFERROR(__xludf.DUMMYFUNCTION("""COMPUTED_VALUE"""),"shout (v)")</f>
        <v>shout (v)</v>
      </c>
      <c r="C132" s="2" t="s">
        <v>2519</v>
      </c>
      <c r="D132" s="1" t="str">
        <f t="shared" si="1"/>
        <v>race</v>
      </c>
      <c r="E132" s="1" t="str">
        <f>IF(COUNTIF(G:G, D138) &gt; 0, "", D138)</f>
        <v/>
      </c>
      <c r="F132" s="1" t="s">
        <v>1859</v>
      </c>
      <c r="G132" s="2" t="s">
        <v>2520</v>
      </c>
      <c r="H132" s="2" t="s">
        <v>2521</v>
      </c>
      <c r="I132" s="2" t="s">
        <v>2522</v>
      </c>
      <c r="J132" s="2" t="s">
        <v>2522</v>
      </c>
      <c r="K132" s="2" t="s">
        <v>2523</v>
      </c>
      <c r="L132" s="2" t="s">
        <v>1859</v>
      </c>
    </row>
    <row r="133">
      <c r="A133" s="2" t="s">
        <v>2524</v>
      </c>
      <c r="B133" s="1" t="str">
        <f>IFERROR(__xludf.DUMMYFUNCTION("""COMPUTED_VALUE"""),"• Show me your photos. (v)")</f>
        <v>• Show me your photos. (v)</v>
      </c>
      <c r="C133" s="1" t="s">
        <v>207</v>
      </c>
      <c r="D133" s="1" t="str">
        <f t="shared" si="1"/>
        <v>read</v>
      </c>
      <c r="E133" s="1" t="str">
        <f t="shared" ref="E133:E137" si="3">IF(COUNTIF(G:G, D133) &gt; 0, "", D133)</f>
        <v/>
      </c>
      <c r="F133" s="1" t="s">
        <v>1859</v>
      </c>
      <c r="G133" s="2" t="s">
        <v>2525</v>
      </c>
      <c r="H133" s="2" t="s">
        <v>2526</v>
      </c>
      <c r="I133" s="2" t="s">
        <v>2527</v>
      </c>
      <c r="J133" s="2" t="s">
        <v>2527</v>
      </c>
      <c r="K133" s="2" t="s">
        <v>2528</v>
      </c>
      <c r="L133" s="2" t="s">
        <v>1859</v>
      </c>
    </row>
    <row r="134">
      <c r="A134" s="2" t="s">
        <v>2529</v>
      </c>
      <c r="B134" s="1" t="str">
        <f>IFERROR(__xludf.DUMMYFUNCTION("""COMPUTED_VALUE"""),"shut (v)")</f>
        <v>shut (v)</v>
      </c>
      <c r="C134" s="1" t="s">
        <v>207</v>
      </c>
      <c r="D134" s="1" t="str">
        <f t="shared" si="1"/>
        <v>read</v>
      </c>
      <c r="E134" s="1" t="str">
        <f t="shared" si="3"/>
        <v/>
      </c>
      <c r="F134" s="1" t="s">
        <v>1859</v>
      </c>
      <c r="G134" s="2" t="s">
        <v>2530</v>
      </c>
      <c r="H134" s="2" t="s">
        <v>2531</v>
      </c>
      <c r="I134" s="2" t="s">
        <v>2532</v>
      </c>
      <c r="J134" s="2" t="s">
        <v>2532</v>
      </c>
      <c r="K134" s="2" t="s">
        <v>2533</v>
      </c>
      <c r="L134" s="2" t="s">
        <v>1859</v>
      </c>
    </row>
    <row r="135">
      <c r="A135" s="2" t="s">
        <v>2534</v>
      </c>
      <c r="B135" s="1" t="str">
        <f>IFERROR(__xludf.DUMMYFUNCTION("""COMPUTED_VALUE"""),"sing (v)")</f>
        <v>sing (v)</v>
      </c>
      <c r="C135" s="1" t="s">
        <v>210</v>
      </c>
      <c r="D135" s="1" t="str">
        <f t="shared" si="1"/>
        <v>receive</v>
      </c>
      <c r="E135" s="1" t="str">
        <f t="shared" si="3"/>
        <v/>
      </c>
      <c r="F135" s="1" t="s">
        <v>1859</v>
      </c>
      <c r="G135" s="2" t="s">
        <v>2535</v>
      </c>
      <c r="H135" s="2" t="s">
        <v>2536</v>
      </c>
      <c r="I135" s="2" t="s">
        <v>2537</v>
      </c>
      <c r="J135" s="2" t="s">
        <v>2537</v>
      </c>
      <c r="K135" s="2" t="s">
        <v>2538</v>
      </c>
      <c r="L135" s="2" t="s">
        <v>1859</v>
      </c>
    </row>
    <row r="136">
      <c r="A136" s="2" t="s">
        <v>2539</v>
      </c>
      <c r="B136" s="1" t="str">
        <f>IFERROR(__xludf.DUMMYFUNCTION("""COMPUTED_VALUE"""),"sit (v)")</f>
        <v>sit (v)</v>
      </c>
      <c r="C136" s="1" t="s">
        <v>209</v>
      </c>
      <c r="D136" s="1" t="str">
        <f t="shared" si="1"/>
        <v>record</v>
      </c>
      <c r="E136" s="1" t="str">
        <f t="shared" si="3"/>
        <v/>
      </c>
      <c r="F136" s="1" t="s">
        <v>1859</v>
      </c>
      <c r="G136" s="2" t="s">
        <v>2540</v>
      </c>
      <c r="H136" s="2" t="s">
        <v>2541</v>
      </c>
      <c r="I136" s="2" t="s">
        <v>2542</v>
      </c>
      <c r="J136" s="2" t="s">
        <v>2542</v>
      </c>
      <c r="K136" s="2" t="s">
        <v>2543</v>
      </c>
      <c r="L136" s="2" t="s">
        <v>1859</v>
      </c>
    </row>
    <row r="137">
      <c r="A137" s="2" t="s">
        <v>2544</v>
      </c>
      <c r="B137" s="1" t="str">
        <f>IFERROR(__xludf.DUMMYFUNCTION("""COMPUTED_VALUE"""),"skate (v)")</f>
        <v>skate (v)</v>
      </c>
      <c r="C137" s="1" t="s">
        <v>213</v>
      </c>
      <c r="D137" s="1" t="str">
        <f t="shared" si="1"/>
        <v>remember</v>
      </c>
      <c r="E137" s="1" t="str">
        <f t="shared" si="3"/>
        <v/>
      </c>
      <c r="F137" s="1" t="s">
        <v>1859</v>
      </c>
      <c r="G137" s="2" t="s">
        <v>1135</v>
      </c>
      <c r="H137" s="2" t="s">
        <v>2545</v>
      </c>
      <c r="I137" s="2" t="s">
        <v>2546</v>
      </c>
      <c r="J137" s="2" t="s">
        <v>2546</v>
      </c>
      <c r="K137" s="2" t="s">
        <v>2547</v>
      </c>
      <c r="L137" s="2" t="s">
        <v>1859</v>
      </c>
    </row>
    <row r="138">
      <c r="A138" s="2" t="s">
        <v>2548</v>
      </c>
      <c r="B138" s="1" t="str">
        <f>IFERROR(__xludf.DUMMYFUNCTION("""COMPUTED_VALUE"""),"ski (v)")</f>
        <v>ski (v)</v>
      </c>
      <c r="C138" s="1" t="s">
        <v>212</v>
      </c>
      <c r="D138" s="1" t="str">
        <f t="shared" si="1"/>
        <v>rent</v>
      </c>
      <c r="F138" s="1" t="s">
        <v>1859</v>
      </c>
      <c r="G138" s="2" t="s">
        <v>2549</v>
      </c>
      <c r="H138" s="2" t="s">
        <v>2550</v>
      </c>
      <c r="I138" s="2" t="s">
        <v>2551</v>
      </c>
      <c r="J138" s="2" t="s">
        <v>2551</v>
      </c>
      <c r="K138" s="2" t="s">
        <v>2552</v>
      </c>
      <c r="L138" s="2" t="s">
        <v>1859</v>
      </c>
    </row>
    <row r="139">
      <c r="A139" s="2" t="s">
        <v>2553</v>
      </c>
      <c r="B139" s="1" t="str">
        <f>IFERROR(__xludf.DUMMYFUNCTION("""COMPUTED_VALUE"""),"sleep (v)")</f>
        <v>sleep (v)</v>
      </c>
      <c r="C139" s="1" t="s">
        <v>216</v>
      </c>
      <c r="D139" s="1" t="str">
        <f t="shared" si="1"/>
        <v>repair</v>
      </c>
      <c r="E139" s="1" t="str">
        <f t="shared" ref="E139:E207" si="4">IF(COUNTIF(G:G, D139) &gt; 0, "", D139)</f>
        <v/>
      </c>
      <c r="F139" s="1" t="s">
        <v>1859</v>
      </c>
      <c r="G139" s="2" t="s">
        <v>2554</v>
      </c>
      <c r="H139" s="2" t="s">
        <v>2555</v>
      </c>
      <c r="I139" s="2" t="s">
        <v>2556</v>
      </c>
      <c r="J139" s="2" t="s">
        <v>2556</v>
      </c>
      <c r="K139" s="2" t="s">
        <v>2557</v>
      </c>
      <c r="L139" s="2" t="s">
        <v>1859</v>
      </c>
    </row>
    <row r="140">
      <c r="A140" s="2" t="s">
        <v>2558</v>
      </c>
      <c r="B140" s="1" t="str">
        <f>IFERROR(__xludf.DUMMYFUNCTION("""COMPUTED_VALUE"""),"smoke (v)")</f>
        <v>smoke (v)</v>
      </c>
      <c r="C140" s="1" t="s">
        <v>216</v>
      </c>
      <c r="D140" s="1" t="str">
        <f t="shared" si="1"/>
        <v>repair</v>
      </c>
      <c r="E140" s="1" t="str">
        <f t="shared" si="4"/>
        <v/>
      </c>
      <c r="F140" s="1" t="s">
        <v>1859</v>
      </c>
      <c r="G140" s="2" t="s">
        <v>2559</v>
      </c>
      <c r="H140" s="2" t="s">
        <v>2560</v>
      </c>
      <c r="I140" s="2" t="s">
        <v>2561</v>
      </c>
      <c r="J140" s="2" t="s">
        <v>2562</v>
      </c>
      <c r="K140" s="2" t="s">
        <v>2563</v>
      </c>
      <c r="L140" s="2" t="s">
        <v>1859</v>
      </c>
    </row>
    <row r="141">
      <c r="A141" s="2" t="s">
        <v>2564</v>
      </c>
      <c r="B141" s="1" t="str">
        <f>IFERROR(__xludf.DUMMYFUNCTION("""COMPUTED_VALUE"""),"sound (v)")</f>
        <v>sound (v)</v>
      </c>
      <c r="C141" s="1" t="s">
        <v>215</v>
      </c>
      <c r="D141" s="1" t="str">
        <f t="shared" si="1"/>
        <v>repeat</v>
      </c>
      <c r="E141" s="1" t="str">
        <f t="shared" si="4"/>
        <v/>
      </c>
      <c r="F141" s="1" t="s">
        <v>1859</v>
      </c>
      <c r="G141" s="2" t="s">
        <v>2565</v>
      </c>
      <c r="H141" s="2" t="s">
        <v>2566</v>
      </c>
      <c r="I141" s="2" t="s">
        <v>2567</v>
      </c>
      <c r="J141" s="2" t="s">
        <v>2567</v>
      </c>
      <c r="K141" s="2" t="s">
        <v>2568</v>
      </c>
      <c r="L141" s="2" t="s">
        <v>1859</v>
      </c>
    </row>
    <row r="142">
      <c r="A142" s="2" t="s">
        <v>2569</v>
      </c>
      <c r="B142" s="1" t="str">
        <f>IFERROR(__xludf.DUMMYFUNCTION("""COMPUTED_VALUE"""),"speak (v)")</f>
        <v>speak (v)</v>
      </c>
      <c r="C142" s="2" t="s">
        <v>2570</v>
      </c>
      <c r="D142" s="1" t="str">
        <f t="shared" si="1"/>
        <v>rest</v>
      </c>
      <c r="E142" s="1" t="str">
        <f t="shared" si="4"/>
        <v/>
      </c>
      <c r="F142" s="1" t="s">
        <v>1859</v>
      </c>
      <c r="G142" s="2" t="s">
        <v>2571</v>
      </c>
      <c r="H142" s="2" t="s">
        <v>2572</v>
      </c>
      <c r="I142" s="2" t="s">
        <v>2573</v>
      </c>
      <c r="J142" s="2" t="s">
        <v>2573</v>
      </c>
      <c r="K142" s="2" t="s">
        <v>2574</v>
      </c>
      <c r="L142" s="2" t="s">
        <v>1859</v>
      </c>
    </row>
    <row r="143">
      <c r="A143" s="2" t="s">
        <v>8</v>
      </c>
      <c r="B143" s="1" t="str">
        <f>IFERROR(__xludf.DUMMYFUNCTION("""COMPUTED_VALUE"""),"spell (v)")</f>
        <v>spell (v)</v>
      </c>
      <c r="C143" s="2" t="s">
        <v>2575</v>
      </c>
      <c r="D143" s="1" t="str">
        <f t="shared" si="1"/>
        <v>return</v>
      </c>
      <c r="E143" s="1" t="str">
        <f t="shared" si="4"/>
        <v/>
      </c>
      <c r="F143" s="1" t="s">
        <v>1859</v>
      </c>
      <c r="G143" s="2" t="s">
        <v>2576</v>
      </c>
      <c r="H143" s="2" t="s">
        <v>2577</v>
      </c>
      <c r="I143" s="2" t="s">
        <v>2578</v>
      </c>
      <c r="J143" s="2" t="s">
        <v>2578</v>
      </c>
      <c r="K143" s="2" t="s">
        <v>2579</v>
      </c>
      <c r="L143" s="2" t="s">
        <v>1859</v>
      </c>
    </row>
    <row r="144">
      <c r="A144" s="2" t="s">
        <v>2580</v>
      </c>
      <c r="B144" s="1" t="str">
        <f>IFERROR(__xludf.DUMMYFUNCTION("""COMPUTED_VALUE"""),"spend (v)")</f>
        <v>spend (v)</v>
      </c>
      <c r="C144" s="1" t="s">
        <v>224</v>
      </c>
      <c r="D144" s="1" t="str">
        <f t="shared" si="1"/>
        <v>run</v>
      </c>
      <c r="E144" s="1" t="str">
        <f t="shared" si="4"/>
        <v/>
      </c>
      <c r="F144" s="1" t="s">
        <v>1859</v>
      </c>
      <c r="G144" s="2" t="s">
        <v>2581</v>
      </c>
      <c r="H144" s="2" t="s">
        <v>2582</v>
      </c>
      <c r="I144" s="2" t="s">
        <v>2583</v>
      </c>
      <c r="J144" s="2" t="s">
        <v>2583</v>
      </c>
      <c r="K144" s="2" t="s">
        <v>2584</v>
      </c>
      <c r="L144" s="2" t="s">
        <v>1859</v>
      </c>
    </row>
    <row r="145">
      <c r="A145" s="2" t="s">
        <v>2585</v>
      </c>
      <c r="B145" s="1" t="str">
        <f>IFERROR(__xludf.DUMMYFUNCTION("""COMPUTED_VALUE"""),"stand (v)")</f>
        <v>stand (v)</v>
      </c>
      <c r="C145" s="1" t="s">
        <v>224</v>
      </c>
      <c r="D145" s="1" t="str">
        <f t="shared" si="1"/>
        <v>run</v>
      </c>
      <c r="E145" s="1" t="str">
        <f t="shared" si="4"/>
        <v/>
      </c>
      <c r="F145" s="1" t="s">
        <v>1859</v>
      </c>
      <c r="G145" s="2" t="s">
        <v>2586</v>
      </c>
      <c r="H145" s="2" t="s">
        <v>2587</v>
      </c>
      <c r="I145" s="2" t="s">
        <v>2588</v>
      </c>
      <c r="J145" s="2" t="s">
        <v>2588</v>
      </c>
      <c r="K145" s="2" t="s">
        <v>2589</v>
      </c>
      <c r="L145" s="2" t="s">
        <v>1859</v>
      </c>
    </row>
    <row r="146">
      <c r="A146" s="2" t="s">
        <v>135</v>
      </c>
      <c r="B146" s="1" t="str">
        <f>IFERROR(__xludf.DUMMYFUNCTION("""COMPUTED_VALUE"""),"start (v)")</f>
        <v>start (v)</v>
      </c>
      <c r="C146" s="1" t="s">
        <v>226</v>
      </c>
      <c r="D146" s="1" t="str">
        <f t="shared" si="1"/>
        <v>sail</v>
      </c>
      <c r="E146" s="1" t="str">
        <f t="shared" si="4"/>
        <v/>
      </c>
      <c r="F146" s="1" t="s">
        <v>1859</v>
      </c>
      <c r="G146" s="2" t="s">
        <v>1529</v>
      </c>
      <c r="H146" s="2" t="s">
        <v>2590</v>
      </c>
      <c r="I146" s="2" t="s">
        <v>2591</v>
      </c>
      <c r="J146" s="2" t="s">
        <v>2591</v>
      </c>
      <c r="K146" s="2" t="s">
        <v>2592</v>
      </c>
      <c r="L146" s="2" t="s">
        <v>1859</v>
      </c>
    </row>
    <row r="147">
      <c r="A147" s="2" t="s">
        <v>2593</v>
      </c>
      <c r="B147" s="1" t="str">
        <f>IFERROR(__xludf.DUMMYFUNCTION("""COMPUTED_VALUE"""),"stay (v)")</f>
        <v>stay (v)</v>
      </c>
      <c r="C147" s="1" t="s">
        <v>228</v>
      </c>
      <c r="D147" s="1" t="str">
        <f t="shared" si="1"/>
        <v>save</v>
      </c>
      <c r="E147" s="1" t="str">
        <f t="shared" si="4"/>
        <v/>
      </c>
      <c r="F147" s="1" t="s">
        <v>1859</v>
      </c>
      <c r="G147" s="2" t="s">
        <v>2594</v>
      </c>
      <c r="H147" s="2" t="s">
        <v>2595</v>
      </c>
      <c r="I147" s="2" t="s">
        <v>2596</v>
      </c>
      <c r="J147" s="2" t="s">
        <v>2596</v>
      </c>
      <c r="K147" s="2" t="s">
        <v>2597</v>
      </c>
      <c r="L147" s="2" t="s">
        <v>1859</v>
      </c>
    </row>
    <row r="148">
      <c r="A148" s="2" t="s">
        <v>10</v>
      </c>
      <c r="B148" s="1" t="str">
        <f>IFERROR(__xludf.DUMMYFUNCTION("""COMPUTED_VALUE"""),"steal (v)")</f>
        <v>steal (v)</v>
      </c>
      <c r="C148" s="1" t="s">
        <v>230</v>
      </c>
      <c r="D148" s="1" t="str">
        <f t="shared" si="1"/>
        <v>say</v>
      </c>
      <c r="E148" s="1" t="str">
        <f t="shared" si="4"/>
        <v/>
      </c>
      <c r="F148" s="1" t="s">
        <v>1859</v>
      </c>
      <c r="G148" s="2" t="s">
        <v>2598</v>
      </c>
      <c r="H148" s="2" t="s">
        <v>2599</v>
      </c>
      <c r="I148" s="2" t="s">
        <v>2600</v>
      </c>
      <c r="J148" s="2" t="s">
        <v>2600</v>
      </c>
      <c r="K148" s="2" t="s">
        <v>2601</v>
      </c>
      <c r="L148" s="2" t="s">
        <v>1859</v>
      </c>
    </row>
    <row r="149">
      <c r="A149" s="2" t="s">
        <v>2602</v>
      </c>
      <c r="B149" s="1" t="str">
        <f>IFERROR(__xludf.DUMMYFUNCTION("""COMPUTED_VALUE"""),"study (v)")</f>
        <v>study (v)</v>
      </c>
      <c r="C149" s="1" t="s">
        <v>234</v>
      </c>
      <c r="D149" s="1" t="str">
        <f t="shared" si="1"/>
        <v>see</v>
      </c>
      <c r="E149" s="1" t="str">
        <f t="shared" si="4"/>
        <v/>
      </c>
      <c r="F149" s="1" t="s">
        <v>1859</v>
      </c>
      <c r="G149" s="2" t="s">
        <v>2603</v>
      </c>
      <c r="H149" s="2" t="s">
        <v>2604</v>
      </c>
      <c r="I149" s="2" t="s">
        <v>2605</v>
      </c>
      <c r="J149" s="2" t="s">
        <v>2605</v>
      </c>
      <c r="K149" s="2" t="s">
        <v>2606</v>
      </c>
      <c r="L149" s="2" t="s">
        <v>1859</v>
      </c>
    </row>
    <row r="150">
      <c r="A150" s="2" t="s">
        <v>2607</v>
      </c>
      <c r="B150" s="1" t="str">
        <f>IFERROR(__xludf.DUMMYFUNCTION("""COMPUTED_VALUE"""),"suppose (v)")</f>
        <v>suppose (v)</v>
      </c>
      <c r="C150" s="1" t="s">
        <v>232</v>
      </c>
      <c r="D150" s="1" t="str">
        <f t="shared" si="1"/>
        <v>sell</v>
      </c>
      <c r="E150" s="1" t="str">
        <f t="shared" si="4"/>
        <v/>
      </c>
      <c r="F150" s="1" t="s">
        <v>1859</v>
      </c>
      <c r="G150" s="2" t="s">
        <v>2608</v>
      </c>
      <c r="H150" s="2" t="s">
        <v>2609</v>
      </c>
      <c r="I150" s="2" t="s">
        <v>1622</v>
      </c>
      <c r="J150" s="2" t="s">
        <v>1622</v>
      </c>
      <c r="K150" s="2" t="s">
        <v>2610</v>
      </c>
      <c r="L150" s="2" t="s">
        <v>1859</v>
      </c>
    </row>
    <row r="151">
      <c r="A151" s="2" t="s">
        <v>2611</v>
      </c>
      <c r="B151" s="1" t="str">
        <f>IFERROR(__xludf.DUMMYFUNCTION("""COMPUTED_VALUE"""),"surf (v)")</f>
        <v>surf (v)</v>
      </c>
      <c r="C151" s="1" t="s">
        <v>233</v>
      </c>
      <c r="D151" s="1" t="str">
        <f t="shared" si="1"/>
        <v>send</v>
      </c>
      <c r="E151" s="1" t="str">
        <f t="shared" si="4"/>
        <v/>
      </c>
      <c r="F151" s="1" t="s">
        <v>1859</v>
      </c>
      <c r="G151" s="2" t="s">
        <v>1777</v>
      </c>
      <c r="H151" s="2" t="s">
        <v>2612</v>
      </c>
      <c r="I151" s="2" t="s">
        <v>2613</v>
      </c>
      <c r="J151" s="2" t="s">
        <v>2613</v>
      </c>
      <c r="K151" s="2" t="s">
        <v>2614</v>
      </c>
      <c r="L151" s="2" t="s">
        <v>1859</v>
      </c>
    </row>
    <row r="152">
      <c r="A152" s="2" t="s">
        <v>12</v>
      </c>
      <c r="B152" s="1" t="str">
        <f>IFERROR(__xludf.DUMMYFUNCTION("""COMPUTED_VALUE"""),"swim (v)")</f>
        <v>swim (v)</v>
      </c>
      <c r="C152" s="1" t="s">
        <v>236</v>
      </c>
      <c r="D152" s="1" t="str">
        <f t="shared" si="1"/>
        <v>serve</v>
      </c>
      <c r="E152" s="1" t="str">
        <f t="shared" si="4"/>
        <v/>
      </c>
      <c r="F152" s="1" t="s">
        <v>1859</v>
      </c>
      <c r="G152" s="2" t="s">
        <v>2615</v>
      </c>
      <c r="H152" s="2" t="s">
        <v>2616</v>
      </c>
      <c r="I152" s="2" t="s">
        <v>2617</v>
      </c>
      <c r="J152" s="2" t="s">
        <v>2617</v>
      </c>
      <c r="K152" s="2" t="s">
        <v>2618</v>
      </c>
      <c r="L152" s="2" t="s">
        <v>1859</v>
      </c>
    </row>
    <row r="153">
      <c r="A153" s="2" t="s">
        <v>14</v>
      </c>
      <c r="B153" s="1" t="str">
        <f>IFERROR(__xludf.DUMMYFUNCTION("""COMPUTED_VALUE"""),"take (v)")</f>
        <v>take (v)</v>
      </c>
      <c r="C153" s="1" t="s">
        <v>237</v>
      </c>
      <c r="D153" s="1" t="str">
        <f t="shared" si="1"/>
        <v>share</v>
      </c>
      <c r="E153" s="1" t="str">
        <f t="shared" si="4"/>
        <v/>
      </c>
      <c r="F153" s="1" t="s">
        <v>1859</v>
      </c>
      <c r="G153" s="2" t="s">
        <v>2619</v>
      </c>
      <c r="H153" s="2" t="s">
        <v>2620</v>
      </c>
      <c r="I153" s="2" t="s">
        <v>2621</v>
      </c>
      <c r="J153" s="2" t="s">
        <v>2621</v>
      </c>
      <c r="K153" s="2" t="s">
        <v>2622</v>
      </c>
      <c r="L153" s="2" t="s">
        <v>1859</v>
      </c>
    </row>
    <row r="154">
      <c r="A154" s="2" t="s">
        <v>2623</v>
      </c>
      <c r="B154" s="1" t="str">
        <f>IFERROR(__xludf.DUMMYFUNCTION("""COMPUTED_VALUE"""),"teach (v)")</f>
        <v>teach (v)</v>
      </c>
      <c r="C154" s="1" t="s">
        <v>238</v>
      </c>
      <c r="D154" s="1" t="str">
        <f t="shared" si="1"/>
        <v>shout</v>
      </c>
      <c r="E154" s="1" t="str">
        <f t="shared" si="4"/>
        <v/>
      </c>
      <c r="F154" s="1" t="s">
        <v>1859</v>
      </c>
      <c r="G154" s="2" t="s">
        <v>2624</v>
      </c>
      <c r="H154" s="2" t="s">
        <v>2625</v>
      </c>
      <c r="I154" s="2" t="s">
        <v>2626</v>
      </c>
      <c r="J154" s="2" t="s">
        <v>2626</v>
      </c>
      <c r="K154" s="2" t="s">
        <v>2627</v>
      </c>
      <c r="L154" s="2" t="s">
        <v>1859</v>
      </c>
    </row>
    <row r="155">
      <c r="A155" s="2" t="s">
        <v>2628</v>
      </c>
      <c r="B155" s="1" t="str">
        <f>IFERROR(__xludf.DUMMYFUNCTION("""COMPUTED_VALUE"""),"tell (v)")</f>
        <v>tell (v)</v>
      </c>
      <c r="C155" s="2" t="s">
        <v>2629</v>
      </c>
      <c r="D155" s="1" t="str">
        <f t="shared" si="1"/>
        <v>show</v>
      </c>
      <c r="E155" s="1" t="str">
        <f t="shared" si="4"/>
        <v/>
      </c>
      <c r="F155" s="1" t="s">
        <v>1859</v>
      </c>
      <c r="G155" s="2" t="s">
        <v>2630</v>
      </c>
      <c r="H155" s="2" t="s">
        <v>2631</v>
      </c>
      <c r="I155" s="2" t="s">
        <v>2632</v>
      </c>
      <c r="J155" s="2" t="s">
        <v>2630</v>
      </c>
      <c r="K155" s="2" t="s">
        <v>2633</v>
      </c>
      <c r="L155" s="2" t="s">
        <v>1859</v>
      </c>
    </row>
    <row r="156">
      <c r="A156" s="2" t="s">
        <v>2634</v>
      </c>
      <c r="B156" s="1" t="str">
        <f>IFERROR(__xludf.DUMMYFUNCTION("""COMPUTED_VALUE"""),"thank (v)")</f>
        <v>thank (v)</v>
      </c>
      <c r="C156" s="1" t="s">
        <v>240</v>
      </c>
      <c r="D156" s="1" t="str">
        <f t="shared" si="1"/>
        <v>shut</v>
      </c>
      <c r="E156" s="1" t="str">
        <f t="shared" si="4"/>
        <v/>
      </c>
      <c r="F156" s="1" t="s">
        <v>1859</v>
      </c>
      <c r="G156" s="2" t="s">
        <v>2635</v>
      </c>
      <c r="H156" s="2" t="s">
        <v>2636</v>
      </c>
      <c r="I156" s="2" t="s">
        <v>2637</v>
      </c>
      <c r="J156" s="2" t="s">
        <v>2637</v>
      </c>
      <c r="K156" s="2" t="s">
        <v>2638</v>
      </c>
      <c r="L156" s="2" t="s">
        <v>1859</v>
      </c>
    </row>
    <row r="157">
      <c r="A157" s="2" t="s">
        <v>2639</v>
      </c>
      <c r="B157" s="1" t="str">
        <f>IFERROR(__xludf.DUMMYFUNCTION("""COMPUTED_VALUE"""),"think (v)")</f>
        <v>think (v)</v>
      </c>
      <c r="C157" s="1" t="s">
        <v>241</v>
      </c>
      <c r="D157" s="1" t="str">
        <f t="shared" si="1"/>
        <v>sing</v>
      </c>
      <c r="E157" s="1" t="str">
        <f t="shared" si="4"/>
        <v/>
      </c>
      <c r="F157" s="1" t="s">
        <v>1859</v>
      </c>
      <c r="G157" s="2" t="s">
        <v>2640</v>
      </c>
      <c r="H157" s="2" t="s">
        <v>2641</v>
      </c>
      <c r="I157" s="2" t="s">
        <v>2642</v>
      </c>
      <c r="J157" s="2" t="s">
        <v>2642</v>
      </c>
      <c r="K157" s="2" t="s">
        <v>2643</v>
      </c>
      <c r="L157" s="2" t="s">
        <v>1859</v>
      </c>
    </row>
    <row r="158">
      <c r="A158" s="2" t="s">
        <v>2644</v>
      </c>
      <c r="B158" s="1" t="str">
        <f>IFERROR(__xludf.DUMMYFUNCTION("""COMPUTED_VALUE"""),"throw (v)")</f>
        <v>throw (v)</v>
      </c>
      <c r="C158" s="1" t="s">
        <v>243</v>
      </c>
      <c r="D158" s="1" t="str">
        <f t="shared" si="1"/>
        <v>sit</v>
      </c>
      <c r="E158" s="1" t="str">
        <f t="shared" si="4"/>
        <v/>
      </c>
      <c r="F158" s="1" t="s">
        <v>1859</v>
      </c>
      <c r="G158" s="2" t="s">
        <v>2645</v>
      </c>
      <c r="H158" s="2" t="s">
        <v>2646</v>
      </c>
      <c r="I158" s="2" t="s">
        <v>2647</v>
      </c>
      <c r="J158" s="2" t="s">
        <v>2647</v>
      </c>
      <c r="K158" s="2" t="s">
        <v>2648</v>
      </c>
      <c r="L158" s="2" t="s">
        <v>1859</v>
      </c>
    </row>
    <row r="159">
      <c r="A159" s="2" t="s">
        <v>2649</v>
      </c>
      <c r="B159" s="1" t="str">
        <f>IFERROR(__xludf.DUMMYFUNCTION("""COMPUTED_VALUE"""),"tidy up (v)")</f>
        <v>tidy up (v)</v>
      </c>
      <c r="C159" s="1" t="s">
        <v>244</v>
      </c>
      <c r="D159" s="1" t="str">
        <f t="shared" si="1"/>
        <v>skate</v>
      </c>
      <c r="E159" s="1" t="str">
        <f t="shared" si="4"/>
        <v/>
      </c>
      <c r="F159" s="1" t="s">
        <v>1859</v>
      </c>
      <c r="G159" s="2" t="s">
        <v>2650</v>
      </c>
      <c r="H159" s="2" t="s">
        <v>2651</v>
      </c>
      <c r="I159" s="2" t="s">
        <v>2652</v>
      </c>
      <c r="J159" s="2" t="s">
        <v>2652</v>
      </c>
      <c r="K159" s="2" t="s">
        <v>2653</v>
      </c>
      <c r="L159" s="2" t="s">
        <v>1859</v>
      </c>
    </row>
    <row r="160">
      <c r="A160" s="2" t="s">
        <v>2654</v>
      </c>
      <c r="B160" s="1" t="str">
        <f>IFERROR(__xludf.DUMMYFUNCTION("""COMPUTED_VALUE"""),"travel (v)")</f>
        <v>travel (v)</v>
      </c>
      <c r="C160" s="1" t="s">
        <v>244</v>
      </c>
      <c r="D160" s="1" t="str">
        <f t="shared" si="1"/>
        <v>skate</v>
      </c>
      <c r="E160" s="1" t="str">
        <f t="shared" si="4"/>
        <v/>
      </c>
      <c r="F160" s="1" t="s">
        <v>1859</v>
      </c>
      <c r="G160" s="2" t="s">
        <v>2655</v>
      </c>
      <c r="H160" s="2" t="s">
        <v>2656</v>
      </c>
      <c r="I160" s="2" t="s">
        <v>2657</v>
      </c>
      <c r="J160" s="2" t="s">
        <v>2657</v>
      </c>
      <c r="K160" s="2" t="s">
        <v>2658</v>
      </c>
      <c r="L160" s="2" t="s">
        <v>1859</v>
      </c>
    </row>
    <row r="161">
      <c r="A161" s="2" t="s">
        <v>2659</v>
      </c>
      <c r="B161" s="1" t="str">
        <f>IFERROR(__xludf.DUMMYFUNCTION("""COMPUTED_VALUE"""),"try (v)")</f>
        <v>try (v)</v>
      </c>
      <c r="C161" s="1" t="s">
        <v>246</v>
      </c>
      <c r="D161" s="1" t="str">
        <f t="shared" si="1"/>
        <v>ski</v>
      </c>
      <c r="E161" s="1" t="str">
        <f t="shared" si="4"/>
        <v/>
      </c>
      <c r="F161" s="1" t="s">
        <v>1859</v>
      </c>
      <c r="G161" s="2" t="s">
        <v>2660</v>
      </c>
      <c r="H161" s="2" t="s">
        <v>2661</v>
      </c>
      <c r="I161" s="2" t="s">
        <v>2662</v>
      </c>
      <c r="J161" s="2" t="s">
        <v>2662</v>
      </c>
      <c r="K161" s="2" t="s">
        <v>2663</v>
      </c>
      <c r="L161" s="2" t="s">
        <v>1859</v>
      </c>
    </row>
    <row r="162">
      <c r="A162" s="2" t="s">
        <v>2664</v>
      </c>
      <c r="B162" s="1" t="str">
        <f>IFERROR(__xludf.DUMMYFUNCTION("""COMPUTED_VALUE"""),"turn (v)")</f>
        <v>turn (v)</v>
      </c>
      <c r="C162" s="1" t="s">
        <v>246</v>
      </c>
      <c r="D162" s="1" t="str">
        <f t="shared" si="1"/>
        <v>ski</v>
      </c>
      <c r="E162" s="1" t="str">
        <f t="shared" si="4"/>
        <v/>
      </c>
      <c r="F162" s="1" t="s">
        <v>1859</v>
      </c>
      <c r="G162" s="2" t="s">
        <v>2665</v>
      </c>
      <c r="H162" s="2" t="s">
        <v>2666</v>
      </c>
      <c r="I162" s="2" t="s">
        <v>2667</v>
      </c>
      <c r="J162" s="2" t="s">
        <v>2667</v>
      </c>
      <c r="K162" s="2" t="s">
        <v>2668</v>
      </c>
      <c r="L162" s="2" t="s">
        <v>1859</v>
      </c>
    </row>
    <row r="163">
      <c r="A163" s="2" t="s">
        <v>2669</v>
      </c>
      <c r="B163" s="1" t="str">
        <f>IFERROR(__xludf.DUMMYFUNCTION("""COMPUTED_VALUE"""),"understand (v)")</f>
        <v>understand (v)</v>
      </c>
      <c r="C163" s="1" t="s">
        <v>245</v>
      </c>
      <c r="D163" s="1" t="str">
        <f t="shared" si="1"/>
        <v>sleep</v>
      </c>
      <c r="E163" s="1" t="str">
        <f t="shared" si="4"/>
        <v/>
      </c>
      <c r="F163" s="1" t="s">
        <v>1859</v>
      </c>
      <c r="G163" s="2" t="s">
        <v>2670</v>
      </c>
      <c r="H163" s="2" t="s">
        <v>2671</v>
      </c>
      <c r="I163" s="2" t="s">
        <v>2672</v>
      </c>
      <c r="J163" s="2" t="s">
        <v>2672</v>
      </c>
      <c r="K163" s="2" t="s">
        <v>2673</v>
      </c>
      <c r="L163" s="2" t="s">
        <v>1859</v>
      </c>
    </row>
    <row r="164">
      <c r="A164" s="2" t="s">
        <v>2674</v>
      </c>
      <c r="B164" s="1" t="str">
        <f>IFERROR(__xludf.DUMMYFUNCTION("""COMPUTED_VALUE"""),"use (v)")</f>
        <v>use (v)</v>
      </c>
      <c r="C164" s="1" t="s">
        <v>248</v>
      </c>
      <c r="D164" s="1" t="str">
        <f t="shared" si="1"/>
        <v>smoke</v>
      </c>
      <c r="E164" s="1" t="str">
        <f t="shared" si="4"/>
        <v/>
      </c>
      <c r="F164" s="1" t="s">
        <v>1859</v>
      </c>
      <c r="G164" s="2" t="s">
        <v>2675</v>
      </c>
      <c r="H164" s="2" t="s">
        <v>2676</v>
      </c>
      <c r="I164" s="2" t="s">
        <v>2677</v>
      </c>
      <c r="J164" s="2" t="s">
        <v>2677</v>
      </c>
      <c r="K164" s="2" t="s">
        <v>2678</v>
      </c>
      <c r="L164" s="2" t="s">
        <v>1859</v>
      </c>
    </row>
    <row r="165">
      <c r="A165" s="2" t="s">
        <v>2679</v>
      </c>
      <c r="B165" s="1" t="str">
        <f>IFERROR(__xludf.DUMMYFUNCTION("""COMPUTED_VALUE"""),"visit (v)")</f>
        <v>visit (v)</v>
      </c>
      <c r="C165" s="2" t="s">
        <v>258</v>
      </c>
      <c r="D165" s="1" t="str">
        <f t="shared" si="1"/>
        <v>stay</v>
      </c>
      <c r="E165" s="1" t="str">
        <f t="shared" si="4"/>
        <v/>
      </c>
      <c r="F165" s="1" t="s">
        <v>1859</v>
      </c>
      <c r="G165" s="2" t="s">
        <v>2680</v>
      </c>
      <c r="H165" s="2" t="s">
        <v>2681</v>
      </c>
      <c r="I165" s="2" t="s">
        <v>2682</v>
      </c>
      <c r="J165" s="2" t="s">
        <v>2682</v>
      </c>
      <c r="K165" s="2" t="s">
        <v>2683</v>
      </c>
      <c r="L165" s="2" t="s">
        <v>1859</v>
      </c>
    </row>
    <row r="166">
      <c r="A166" s="2" t="s">
        <v>2684</v>
      </c>
      <c r="B166" s="1" t="str">
        <f>IFERROR(__xludf.DUMMYFUNCTION("""COMPUTED_VALUE"""),"wait (v)")</f>
        <v>wait (v)</v>
      </c>
      <c r="C166" s="1" t="s">
        <v>250</v>
      </c>
      <c r="D166" s="1" t="str">
        <f t="shared" si="1"/>
        <v>sound</v>
      </c>
      <c r="E166" s="1" t="str">
        <f t="shared" si="4"/>
        <v/>
      </c>
      <c r="F166" s="1" t="s">
        <v>1859</v>
      </c>
      <c r="G166" s="2" t="s">
        <v>2685</v>
      </c>
      <c r="H166" s="2" t="s">
        <v>2686</v>
      </c>
      <c r="I166" s="2" t="s">
        <v>2687</v>
      </c>
      <c r="J166" s="2" t="s">
        <v>2687</v>
      </c>
      <c r="K166" s="2" t="s">
        <v>2688</v>
      </c>
      <c r="L166" s="2" t="s">
        <v>1859</v>
      </c>
    </row>
    <row r="167">
      <c r="A167" s="2" t="s">
        <v>2689</v>
      </c>
      <c r="B167" s="1" t="str">
        <f>IFERROR(__xludf.DUMMYFUNCTION("""COMPUTED_VALUE"""),"wake (v)")</f>
        <v>wake (v)</v>
      </c>
      <c r="C167" s="1" t="s">
        <v>254</v>
      </c>
      <c r="D167" s="1" t="str">
        <f t="shared" si="1"/>
        <v>speak</v>
      </c>
      <c r="E167" s="1" t="str">
        <f t="shared" si="4"/>
        <v/>
      </c>
      <c r="F167" s="1" t="s">
        <v>1859</v>
      </c>
      <c r="G167" s="2" t="s">
        <v>2690</v>
      </c>
      <c r="H167" s="2" t="s">
        <v>2691</v>
      </c>
      <c r="I167" s="2" t="s">
        <v>2692</v>
      </c>
      <c r="J167" s="2" t="s">
        <v>2692</v>
      </c>
      <c r="K167" s="2" t="s">
        <v>2693</v>
      </c>
      <c r="L167" s="2" t="s">
        <v>1859</v>
      </c>
    </row>
    <row r="168">
      <c r="A168" s="2" t="s">
        <v>2694</v>
      </c>
      <c r="B168" s="1" t="str">
        <f>IFERROR(__xludf.DUMMYFUNCTION("""COMPUTED_VALUE"""),"walk (v)")</f>
        <v>walk (v)</v>
      </c>
      <c r="C168" s="1" t="s">
        <v>252</v>
      </c>
      <c r="D168" s="1" t="str">
        <f t="shared" si="1"/>
        <v>spell</v>
      </c>
      <c r="E168" s="1" t="str">
        <f t="shared" si="4"/>
        <v/>
      </c>
      <c r="F168" s="1" t="s">
        <v>1859</v>
      </c>
      <c r="G168" s="2" t="s">
        <v>2695</v>
      </c>
      <c r="H168" s="2" t="s">
        <v>2696</v>
      </c>
      <c r="I168" s="2" t="s">
        <v>2697</v>
      </c>
      <c r="J168" s="2" t="s">
        <v>2697</v>
      </c>
      <c r="K168" s="2" t="s">
        <v>2698</v>
      </c>
      <c r="L168" s="2" t="s">
        <v>1859</v>
      </c>
    </row>
    <row r="169">
      <c r="A169" s="2" t="s">
        <v>153</v>
      </c>
      <c r="B169" s="1" t="str">
        <f>IFERROR(__xludf.DUMMYFUNCTION("""COMPUTED_VALUE"""),"want (v)")</f>
        <v>want (v)</v>
      </c>
      <c r="C169" s="1" t="s">
        <v>253</v>
      </c>
      <c r="D169" s="1" t="str">
        <f t="shared" si="1"/>
        <v>spend</v>
      </c>
      <c r="E169" s="1" t="str">
        <f t="shared" si="4"/>
        <v/>
      </c>
      <c r="F169" s="1" t="s">
        <v>1859</v>
      </c>
      <c r="G169" s="2" t="s">
        <v>2699</v>
      </c>
      <c r="H169" s="2" t="s">
        <v>2700</v>
      </c>
      <c r="I169" s="2" t="s">
        <v>2701</v>
      </c>
      <c r="J169" s="2" t="s">
        <v>2701</v>
      </c>
      <c r="K169" s="2" t="s">
        <v>2702</v>
      </c>
      <c r="L169" s="2" t="s">
        <v>1859</v>
      </c>
    </row>
    <row r="170">
      <c r="A170" s="2" t="s">
        <v>155</v>
      </c>
      <c r="B170" s="1" t="str">
        <f>IFERROR(__xludf.DUMMYFUNCTION("""COMPUTED_VALUE"""),"wash (v)")</f>
        <v>wash (v)</v>
      </c>
      <c r="C170" s="1" t="s">
        <v>256</v>
      </c>
      <c r="D170" s="1" t="str">
        <f t="shared" si="1"/>
        <v>stand</v>
      </c>
      <c r="E170" s="1" t="str">
        <f t="shared" si="4"/>
        <v/>
      </c>
      <c r="F170" s="1" t="s">
        <v>1859</v>
      </c>
      <c r="G170" s="2" t="s">
        <v>2703</v>
      </c>
      <c r="H170" s="2" t="s">
        <v>2704</v>
      </c>
      <c r="I170" s="2" t="s">
        <v>2705</v>
      </c>
      <c r="J170" s="2" t="s">
        <v>2705</v>
      </c>
      <c r="K170" s="2" t="s">
        <v>2706</v>
      </c>
      <c r="L170" s="2" t="s">
        <v>1859</v>
      </c>
    </row>
    <row r="171">
      <c r="A171" s="2" t="s">
        <v>2707</v>
      </c>
      <c r="B171" s="1" t="str">
        <f>IFERROR(__xludf.DUMMYFUNCTION("""COMPUTED_VALUE"""),"wear (v)")</f>
        <v>wear (v)</v>
      </c>
      <c r="C171" s="1" t="s">
        <v>260</v>
      </c>
      <c r="D171" s="1" t="str">
        <f t="shared" si="1"/>
        <v>start</v>
      </c>
      <c r="E171" s="1" t="str">
        <f t="shared" si="4"/>
        <v/>
      </c>
      <c r="F171" s="1" t="s">
        <v>1859</v>
      </c>
      <c r="G171" s="2" t="s">
        <v>2708</v>
      </c>
      <c r="H171" s="2" t="s">
        <v>2709</v>
      </c>
      <c r="I171" s="2" t="s">
        <v>2710</v>
      </c>
      <c r="J171" s="2" t="s">
        <v>2710</v>
      </c>
      <c r="K171" s="2" t="s">
        <v>2711</v>
      </c>
      <c r="L171" s="2" t="s">
        <v>1859</v>
      </c>
    </row>
    <row r="172">
      <c r="A172" s="2" t="s">
        <v>2712</v>
      </c>
      <c r="B172" s="1" t="str">
        <f>IFERROR(__xludf.DUMMYFUNCTION("""COMPUTED_VALUE"""),"win (v)")</f>
        <v>win (v)</v>
      </c>
      <c r="C172" s="1" t="s">
        <v>258</v>
      </c>
      <c r="D172" s="1" t="str">
        <f t="shared" si="1"/>
        <v>stay</v>
      </c>
      <c r="E172" s="1" t="str">
        <f t="shared" si="4"/>
        <v/>
      </c>
      <c r="F172" s="1" t="s">
        <v>1859</v>
      </c>
      <c r="G172" s="2" t="s">
        <v>2713</v>
      </c>
      <c r="H172" s="2" t="s">
        <v>2714</v>
      </c>
      <c r="I172" s="2" t="s">
        <v>2715</v>
      </c>
      <c r="J172" s="2" t="s">
        <v>2715</v>
      </c>
      <c r="K172" s="2" t="s">
        <v>2716</v>
      </c>
      <c r="L172" s="2" t="s">
        <v>1859</v>
      </c>
    </row>
    <row r="173">
      <c r="A173" s="2" t="s">
        <v>2717</v>
      </c>
      <c r="B173" s="1" t="str">
        <f>IFERROR(__xludf.DUMMYFUNCTION("""COMPUTED_VALUE"""),"worry (v)")</f>
        <v>worry (v)</v>
      </c>
      <c r="C173" s="1" t="s">
        <v>259</v>
      </c>
      <c r="D173" s="1" t="str">
        <f t="shared" si="1"/>
        <v>steal</v>
      </c>
      <c r="E173" s="1" t="str">
        <f t="shared" si="4"/>
        <v/>
      </c>
      <c r="F173" s="1" t="s">
        <v>1859</v>
      </c>
      <c r="G173" s="2" t="s">
        <v>2718</v>
      </c>
      <c r="H173" s="2" t="s">
        <v>2719</v>
      </c>
      <c r="I173" s="2" t="s">
        <v>2720</v>
      </c>
      <c r="J173" s="2" t="s">
        <v>2720</v>
      </c>
      <c r="K173" s="2" t="s">
        <v>2721</v>
      </c>
      <c r="L173" s="2" t="s">
        <v>1859</v>
      </c>
    </row>
    <row r="174">
      <c r="A174" s="2" t="s">
        <v>2722</v>
      </c>
      <c r="B174" s="1" t="str">
        <f>IFERROR(__xludf.DUMMYFUNCTION("""COMPUTED_VALUE"""),"write (v)")</f>
        <v>write (v)</v>
      </c>
      <c r="C174" s="1" t="s">
        <v>262</v>
      </c>
      <c r="D174" s="1" t="str">
        <f t="shared" si="1"/>
        <v>study</v>
      </c>
      <c r="E174" s="1" t="str">
        <f t="shared" si="4"/>
        <v/>
      </c>
      <c r="F174" s="1" t="s">
        <v>1859</v>
      </c>
      <c r="G174" s="2" t="s">
        <v>2723</v>
      </c>
      <c r="H174" s="2" t="s">
        <v>2724</v>
      </c>
      <c r="I174" s="2" t="s">
        <v>2725</v>
      </c>
      <c r="J174" s="2" t="s">
        <v>2725</v>
      </c>
      <c r="K174" s="2" t="s">
        <v>2726</v>
      </c>
      <c r="L174" s="2" t="s">
        <v>1859</v>
      </c>
    </row>
    <row r="175">
      <c r="A175" s="2" t="s">
        <v>2727</v>
      </c>
      <c r="B175" s="1" t="str">
        <f>IFERROR(__xludf.DUMMYFUNCTION("""COMPUTED_VALUE"""),"try on (v)")</f>
        <v>try on (v)</v>
      </c>
      <c r="C175" s="2" t="s">
        <v>262</v>
      </c>
      <c r="D175" s="1" t="str">
        <f t="shared" si="1"/>
        <v>study</v>
      </c>
      <c r="E175" s="1" t="str">
        <f t="shared" si="4"/>
        <v/>
      </c>
      <c r="F175" s="1" t="s">
        <v>1859</v>
      </c>
      <c r="G175" s="2" t="s">
        <v>2728</v>
      </c>
      <c r="H175" s="2" t="s">
        <v>2729</v>
      </c>
      <c r="I175" s="2" t="s">
        <v>2730</v>
      </c>
      <c r="J175" s="2" t="s">
        <v>2730</v>
      </c>
      <c r="K175" s="2" t="s">
        <v>2731</v>
      </c>
      <c r="L175" s="2" t="s">
        <v>1859</v>
      </c>
    </row>
    <row r="176">
      <c r="A176" s="2" t="s">
        <v>2732</v>
      </c>
      <c r="B176" s="1" t="str">
        <f>IFERROR(__xludf.DUMMYFUNCTION("""COMPUTED_VALUE"""),"wear (v)")</f>
        <v>wear (v)</v>
      </c>
      <c r="C176" s="1" t="s">
        <v>264</v>
      </c>
      <c r="D176" s="1" t="str">
        <f t="shared" si="1"/>
        <v>suppose</v>
      </c>
      <c r="E176" s="1" t="str">
        <f t="shared" si="4"/>
        <v/>
      </c>
      <c r="F176" s="1" t="s">
        <v>1859</v>
      </c>
      <c r="G176" s="2" t="s">
        <v>2733</v>
      </c>
      <c r="H176" s="2" t="s">
        <v>2734</v>
      </c>
      <c r="I176" s="2" t="s">
        <v>2735</v>
      </c>
      <c r="J176" s="2" t="s">
        <v>2735</v>
      </c>
      <c r="K176" s="2" t="s">
        <v>2736</v>
      </c>
      <c r="L176" s="2" t="s">
        <v>1859</v>
      </c>
    </row>
    <row r="177">
      <c r="A177" s="2" t="s">
        <v>2737</v>
      </c>
      <c r="B177" s="1" t="str">
        <f>IFERROR(__xludf.DUMMYFUNCTION("""COMPUTED_VALUE"""),"call (v)")</f>
        <v>call (v)</v>
      </c>
      <c r="C177" s="1" t="s">
        <v>266</v>
      </c>
      <c r="D177" s="1" t="str">
        <f t="shared" si="1"/>
        <v>surf</v>
      </c>
      <c r="E177" s="1" t="str">
        <f t="shared" si="4"/>
        <v/>
      </c>
      <c r="F177" s="1" t="s">
        <v>1859</v>
      </c>
      <c r="G177" s="2" t="s">
        <v>2738</v>
      </c>
      <c r="H177" s="2" t="s">
        <v>2739</v>
      </c>
      <c r="I177" s="2" t="s">
        <v>2740</v>
      </c>
      <c r="J177" s="2" t="s">
        <v>2740</v>
      </c>
      <c r="K177" s="2" t="s">
        <v>2741</v>
      </c>
      <c r="L177" s="2" t="s">
        <v>1859</v>
      </c>
    </row>
    <row r="178">
      <c r="A178" s="2" t="s">
        <v>2742</v>
      </c>
      <c r="B178" s="1" t="str">
        <f>IFERROR(__xludf.DUMMYFUNCTION("""COMPUTED_VALUE"""),"click (v)")</f>
        <v>click (v)</v>
      </c>
      <c r="C178" s="1" t="s">
        <v>268</v>
      </c>
      <c r="D178" s="1" t="str">
        <f t="shared" si="1"/>
        <v>swim</v>
      </c>
      <c r="E178" s="1" t="str">
        <f t="shared" si="4"/>
        <v/>
      </c>
      <c r="F178" s="1" t="s">
        <v>1859</v>
      </c>
      <c r="G178" s="2" t="s">
        <v>2743</v>
      </c>
      <c r="H178" s="2" t="s">
        <v>2744</v>
      </c>
      <c r="I178" s="2" t="s">
        <v>2745</v>
      </c>
      <c r="J178" s="2" t="s">
        <v>2745</v>
      </c>
      <c r="K178" s="2" t="s">
        <v>2746</v>
      </c>
      <c r="L178" s="2" t="s">
        <v>1859</v>
      </c>
    </row>
    <row r="179">
      <c r="A179" s="2" t="s">
        <v>165</v>
      </c>
      <c r="B179" s="1" t="str">
        <f>IFERROR(__xludf.DUMMYFUNCTION("""COMPUTED_VALUE"""),"note physics practice (n) practise (v) project pupil read remember rubber")</f>
        <v>note physics practice (n) practise (v) project pupil read remember rubber</v>
      </c>
      <c r="C179" s="1" t="s">
        <v>270</v>
      </c>
      <c r="D179" s="1" t="str">
        <f t="shared" si="1"/>
        <v>take</v>
      </c>
      <c r="E179" s="1" t="str">
        <f t="shared" si="4"/>
        <v/>
      </c>
      <c r="F179" s="1" t="s">
        <v>1859</v>
      </c>
      <c r="G179" s="2" t="s">
        <v>2747</v>
      </c>
      <c r="H179" s="2" t="s">
        <v>2748</v>
      </c>
      <c r="I179" s="2" t="s">
        <v>2749</v>
      </c>
      <c r="J179" s="2" t="s">
        <v>2749</v>
      </c>
      <c r="K179" s="2" t="s">
        <v>2750</v>
      </c>
      <c r="L179" s="2" t="s">
        <v>1859</v>
      </c>
    </row>
    <row r="180">
      <c r="A180" s="2" t="s">
        <v>2751</v>
      </c>
      <c r="B180" s="1" t="str">
        <f>IFERROR(__xludf.DUMMYFUNCTION("""COMPUTED_VALUE"""),"study (v) subject teach teacher term test (n) university")</f>
        <v>study (v) subject teach teacher term test (n) university</v>
      </c>
      <c r="C180" s="1" t="s">
        <v>272</v>
      </c>
      <c r="D180" s="1" t="str">
        <f t="shared" si="1"/>
        <v>teach</v>
      </c>
      <c r="E180" s="1" t="str">
        <f t="shared" si="4"/>
        <v/>
      </c>
      <c r="F180" s="1" t="s">
        <v>1859</v>
      </c>
      <c r="G180" s="2" t="s">
        <v>2752</v>
      </c>
      <c r="H180" s="2" t="s">
        <v>2753</v>
      </c>
      <c r="I180" s="2" t="s">
        <v>2754</v>
      </c>
      <c r="J180" s="2" t="s">
        <v>2754</v>
      </c>
      <c r="K180" s="2" t="s">
        <v>2755</v>
      </c>
      <c r="L180" s="2" t="s">
        <v>1859</v>
      </c>
    </row>
    <row r="181">
      <c r="A181" s="2" t="s">
        <v>2756</v>
      </c>
      <c r="B181" s="1" t="str">
        <f>IFERROR(__xludf.DUMMYFUNCTION("""COMPUTED_VALUE"""),"practise (v)")</f>
        <v>practise (v)</v>
      </c>
      <c r="C181" s="1" t="s">
        <v>274</v>
      </c>
      <c r="D181" s="1" t="str">
        <f t="shared" si="1"/>
        <v>tell</v>
      </c>
      <c r="E181" s="1" t="str">
        <f t="shared" si="4"/>
        <v/>
      </c>
      <c r="F181" s="1" t="s">
        <v>1859</v>
      </c>
      <c r="G181" s="2" t="s">
        <v>2757</v>
      </c>
      <c r="H181" s="2" t="s">
        <v>2758</v>
      </c>
      <c r="I181" s="2" t="s">
        <v>2759</v>
      </c>
      <c r="J181" s="2" t="s">
        <v>2759</v>
      </c>
      <c r="K181" s="2" t="s">
        <v>2760</v>
      </c>
      <c r="L181" s="2" t="s">
        <v>1859</v>
      </c>
    </row>
    <row r="182">
      <c r="A182" s="2" t="s">
        <v>2761</v>
      </c>
      <c r="B182" s="1" t="str">
        <f>IFERROR(__xludf.DUMMYFUNCTION("""COMPUTED_VALUE"""),"read (v)")</f>
        <v>read (v)</v>
      </c>
      <c r="C182" s="1" t="s">
        <v>276</v>
      </c>
      <c r="D182" s="1" t="str">
        <f t="shared" si="1"/>
        <v>thank</v>
      </c>
      <c r="E182" s="1" t="str">
        <f t="shared" si="4"/>
        <v/>
      </c>
      <c r="F182" s="1" t="s">
        <v>1859</v>
      </c>
      <c r="G182" s="2" t="s">
        <v>2762</v>
      </c>
      <c r="H182" s="2" t="s">
        <v>2763</v>
      </c>
      <c r="I182" s="2" t="s">
        <v>2764</v>
      </c>
      <c r="J182" s="2" t="s">
        <v>2764</v>
      </c>
      <c r="K182" s="2" t="s">
        <v>2765</v>
      </c>
      <c r="L182" s="2" t="s">
        <v>1859</v>
      </c>
    </row>
    <row r="183">
      <c r="A183" s="2" t="s">
        <v>2766</v>
      </c>
      <c r="B183" s="1" t="str">
        <f>IFERROR(__xludf.DUMMYFUNCTION("""COMPUTED_VALUE"""),"paint (v)")</f>
        <v>paint (v)</v>
      </c>
      <c r="C183" s="1" t="s">
        <v>278</v>
      </c>
      <c r="D183" s="1" t="str">
        <f t="shared" si="1"/>
        <v>think</v>
      </c>
      <c r="E183" s="1" t="str">
        <f t="shared" si="4"/>
        <v/>
      </c>
      <c r="F183" s="1" t="s">
        <v>1859</v>
      </c>
      <c r="G183" s="2" t="s">
        <v>2767</v>
      </c>
      <c r="H183" s="2" t="s">
        <v>2768</v>
      </c>
      <c r="I183" s="2" t="s">
        <v>2769</v>
      </c>
      <c r="J183" s="2" t="s">
        <v>2769</v>
      </c>
      <c r="K183" s="2" t="s">
        <v>2770</v>
      </c>
      <c r="L183" s="2" t="s">
        <v>1859</v>
      </c>
    </row>
    <row r="184">
      <c r="A184" s="2" t="s">
        <v>2771</v>
      </c>
      <c r="B184" s="1" t="str">
        <f>IFERROR(__xludf.DUMMYFUNCTION("""COMPUTED_VALUE"""),"watch (v)")</f>
        <v>watch (v)</v>
      </c>
      <c r="C184" s="1" t="s">
        <v>280</v>
      </c>
      <c r="D184" s="1" t="str">
        <f t="shared" si="1"/>
        <v>throw</v>
      </c>
      <c r="E184" s="1" t="str">
        <f t="shared" si="4"/>
        <v/>
      </c>
      <c r="F184" s="1" t="s">
        <v>1859</v>
      </c>
      <c r="G184" s="2" t="s">
        <v>2772</v>
      </c>
      <c r="H184" s="2" t="s">
        <v>2773</v>
      </c>
      <c r="I184" s="2" t="s">
        <v>2774</v>
      </c>
      <c r="J184" s="2" t="s">
        <v>2774</v>
      </c>
      <c r="K184" s="2" t="s">
        <v>2775</v>
      </c>
      <c r="L184" s="2" t="s">
        <v>1859</v>
      </c>
    </row>
    <row r="185">
      <c r="A185" s="2" t="s">
        <v>2776</v>
      </c>
      <c r="B185" s="1" t="str">
        <f>IFERROR(__xludf.DUMMYFUNCTION("""COMPUTED_VALUE"""),"cut (v) danger dangerous dead")</f>
        <v>cut (v) danger dangerous dead</v>
      </c>
      <c r="C185" s="1" t="s">
        <v>280</v>
      </c>
      <c r="D185" s="1" t="str">
        <f t="shared" si="1"/>
        <v>throw</v>
      </c>
      <c r="E185" s="1" t="str">
        <f t="shared" si="4"/>
        <v/>
      </c>
      <c r="F185" s="1" t="s">
        <v>1859</v>
      </c>
      <c r="G185" s="2" t="s">
        <v>2777</v>
      </c>
      <c r="H185" s="2" t="s">
        <v>2778</v>
      </c>
      <c r="I185" s="2" t="s">
        <v>2779</v>
      </c>
      <c r="J185" s="2" t="s">
        <v>2779</v>
      </c>
      <c r="K185" s="2" t="s">
        <v>2780</v>
      </c>
      <c r="L185" s="2" t="s">
        <v>1859</v>
      </c>
    </row>
    <row r="186">
      <c r="A186" s="2" t="s">
        <v>16</v>
      </c>
      <c r="B186" s="1" t="str">
        <f>IFERROR(__xludf.DUMMYFUNCTION("""COMPUTED_VALUE"""),"hear (v)")</f>
        <v>hear (v)</v>
      </c>
      <c r="C186" s="1" t="s">
        <v>2781</v>
      </c>
      <c r="D186" s="1" t="str">
        <f t="shared" si="1"/>
        <v>tidy up</v>
      </c>
      <c r="E186" s="1" t="str">
        <f t="shared" si="4"/>
        <v>tidy up</v>
      </c>
      <c r="F186" s="1" t="s">
        <v>1859</v>
      </c>
      <c r="G186" s="2" t="s">
        <v>2782</v>
      </c>
      <c r="H186" s="2" t="s">
        <v>2783</v>
      </c>
      <c r="I186" s="2" t="s">
        <v>2784</v>
      </c>
      <c r="J186" s="2" t="s">
        <v>2784</v>
      </c>
      <c r="K186" s="2" t="s">
        <v>2785</v>
      </c>
      <c r="L186" s="2" t="s">
        <v>1859</v>
      </c>
    </row>
    <row r="187">
      <c r="A187" s="2" t="s">
        <v>2786</v>
      </c>
      <c r="B187" s="1" t="str">
        <f>IFERROR(__xludf.DUMMYFUNCTION("""COMPUTED_VALUE"""),"hurt (v)")</f>
        <v>hurt (v)</v>
      </c>
      <c r="C187" s="1" t="s">
        <v>284</v>
      </c>
      <c r="D187" s="1" t="str">
        <f t="shared" si="1"/>
        <v>travel</v>
      </c>
      <c r="E187" s="1" t="str">
        <f t="shared" si="4"/>
        <v/>
      </c>
      <c r="F187" s="1" t="s">
        <v>1859</v>
      </c>
      <c r="G187" s="2" t="s">
        <v>2787</v>
      </c>
      <c r="H187" s="2" t="s">
        <v>2788</v>
      </c>
      <c r="I187" s="2" t="s">
        <v>2789</v>
      </c>
      <c r="J187" s="2" t="s">
        <v>2789</v>
      </c>
      <c r="K187" s="2" t="s">
        <v>2790</v>
      </c>
      <c r="L187" s="2" t="s">
        <v>1859</v>
      </c>
    </row>
    <row r="188">
      <c r="A188" s="2" t="s">
        <v>2791</v>
      </c>
      <c r="B188" s="1" t="str">
        <f>IFERROR(__xludf.DUMMYFUNCTION("""COMPUTED_VALUE"""),"break (v)")</f>
        <v>break (v)</v>
      </c>
      <c r="C188" s="1" t="s">
        <v>286</v>
      </c>
      <c r="D188" s="1" t="str">
        <f t="shared" si="1"/>
        <v>try</v>
      </c>
      <c r="E188" s="1" t="str">
        <f t="shared" si="4"/>
        <v/>
      </c>
      <c r="F188" s="1" t="s">
        <v>1859</v>
      </c>
      <c r="G188" s="2" t="s">
        <v>2792</v>
      </c>
      <c r="H188" s="2" t="s">
        <v>2793</v>
      </c>
      <c r="I188" s="2" t="s">
        <v>2794</v>
      </c>
      <c r="J188" s="2" t="s">
        <v>2794</v>
      </c>
      <c r="K188" s="2" t="s">
        <v>2795</v>
      </c>
      <c r="L188" s="2" t="s">
        <v>1859</v>
      </c>
    </row>
    <row r="189">
      <c r="A189" s="2" t="s">
        <v>2796</v>
      </c>
      <c r="B189" s="1" t="str">
        <f>IFERROR(__xludf.DUMMYFUNCTION("""COMPUTED_VALUE"""),"check (v)")</f>
        <v>check (v)</v>
      </c>
      <c r="C189" s="1" t="s">
        <v>1071</v>
      </c>
      <c r="D189" s="1" t="str">
        <f t="shared" si="1"/>
        <v>try on</v>
      </c>
      <c r="E189" s="1" t="str">
        <f t="shared" si="4"/>
        <v>try on</v>
      </c>
      <c r="F189" s="1" t="s">
        <v>1859</v>
      </c>
      <c r="G189" s="2" t="s">
        <v>2797</v>
      </c>
      <c r="H189" s="2" t="s">
        <v>2798</v>
      </c>
      <c r="I189" s="2" t="s">
        <v>2799</v>
      </c>
      <c r="J189" s="2" t="s">
        <v>2799</v>
      </c>
      <c r="K189" s="2" t="s">
        <v>2800</v>
      </c>
      <c r="L189" s="2" t="s">
        <v>1859</v>
      </c>
    </row>
    <row r="190">
      <c r="A190" s="2" t="s">
        <v>2801</v>
      </c>
      <c r="B190" s="1" t="str">
        <f>IFERROR(__xludf.DUMMYFUNCTION("""COMPUTED_VALUE"""),"fall (v)")</f>
        <v>fall (v)</v>
      </c>
      <c r="C190" s="1" t="s">
        <v>288</v>
      </c>
      <c r="D190" s="1" t="str">
        <f t="shared" si="1"/>
        <v>turn</v>
      </c>
      <c r="E190" s="1" t="str">
        <f t="shared" si="4"/>
        <v/>
      </c>
      <c r="F190" s="1" t="s">
        <v>1859</v>
      </c>
      <c r="G190" s="2" t="s">
        <v>2802</v>
      </c>
      <c r="H190" s="2" t="s">
        <v>2803</v>
      </c>
      <c r="I190" s="2" t="s">
        <v>2804</v>
      </c>
      <c r="J190" s="2" t="s">
        <v>2804</v>
      </c>
      <c r="K190" s="2" t="s">
        <v>2805</v>
      </c>
      <c r="L190" s="2" t="s">
        <v>1859</v>
      </c>
    </row>
    <row r="191">
      <c r="A191" s="2" t="s">
        <v>179</v>
      </c>
      <c r="B191" s="1" t="str">
        <f>IFERROR(__xludf.DUMMYFUNCTION("""COMPUTED_VALUE"""),"feel (v)")</f>
        <v>feel (v)</v>
      </c>
      <c r="C191" s="1" t="s">
        <v>292</v>
      </c>
      <c r="D191" s="1" t="str">
        <f t="shared" si="1"/>
        <v>understand</v>
      </c>
      <c r="E191" s="1" t="str">
        <f t="shared" si="4"/>
        <v/>
      </c>
      <c r="F191" s="1" t="s">
        <v>1859</v>
      </c>
      <c r="G191" s="2" t="s">
        <v>2806</v>
      </c>
      <c r="H191" s="2" t="s">
        <v>2807</v>
      </c>
      <c r="I191" s="2" t="s">
        <v>2808</v>
      </c>
      <c r="J191" s="2" t="s">
        <v>2808</v>
      </c>
      <c r="K191" s="2" t="s">
        <v>2809</v>
      </c>
      <c r="L191" s="2" t="s">
        <v>1859</v>
      </c>
    </row>
    <row r="192">
      <c r="A192" s="2" t="s">
        <v>181</v>
      </c>
      <c r="B192" s="1" t="str">
        <f>IFERROR(__xludf.DUMMYFUNCTION("""COMPUTED_VALUE"""),"collect (v)")</f>
        <v>collect (v)</v>
      </c>
      <c r="C192" s="1" t="s">
        <v>290</v>
      </c>
      <c r="D192" s="1" t="str">
        <f t="shared" si="1"/>
        <v>use</v>
      </c>
      <c r="E192" s="1" t="str">
        <f t="shared" si="4"/>
        <v/>
      </c>
      <c r="F192" s="1" t="s">
        <v>1859</v>
      </c>
      <c r="G192" s="2" t="s">
        <v>2810</v>
      </c>
      <c r="H192" s="2" t="s">
        <v>2811</v>
      </c>
      <c r="I192" s="2" t="s">
        <v>2812</v>
      </c>
      <c r="J192" s="2" t="s">
        <v>2812</v>
      </c>
      <c r="K192" s="2" t="s">
        <v>2813</v>
      </c>
      <c r="L192" s="2" t="s">
        <v>1859</v>
      </c>
    </row>
    <row r="193">
      <c r="A193" s="2" t="s">
        <v>183</v>
      </c>
      <c r="B193" s="1" t="str">
        <f>IFERROR(__xludf.DUMMYFUNCTION("""COMPUTED_VALUE"""),"sofa stay (v) toilet")</f>
        <v>sofa stay (v) toilet</v>
      </c>
      <c r="C193" s="1" t="s">
        <v>294</v>
      </c>
      <c r="D193" s="1" t="str">
        <f t="shared" si="1"/>
        <v>visit</v>
      </c>
      <c r="E193" s="1" t="str">
        <f t="shared" si="4"/>
        <v/>
      </c>
      <c r="F193" s="1" t="s">
        <v>1859</v>
      </c>
      <c r="G193" s="2" t="s">
        <v>2814</v>
      </c>
      <c r="H193" s="2" t="s">
        <v>2815</v>
      </c>
      <c r="I193" s="2" t="s">
        <v>2816</v>
      </c>
      <c r="J193" s="2" t="s">
        <v>2816</v>
      </c>
      <c r="K193" s="2" t="s">
        <v>2817</v>
      </c>
      <c r="L193" s="2" t="s">
        <v>1859</v>
      </c>
    </row>
    <row r="194">
      <c r="A194" s="2" t="s">
        <v>2818</v>
      </c>
      <c r="B194" s="1" t="str">
        <f>IFERROR(__xludf.DUMMYFUNCTION("""COMPUTED_VALUE"""),"live (v)")</f>
        <v>live (v)</v>
      </c>
      <c r="C194" s="1" t="s">
        <v>297</v>
      </c>
      <c r="D194" s="1" t="str">
        <f t="shared" si="1"/>
        <v>wait</v>
      </c>
      <c r="E194" s="1" t="str">
        <f t="shared" si="4"/>
        <v/>
      </c>
      <c r="F194" s="1" t="s">
        <v>1859</v>
      </c>
      <c r="G194" s="2" t="s">
        <v>2819</v>
      </c>
      <c r="H194" s="2" t="s">
        <v>2820</v>
      </c>
      <c r="I194" s="2" t="s">
        <v>2821</v>
      </c>
      <c r="J194" s="2" t="s">
        <v>2821</v>
      </c>
      <c r="K194" s="2" t="s">
        <v>2822</v>
      </c>
      <c r="L194" s="2" t="s">
        <v>1859</v>
      </c>
    </row>
    <row r="195">
      <c r="A195" s="2" t="s">
        <v>2823</v>
      </c>
      <c r="B195" s="1" t="str">
        <f>IFERROR(__xludf.DUMMYFUNCTION("""COMPUTED_VALUE"""),"close (v)")</f>
        <v>close (v)</v>
      </c>
      <c r="C195" s="1" t="s">
        <v>296</v>
      </c>
      <c r="D195" s="1" t="str">
        <f t="shared" si="1"/>
        <v>wake</v>
      </c>
      <c r="E195" s="1" t="str">
        <f t="shared" si="4"/>
        <v/>
      </c>
      <c r="F195" s="1" t="s">
        <v>1859</v>
      </c>
      <c r="G195" s="2" t="s">
        <v>2824</v>
      </c>
      <c r="H195" s="2" t="s">
        <v>2825</v>
      </c>
      <c r="I195" s="2" t="s">
        <v>2826</v>
      </c>
      <c r="J195" s="2" t="s">
        <v>2826</v>
      </c>
      <c r="K195" s="2" t="s">
        <v>2827</v>
      </c>
      <c r="L195" s="2" t="s">
        <v>1859</v>
      </c>
    </row>
    <row r="196">
      <c r="A196" s="2" t="s">
        <v>2828</v>
      </c>
      <c r="B196" s="1" t="str">
        <f>IFERROR(__xludf.DUMMYFUNCTION("""COMPUTED_VALUE"""),"bookshop buy (v)")</f>
        <v>bookshop buy (v)</v>
      </c>
      <c r="C196" s="1" t="s">
        <v>299</v>
      </c>
      <c r="D196" s="1" t="str">
        <f t="shared" si="1"/>
        <v>walk</v>
      </c>
      <c r="E196" s="1" t="str">
        <f t="shared" si="4"/>
        <v/>
      </c>
      <c r="F196" s="1" t="s">
        <v>1859</v>
      </c>
      <c r="G196" s="2" t="s">
        <v>1536</v>
      </c>
      <c r="H196" s="2" t="s">
        <v>2829</v>
      </c>
      <c r="I196" s="2" t="s">
        <v>2830</v>
      </c>
      <c r="J196" s="2" t="s">
        <v>2830</v>
      </c>
      <c r="K196" s="2" t="s">
        <v>2831</v>
      </c>
      <c r="L196" s="2" t="s">
        <v>1859</v>
      </c>
    </row>
    <row r="197">
      <c r="A197" s="2" t="s">
        <v>18</v>
      </c>
      <c r="B197" s="1" t="str">
        <f>IFERROR(__xludf.DUMMYFUNCTION("""COMPUTED_VALUE"""),"run (v)")</f>
        <v>run (v)</v>
      </c>
      <c r="C197" s="2" t="s">
        <v>299</v>
      </c>
      <c r="D197" s="1" t="str">
        <f t="shared" si="1"/>
        <v>walk</v>
      </c>
      <c r="E197" s="1" t="str">
        <f t="shared" si="4"/>
        <v/>
      </c>
      <c r="F197" s="1" t="s">
        <v>1859</v>
      </c>
      <c r="G197" s="2" t="s">
        <v>2832</v>
      </c>
      <c r="H197" s="2" t="s">
        <v>2833</v>
      </c>
      <c r="I197" s="2" t="s">
        <v>2834</v>
      </c>
      <c r="J197" s="2" t="s">
        <v>2834</v>
      </c>
      <c r="K197" s="2" t="s">
        <v>2835</v>
      </c>
      <c r="L197" s="2" t="s">
        <v>1859</v>
      </c>
    </row>
    <row r="198">
      <c r="A198" s="2" t="s">
        <v>2836</v>
      </c>
      <c r="B198" s="1" t="str">
        <f>IFERROR(__xludf.DUMMYFUNCTION("""COMPUTED_VALUE"""),"skate (v)")</f>
        <v>skate (v)</v>
      </c>
      <c r="C198" s="1" t="s">
        <v>302</v>
      </c>
      <c r="D198" s="1" t="str">
        <f t="shared" si="1"/>
        <v>want</v>
      </c>
      <c r="E198" s="1" t="str">
        <f t="shared" si="4"/>
        <v/>
      </c>
      <c r="F198" s="1" t="s">
        <v>1859</v>
      </c>
      <c r="G198" s="2" t="s">
        <v>2837</v>
      </c>
      <c r="H198" s="2" t="s">
        <v>2838</v>
      </c>
      <c r="I198" s="2" t="s">
        <v>2839</v>
      </c>
      <c r="J198" s="2" t="s">
        <v>2839</v>
      </c>
      <c r="K198" s="2" t="s">
        <v>2840</v>
      </c>
      <c r="L198" s="2" t="s">
        <v>1859</v>
      </c>
    </row>
    <row r="199">
      <c r="A199" s="2" t="s">
        <v>20</v>
      </c>
      <c r="B199" s="1" t="str">
        <f>IFERROR(__xludf.DUMMYFUNCTION("""COMPUTED_VALUE"""),"ski (v)")</f>
        <v>ski (v)</v>
      </c>
      <c r="C199" s="1" t="s">
        <v>301</v>
      </c>
      <c r="D199" s="1" t="str">
        <f t="shared" si="1"/>
        <v>wash</v>
      </c>
      <c r="E199" s="1" t="str">
        <f t="shared" si="4"/>
        <v/>
      </c>
      <c r="F199" s="1" t="s">
        <v>1859</v>
      </c>
      <c r="G199" s="2" t="s">
        <v>2841</v>
      </c>
      <c r="H199" s="2" t="s">
        <v>2842</v>
      </c>
      <c r="I199" s="2" t="s">
        <v>2843</v>
      </c>
      <c r="J199" s="2" t="s">
        <v>2843</v>
      </c>
      <c r="K199" s="2" t="s">
        <v>2844</v>
      </c>
      <c r="L199" s="2" t="s">
        <v>1859</v>
      </c>
    </row>
    <row r="200">
      <c r="A200" s="2" t="s">
        <v>2845</v>
      </c>
      <c r="B200" s="1" t="str">
        <f>IFERROR(__xludf.DUMMYFUNCTION("""COMPUTED_VALUE"""),"throw (v)")</f>
        <v>throw (v)</v>
      </c>
      <c r="C200" s="1" t="s">
        <v>323</v>
      </c>
      <c r="D200" s="1" t="str">
        <f t="shared" si="1"/>
        <v>watch</v>
      </c>
      <c r="E200" s="1" t="str">
        <f t="shared" si="4"/>
        <v/>
      </c>
      <c r="F200" s="1" t="s">
        <v>1859</v>
      </c>
      <c r="G200" s="2" t="s">
        <v>2846</v>
      </c>
      <c r="H200" s="2" t="s">
        <v>2847</v>
      </c>
      <c r="I200" s="2" t="s">
        <v>2848</v>
      </c>
      <c r="J200" s="2" t="s">
        <v>2848</v>
      </c>
      <c r="K200" s="2" t="s">
        <v>2849</v>
      </c>
      <c r="L200" s="2" t="s">
        <v>1859</v>
      </c>
    </row>
    <row r="201">
      <c r="A201" s="2" t="s">
        <v>193</v>
      </c>
      <c r="B201" s="1" t="str">
        <f>IFERROR(__xludf.DUMMYFUNCTION("""COMPUTED_VALUE"""),"play (v)")</f>
        <v>play (v)</v>
      </c>
      <c r="C201" s="2" t="s">
        <v>323</v>
      </c>
      <c r="D201" s="1" t="str">
        <f t="shared" si="1"/>
        <v>watch</v>
      </c>
      <c r="E201" s="1" t="str">
        <f t="shared" si="4"/>
        <v/>
      </c>
      <c r="F201" s="1" t="s">
        <v>1859</v>
      </c>
      <c r="G201" s="2" t="s">
        <v>2850</v>
      </c>
      <c r="H201" s="2" t="s">
        <v>2851</v>
      </c>
      <c r="I201" s="2" t="s">
        <v>2852</v>
      </c>
      <c r="J201" s="2" t="s">
        <v>2852</v>
      </c>
      <c r="K201" s="2" t="s">
        <v>2853</v>
      </c>
      <c r="L201" s="2" t="s">
        <v>1859</v>
      </c>
    </row>
    <row r="202">
      <c r="A202" s="2" t="s">
        <v>2854</v>
      </c>
      <c r="B202" s="1" t="str">
        <f>IFERROR(__xludf.DUMMYFUNCTION("""COMPUTED_VALUE"""),"catch (v)")</f>
        <v>catch (v)</v>
      </c>
      <c r="C202" s="1" t="s">
        <v>303</v>
      </c>
      <c r="D202" s="1" t="str">
        <f t="shared" si="1"/>
        <v>wear</v>
      </c>
      <c r="E202" s="1" t="str">
        <f t="shared" si="4"/>
        <v/>
      </c>
      <c r="F202" s="1" t="s">
        <v>1859</v>
      </c>
      <c r="G202" s="2" t="s">
        <v>2855</v>
      </c>
      <c r="H202" s="2" t="s">
        <v>2856</v>
      </c>
      <c r="I202" s="2" t="s">
        <v>2855</v>
      </c>
      <c r="J202" s="2" t="s">
        <v>2855</v>
      </c>
      <c r="K202" s="2" t="s">
        <v>2857</v>
      </c>
      <c r="L202" s="2" t="s">
        <v>1859</v>
      </c>
    </row>
    <row r="203">
      <c r="A203" s="2" t="s">
        <v>22</v>
      </c>
      <c r="B203" s="1" t="str">
        <f>IFERROR(__xludf.DUMMYFUNCTION("""COMPUTED_VALUE"""),"climb (v)")</f>
        <v>climb (v)</v>
      </c>
      <c r="C203" s="1" t="s">
        <v>303</v>
      </c>
      <c r="D203" s="1" t="str">
        <f t="shared" si="1"/>
        <v>wear</v>
      </c>
      <c r="E203" s="1" t="str">
        <f t="shared" si="4"/>
        <v/>
      </c>
      <c r="F203" s="1" t="s">
        <v>1859</v>
      </c>
      <c r="G203" s="2" t="s">
        <v>2858</v>
      </c>
      <c r="H203" s="2" t="s">
        <v>2859</v>
      </c>
      <c r="I203" s="2" t="s">
        <v>2860</v>
      </c>
      <c r="J203" s="2" t="s">
        <v>2860</v>
      </c>
      <c r="K203" s="2" t="s">
        <v>2861</v>
      </c>
      <c r="L203" s="2" t="s">
        <v>1859</v>
      </c>
    </row>
    <row r="204">
      <c r="A204" s="2" t="s">
        <v>2862</v>
      </c>
      <c r="B204" s="1" t="str">
        <f>IFERROR(__xludf.DUMMYFUNCTION("""COMPUTED_VALUE"""),"practice (n) practise (v) prize race (n &amp; v) racket rest (n &amp; v) ride (n &amp; v)")</f>
        <v>practice (n) practise (v) prize race (n &amp; v) racket rest (n &amp; v) ride (n &amp; v)</v>
      </c>
      <c r="C204" s="1" t="s">
        <v>305</v>
      </c>
      <c r="D204" s="1" t="str">
        <f t="shared" si="1"/>
        <v>win</v>
      </c>
      <c r="E204" s="1" t="str">
        <f t="shared" si="4"/>
        <v/>
      </c>
      <c r="F204" s="1" t="s">
        <v>1859</v>
      </c>
      <c r="G204" s="2" t="s">
        <v>2863</v>
      </c>
      <c r="H204" s="2" t="s">
        <v>2864</v>
      </c>
      <c r="I204" s="2" t="s">
        <v>2865</v>
      </c>
      <c r="J204" s="2" t="s">
        <v>2865</v>
      </c>
      <c r="K204" s="2" t="s">
        <v>2866</v>
      </c>
      <c r="L204" s="2" t="s">
        <v>1859</v>
      </c>
    </row>
    <row r="205">
      <c r="A205" s="2" t="s">
        <v>2867</v>
      </c>
      <c r="B205" s="1" t="str">
        <f>IFERROR(__xludf.DUMMYFUNCTION("""COMPUTED_VALUE"""),"v / versus volleyball walk (v) watch (v) win (v) windsurfing winner")</f>
        <v>v / versus volleyball walk (v) watch (v) win (v) windsurfing winner</v>
      </c>
      <c r="C205" s="2" t="s">
        <v>305</v>
      </c>
      <c r="D205" s="1" t="str">
        <f t="shared" si="1"/>
        <v>win</v>
      </c>
      <c r="E205" s="1" t="str">
        <f t="shared" si="4"/>
        <v/>
      </c>
      <c r="F205" s="1" t="s">
        <v>1859</v>
      </c>
      <c r="G205" s="2" t="s">
        <v>2868</v>
      </c>
      <c r="H205" s="2" t="s">
        <v>2869</v>
      </c>
      <c r="I205" s="2" t="s">
        <v>2870</v>
      </c>
      <c r="J205" s="2" t="s">
        <v>2870</v>
      </c>
      <c r="K205" s="2" t="s">
        <v>2871</v>
      </c>
      <c r="L205" s="2" t="s">
        <v>1859</v>
      </c>
    </row>
    <row r="206">
      <c r="A206" s="2" t="s">
        <v>2872</v>
      </c>
      <c r="B206" s="1" t="str">
        <f>IFERROR(__xludf.DUMMYFUNCTION("""COMPUTED_VALUE"""),"park (v)")</f>
        <v>park (v)</v>
      </c>
      <c r="C206" s="1" t="s">
        <v>308</v>
      </c>
      <c r="D206" s="1" t="str">
        <f t="shared" si="1"/>
        <v>worry</v>
      </c>
      <c r="E206" s="1" t="str">
        <f t="shared" si="4"/>
        <v/>
      </c>
      <c r="G206" s="2" t="s">
        <v>2873</v>
      </c>
      <c r="H206" s="2" t="s">
        <v>2874</v>
      </c>
      <c r="I206" s="2" t="s">
        <v>2875</v>
      </c>
      <c r="J206" s="2" t="s">
        <v>2875</v>
      </c>
      <c r="K206" s="2" t="s">
        <v>2876</v>
      </c>
      <c r="L206" s="2" t="s">
        <v>1859</v>
      </c>
    </row>
    <row r="207">
      <c r="A207" s="2" t="s">
        <v>2877</v>
      </c>
      <c r="B207" s="1" t="str">
        <f>IFERROR(__xludf.DUMMYFUNCTION("""COMPUTED_VALUE"""),"repair (v)")</f>
        <v>repair (v)</v>
      </c>
      <c r="C207" s="1" t="s">
        <v>307</v>
      </c>
      <c r="D207" s="1" t="str">
        <f t="shared" si="1"/>
        <v>write</v>
      </c>
      <c r="E207" s="1" t="str">
        <f t="shared" si="4"/>
        <v/>
      </c>
      <c r="G207" s="2" t="s">
        <v>2878</v>
      </c>
      <c r="H207" s="2" t="s">
        <v>2879</v>
      </c>
      <c r="I207" s="2" t="s">
        <v>2880</v>
      </c>
      <c r="J207" s="2" t="s">
        <v>2880</v>
      </c>
      <c r="K207" s="2" t="s">
        <v>2881</v>
      </c>
      <c r="L207" s="2" t="s">
        <v>1859</v>
      </c>
    </row>
    <row r="208">
      <c r="A208" s="2" t="s">
        <v>202</v>
      </c>
      <c r="B208" s="1" t="str">
        <f>IFERROR(__xludf.DUMMYFUNCTION("""COMPUTED_VALUE"""),"miss (v)")</f>
        <v>miss (v)</v>
      </c>
      <c r="G208" s="2" t="s">
        <v>2882</v>
      </c>
      <c r="H208" s="2" t="s">
        <v>2883</v>
      </c>
      <c r="I208" s="2" t="s">
        <v>2884</v>
      </c>
      <c r="J208" s="2" t="s">
        <v>2884</v>
      </c>
      <c r="K208" s="2" t="s">
        <v>2885</v>
      </c>
      <c r="L208" s="2" t="s">
        <v>1859</v>
      </c>
    </row>
    <row r="209">
      <c r="A209" s="2" t="s">
        <v>2886</v>
      </c>
      <c r="G209" s="2" t="s">
        <v>2887</v>
      </c>
      <c r="H209" s="2" t="s">
        <v>2888</v>
      </c>
      <c r="I209" s="2" t="s">
        <v>2889</v>
      </c>
      <c r="J209" s="2" t="s">
        <v>2889</v>
      </c>
      <c r="K209" s="2" t="s">
        <v>2890</v>
      </c>
      <c r="L209" s="2" t="s">
        <v>1859</v>
      </c>
    </row>
    <row r="210">
      <c r="A210" s="2" t="s">
        <v>2891</v>
      </c>
      <c r="G210" s="2" t="s">
        <v>2892</v>
      </c>
      <c r="H210" s="2" t="s">
        <v>2893</v>
      </c>
      <c r="I210" s="2" t="s">
        <v>2894</v>
      </c>
      <c r="J210" s="2" t="s">
        <v>2894</v>
      </c>
      <c r="K210" s="2" t="s">
        <v>2895</v>
      </c>
      <c r="L210" s="2" t="s">
        <v>1859</v>
      </c>
    </row>
    <row r="211">
      <c r="A211" s="2" t="s">
        <v>2896</v>
      </c>
      <c r="G211" s="2" t="s">
        <v>2897</v>
      </c>
      <c r="H211" s="2" t="s">
        <v>2898</v>
      </c>
      <c r="I211" s="2" t="s">
        <v>2899</v>
      </c>
      <c r="J211" s="2" t="s">
        <v>2899</v>
      </c>
      <c r="K211" s="2" t="s">
        <v>2900</v>
      </c>
      <c r="L211" s="2" t="s">
        <v>1859</v>
      </c>
    </row>
    <row r="212">
      <c r="A212" s="2" t="s">
        <v>2901</v>
      </c>
      <c r="G212" s="2" t="s">
        <v>2902</v>
      </c>
      <c r="H212" s="2" t="s">
        <v>2903</v>
      </c>
      <c r="I212" s="2" t="s">
        <v>2904</v>
      </c>
      <c r="J212" s="2" t="s">
        <v>2904</v>
      </c>
      <c r="K212" s="2" t="s">
        <v>2905</v>
      </c>
      <c r="L212" s="2" t="s">
        <v>1859</v>
      </c>
    </row>
    <row r="213">
      <c r="A213" s="2" t="s">
        <v>2906</v>
      </c>
      <c r="G213" s="2" t="s">
        <v>2907</v>
      </c>
      <c r="H213" s="2" t="s">
        <v>2908</v>
      </c>
      <c r="I213" s="2" t="s">
        <v>2909</v>
      </c>
      <c r="J213" s="2" t="s">
        <v>2909</v>
      </c>
      <c r="K213" s="2" t="s">
        <v>2910</v>
      </c>
      <c r="L213" s="2" t="s">
        <v>1859</v>
      </c>
    </row>
    <row r="214">
      <c r="A214" s="2" t="s">
        <v>2911</v>
      </c>
      <c r="G214" s="2" t="s">
        <v>2912</v>
      </c>
      <c r="H214" s="2" t="s">
        <v>2913</v>
      </c>
      <c r="I214" s="2" t="s">
        <v>2914</v>
      </c>
      <c r="J214" s="2" t="s">
        <v>2914</v>
      </c>
      <c r="K214" s="2" t="s">
        <v>2915</v>
      </c>
      <c r="L214" s="2" t="s">
        <v>1859</v>
      </c>
    </row>
    <row r="215">
      <c r="A215" s="2" t="s">
        <v>2916</v>
      </c>
      <c r="G215" s="2" t="s">
        <v>2917</v>
      </c>
      <c r="H215" s="2" t="s">
        <v>2918</v>
      </c>
      <c r="I215" s="2" t="s">
        <v>2919</v>
      </c>
      <c r="J215" s="2" t="s">
        <v>2919</v>
      </c>
      <c r="K215" s="2" t="s">
        <v>2920</v>
      </c>
      <c r="L215" s="2" t="s">
        <v>1859</v>
      </c>
    </row>
    <row r="216">
      <c r="A216" s="2" t="s">
        <v>2921</v>
      </c>
      <c r="G216" s="2" t="s">
        <v>2922</v>
      </c>
      <c r="H216" s="2" t="s">
        <v>2923</v>
      </c>
      <c r="I216" s="2" t="s">
        <v>2924</v>
      </c>
      <c r="J216" s="2" t="s">
        <v>2924</v>
      </c>
      <c r="K216" s="2" t="s">
        <v>2925</v>
      </c>
      <c r="L216" s="2" t="s">
        <v>1859</v>
      </c>
    </row>
    <row r="217">
      <c r="A217" s="2" t="s">
        <v>2926</v>
      </c>
      <c r="G217" s="2" t="s">
        <v>2927</v>
      </c>
      <c r="H217" s="2" t="s">
        <v>2928</v>
      </c>
      <c r="I217" s="2" t="s">
        <v>2927</v>
      </c>
      <c r="J217" s="2" t="s">
        <v>2927</v>
      </c>
      <c r="K217" s="2" t="s">
        <v>2929</v>
      </c>
      <c r="L217" s="2" t="s">
        <v>1859</v>
      </c>
    </row>
    <row r="218">
      <c r="A218" s="2" t="s">
        <v>2930</v>
      </c>
      <c r="G218" s="2" t="s">
        <v>2931</v>
      </c>
      <c r="H218" s="2" t="s">
        <v>2932</v>
      </c>
      <c r="I218" s="2" t="s">
        <v>2933</v>
      </c>
      <c r="J218" s="2" t="s">
        <v>2933</v>
      </c>
      <c r="K218" s="2" t="s">
        <v>2934</v>
      </c>
      <c r="L218" s="2" t="s">
        <v>1859</v>
      </c>
    </row>
    <row r="219">
      <c r="A219" s="2" t="s">
        <v>2935</v>
      </c>
      <c r="G219" s="2" t="s">
        <v>2936</v>
      </c>
      <c r="H219" s="2" t="s">
        <v>2937</v>
      </c>
      <c r="I219" s="2" t="s">
        <v>2938</v>
      </c>
      <c r="J219" s="2" t="s">
        <v>2938</v>
      </c>
      <c r="K219" s="2" t="s">
        <v>2939</v>
      </c>
      <c r="L219" s="2" t="s">
        <v>1859</v>
      </c>
    </row>
    <row r="220">
      <c r="A220" s="2" t="s">
        <v>2940</v>
      </c>
      <c r="G220" s="2" t="s">
        <v>2941</v>
      </c>
      <c r="H220" s="2" t="s">
        <v>2942</v>
      </c>
      <c r="I220" s="2" t="s">
        <v>2943</v>
      </c>
      <c r="J220" s="2" t="s">
        <v>2943</v>
      </c>
      <c r="K220" s="2" t="s">
        <v>2944</v>
      </c>
      <c r="L220" s="2" t="s">
        <v>1859</v>
      </c>
    </row>
    <row r="221">
      <c r="A221" s="2" t="s">
        <v>2945</v>
      </c>
      <c r="G221" s="2" t="s">
        <v>2946</v>
      </c>
      <c r="H221" s="2" t="s">
        <v>2947</v>
      </c>
      <c r="I221" s="2" t="s">
        <v>2948</v>
      </c>
      <c r="J221" s="2" t="s">
        <v>2948</v>
      </c>
      <c r="K221" s="2" t="s">
        <v>2949</v>
      </c>
      <c r="L221" s="2" t="s">
        <v>1859</v>
      </c>
    </row>
    <row r="222">
      <c r="A222" s="2" t="s">
        <v>2950</v>
      </c>
      <c r="G222" s="2" t="s">
        <v>2951</v>
      </c>
      <c r="H222" s="2" t="s">
        <v>2952</v>
      </c>
      <c r="I222" s="2" t="s">
        <v>2953</v>
      </c>
      <c r="J222" s="2" t="s">
        <v>2953</v>
      </c>
      <c r="K222" s="2" t="s">
        <v>2954</v>
      </c>
      <c r="L222" s="2" t="s">
        <v>1859</v>
      </c>
    </row>
    <row r="223">
      <c r="A223" s="2" t="s">
        <v>27</v>
      </c>
      <c r="G223" s="2" t="s">
        <v>2955</v>
      </c>
      <c r="H223" s="2" t="s">
        <v>2956</v>
      </c>
      <c r="I223" s="2" t="s">
        <v>2957</v>
      </c>
      <c r="J223" s="2" t="s">
        <v>2957</v>
      </c>
      <c r="K223" s="2" t="s">
        <v>2958</v>
      </c>
      <c r="L223" s="2" t="s">
        <v>1859</v>
      </c>
    </row>
    <row r="224">
      <c r="A224" s="2" t="s">
        <v>2959</v>
      </c>
      <c r="G224" s="2" t="s">
        <v>2960</v>
      </c>
      <c r="H224" s="2" t="s">
        <v>2961</v>
      </c>
      <c r="I224" s="2" t="s">
        <v>2962</v>
      </c>
      <c r="J224" s="2" t="s">
        <v>2962</v>
      </c>
      <c r="K224" s="2" t="s">
        <v>2963</v>
      </c>
      <c r="L224" s="2" t="s">
        <v>1859</v>
      </c>
    </row>
    <row r="225">
      <c r="A225" s="2" t="s">
        <v>2964</v>
      </c>
      <c r="G225" s="2" t="s">
        <v>2965</v>
      </c>
      <c r="H225" s="2" t="s">
        <v>2966</v>
      </c>
      <c r="I225" s="2" t="s">
        <v>2967</v>
      </c>
      <c r="J225" s="2" t="s">
        <v>2967</v>
      </c>
      <c r="K225" s="2" t="s">
        <v>2968</v>
      </c>
      <c r="L225" s="2" t="s">
        <v>1859</v>
      </c>
    </row>
    <row r="226">
      <c r="A226" s="2" t="s">
        <v>2969</v>
      </c>
      <c r="G226" s="2" t="s">
        <v>2970</v>
      </c>
      <c r="H226" s="2" t="s">
        <v>2971</v>
      </c>
      <c r="I226" s="2" t="s">
        <v>2972</v>
      </c>
      <c r="J226" s="2" t="s">
        <v>2972</v>
      </c>
      <c r="K226" s="2" t="s">
        <v>2973</v>
      </c>
      <c r="L226" s="2" t="s">
        <v>1859</v>
      </c>
    </row>
    <row r="227">
      <c r="A227" s="2" t="s">
        <v>2974</v>
      </c>
      <c r="G227" s="2" t="s">
        <v>2975</v>
      </c>
      <c r="H227" s="2" t="s">
        <v>2976</v>
      </c>
      <c r="I227" s="2" t="s">
        <v>2977</v>
      </c>
      <c r="J227" s="2" t="s">
        <v>2977</v>
      </c>
      <c r="K227" s="2" t="s">
        <v>2978</v>
      </c>
      <c r="L227" s="2" t="s">
        <v>1859</v>
      </c>
    </row>
    <row r="228">
      <c r="A228" s="2" t="s">
        <v>26</v>
      </c>
      <c r="G228" s="2" t="s">
        <v>2979</v>
      </c>
      <c r="H228" s="2" t="s">
        <v>2980</v>
      </c>
      <c r="I228" s="2" t="s">
        <v>2981</v>
      </c>
      <c r="J228" s="2" t="s">
        <v>2981</v>
      </c>
      <c r="K228" s="2" t="s">
        <v>2982</v>
      </c>
      <c r="L228" s="2" t="s">
        <v>1859</v>
      </c>
    </row>
    <row r="229">
      <c r="A229" s="2" t="s">
        <v>2983</v>
      </c>
      <c r="G229" s="2" t="s">
        <v>2984</v>
      </c>
      <c r="H229" s="2" t="s">
        <v>2985</v>
      </c>
      <c r="I229" s="2" t="s">
        <v>2986</v>
      </c>
      <c r="J229" s="2" t="s">
        <v>2986</v>
      </c>
      <c r="K229" s="2" t="s">
        <v>2987</v>
      </c>
      <c r="L229" s="2" t="s">
        <v>1859</v>
      </c>
    </row>
    <row r="230">
      <c r="A230" s="2" t="s">
        <v>2988</v>
      </c>
      <c r="G230" s="2" t="s">
        <v>2989</v>
      </c>
      <c r="H230" s="2" t="s">
        <v>2990</v>
      </c>
      <c r="I230" s="2" t="s">
        <v>1784</v>
      </c>
      <c r="J230" s="2" t="s">
        <v>1784</v>
      </c>
      <c r="K230" s="2" t="s">
        <v>2991</v>
      </c>
      <c r="L230" s="2" t="s">
        <v>1859</v>
      </c>
    </row>
    <row r="231">
      <c r="A231" s="2" t="s">
        <v>2992</v>
      </c>
      <c r="G231" s="2" t="s">
        <v>2993</v>
      </c>
      <c r="H231" s="2" t="s">
        <v>2994</v>
      </c>
      <c r="I231" s="2" t="s">
        <v>2995</v>
      </c>
      <c r="J231" s="2" t="s">
        <v>2995</v>
      </c>
      <c r="K231" s="2" t="s">
        <v>2996</v>
      </c>
      <c r="L231" s="2" t="s">
        <v>1859</v>
      </c>
    </row>
    <row r="232">
      <c r="A232" s="2" t="s">
        <v>2997</v>
      </c>
      <c r="G232" s="2" t="s">
        <v>2998</v>
      </c>
      <c r="H232" s="2" t="s">
        <v>2999</v>
      </c>
      <c r="I232" s="2" t="s">
        <v>3000</v>
      </c>
      <c r="J232" s="2" t="s">
        <v>3000</v>
      </c>
      <c r="K232" s="2" t="s">
        <v>3001</v>
      </c>
      <c r="L232" s="2" t="s">
        <v>1859</v>
      </c>
    </row>
    <row r="233">
      <c r="A233" s="2" t="s">
        <v>3002</v>
      </c>
      <c r="G233" s="2" t="s">
        <v>3003</v>
      </c>
      <c r="H233" s="2" t="s">
        <v>3004</v>
      </c>
      <c r="I233" s="2" t="s">
        <v>3005</v>
      </c>
      <c r="J233" s="2" t="s">
        <v>3005</v>
      </c>
      <c r="K233" s="2" t="s">
        <v>3006</v>
      </c>
      <c r="L233" s="2" t="s">
        <v>1859</v>
      </c>
    </row>
    <row r="234">
      <c r="A234" s="2" t="s">
        <v>227</v>
      </c>
      <c r="G234" s="2" t="s">
        <v>3007</v>
      </c>
      <c r="H234" s="2" t="s">
        <v>3008</v>
      </c>
      <c r="I234" s="2" t="s">
        <v>3009</v>
      </c>
      <c r="J234" s="2" t="s">
        <v>3009</v>
      </c>
      <c r="K234" s="2" t="s">
        <v>3010</v>
      </c>
      <c r="L234" s="2" t="s">
        <v>1859</v>
      </c>
    </row>
    <row r="235">
      <c r="A235" s="2" t="s">
        <v>3011</v>
      </c>
      <c r="G235" s="2" t="s">
        <v>3012</v>
      </c>
      <c r="H235" s="2" t="s">
        <v>3013</v>
      </c>
      <c r="I235" s="2" t="s">
        <v>3014</v>
      </c>
      <c r="J235" s="2" t="s">
        <v>3014</v>
      </c>
      <c r="K235" s="2" t="s">
        <v>3015</v>
      </c>
      <c r="L235" s="2" t="s">
        <v>1859</v>
      </c>
    </row>
    <row r="236">
      <c r="A236" s="2" t="s">
        <v>3016</v>
      </c>
      <c r="G236" s="2" t="s">
        <v>3017</v>
      </c>
      <c r="H236" s="2" t="s">
        <v>3018</v>
      </c>
      <c r="I236" s="2" t="s">
        <v>3019</v>
      </c>
      <c r="J236" s="2" t="s">
        <v>3019</v>
      </c>
      <c r="K236" s="2" t="s">
        <v>3020</v>
      </c>
      <c r="L236" s="2" t="s">
        <v>1859</v>
      </c>
    </row>
    <row r="237">
      <c r="A237" s="2" t="s">
        <v>3021</v>
      </c>
      <c r="G237" s="2" t="s">
        <v>3022</v>
      </c>
      <c r="H237" s="2" t="s">
        <v>3023</v>
      </c>
      <c r="I237" s="2" t="s">
        <v>3024</v>
      </c>
      <c r="J237" s="2" t="s">
        <v>3024</v>
      </c>
      <c r="K237" s="2" t="s">
        <v>3025</v>
      </c>
      <c r="L237" s="2" t="s">
        <v>1859</v>
      </c>
    </row>
    <row r="238">
      <c r="A238" s="2" t="s">
        <v>3026</v>
      </c>
      <c r="G238" s="2" t="s">
        <v>3027</v>
      </c>
      <c r="H238" s="2" t="s">
        <v>3028</v>
      </c>
      <c r="I238" s="2" t="s">
        <v>3029</v>
      </c>
      <c r="J238" s="2" t="s">
        <v>3029</v>
      </c>
      <c r="K238" s="2" t="s">
        <v>3030</v>
      </c>
      <c r="L238" s="2" t="s">
        <v>1859</v>
      </c>
    </row>
    <row r="239">
      <c r="A239" s="2" t="s">
        <v>3031</v>
      </c>
      <c r="G239" s="2" t="s">
        <v>3032</v>
      </c>
      <c r="H239" s="2" t="s">
        <v>3033</v>
      </c>
      <c r="I239" s="2" t="s">
        <v>3034</v>
      </c>
      <c r="J239" s="2" t="s">
        <v>3034</v>
      </c>
      <c r="K239" s="2" t="s">
        <v>3035</v>
      </c>
      <c r="L239" s="2" t="s">
        <v>1859</v>
      </c>
    </row>
    <row r="240">
      <c r="A240" s="2" t="s">
        <v>29</v>
      </c>
      <c r="G240" s="2" t="s">
        <v>3036</v>
      </c>
      <c r="H240" s="2" t="s">
        <v>3037</v>
      </c>
      <c r="I240" s="2" t="s">
        <v>3038</v>
      </c>
      <c r="J240" s="2" t="s">
        <v>3038</v>
      </c>
      <c r="K240" s="2" t="s">
        <v>3039</v>
      </c>
      <c r="L240" s="2" t="s">
        <v>1859</v>
      </c>
    </row>
    <row r="241">
      <c r="A241" s="2" t="s">
        <v>3040</v>
      </c>
      <c r="G241" s="2" t="s">
        <v>3041</v>
      </c>
      <c r="H241" s="2" t="s">
        <v>3042</v>
      </c>
      <c r="I241" s="2" t="s">
        <v>3043</v>
      </c>
      <c r="J241" s="2" t="s">
        <v>3043</v>
      </c>
      <c r="K241" s="2" t="s">
        <v>3044</v>
      </c>
      <c r="L241" s="2" t="s">
        <v>1859</v>
      </c>
    </row>
    <row r="242">
      <c r="A242" s="2" t="s">
        <v>235</v>
      </c>
      <c r="G242" s="2" t="s">
        <v>3045</v>
      </c>
      <c r="H242" s="2" t="s">
        <v>3046</v>
      </c>
      <c r="I242" s="2" t="s">
        <v>3047</v>
      </c>
      <c r="J242" s="2" t="s">
        <v>3047</v>
      </c>
      <c r="K242" s="2" t="s">
        <v>3048</v>
      </c>
      <c r="L242" s="2" t="s">
        <v>1859</v>
      </c>
    </row>
    <row r="243">
      <c r="A243" s="2" t="s">
        <v>242</v>
      </c>
      <c r="G243" s="2" t="s">
        <v>3049</v>
      </c>
      <c r="H243" s="2" t="s">
        <v>3050</v>
      </c>
      <c r="I243" s="2" t="s">
        <v>3051</v>
      </c>
      <c r="J243" s="2" t="s">
        <v>3051</v>
      </c>
      <c r="K243" s="2" t="s">
        <v>3052</v>
      </c>
      <c r="L243" s="2" t="s">
        <v>1859</v>
      </c>
    </row>
    <row r="244">
      <c r="A244" s="2" t="s">
        <v>3053</v>
      </c>
      <c r="G244" s="2" t="s">
        <v>3054</v>
      </c>
      <c r="H244" s="2" t="s">
        <v>3055</v>
      </c>
      <c r="I244" s="2" t="s">
        <v>3056</v>
      </c>
      <c r="J244" s="2" t="s">
        <v>3056</v>
      </c>
      <c r="K244" s="2" t="s">
        <v>3057</v>
      </c>
      <c r="L244" s="2" t="s">
        <v>1859</v>
      </c>
    </row>
    <row r="245">
      <c r="A245" s="2" t="s">
        <v>3058</v>
      </c>
      <c r="G245" s="2" t="s">
        <v>3059</v>
      </c>
      <c r="H245" s="2" t="s">
        <v>3060</v>
      </c>
      <c r="I245" s="2" t="s">
        <v>3061</v>
      </c>
      <c r="J245" s="2" t="s">
        <v>3061</v>
      </c>
      <c r="K245" s="2" t="s">
        <v>3062</v>
      </c>
      <c r="L245" s="2" t="s">
        <v>1859</v>
      </c>
    </row>
    <row r="246">
      <c r="A246" s="2" t="s">
        <v>3063</v>
      </c>
      <c r="G246" s="2" t="s">
        <v>3064</v>
      </c>
      <c r="H246" s="2" t="s">
        <v>3065</v>
      </c>
      <c r="I246" s="2" t="s">
        <v>3066</v>
      </c>
      <c r="J246" s="2" t="s">
        <v>3066</v>
      </c>
      <c r="K246" s="2" t="s">
        <v>3067</v>
      </c>
      <c r="L246" s="2" t="s">
        <v>1859</v>
      </c>
    </row>
    <row r="247">
      <c r="A247" s="2" t="s">
        <v>3068</v>
      </c>
      <c r="G247" s="2" t="s">
        <v>3069</v>
      </c>
      <c r="H247" s="2" t="s">
        <v>3070</v>
      </c>
      <c r="I247" s="2" t="s">
        <v>3071</v>
      </c>
      <c r="J247" s="2" t="s">
        <v>3071</v>
      </c>
      <c r="K247" s="2" t="s">
        <v>3072</v>
      </c>
      <c r="L247" s="2" t="s">
        <v>1859</v>
      </c>
    </row>
    <row r="248">
      <c r="A248" s="2" t="s">
        <v>3073</v>
      </c>
      <c r="G248" s="2" t="s">
        <v>3074</v>
      </c>
      <c r="H248" s="2" t="s">
        <v>3075</v>
      </c>
      <c r="I248" s="2" t="s">
        <v>3076</v>
      </c>
      <c r="J248" s="2" t="s">
        <v>3076</v>
      </c>
      <c r="K248" s="2" t="s">
        <v>3077</v>
      </c>
      <c r="L248" s="2" t="s">
        <v>1859</v>
      </c>
    </row>
    <row r="249">
      <c r="A249" s="2" t="s">
        <v>3078</v>
      </c>
      <c r="G249" s="2" t="s">
        <v>3079</v>
      </c>
      <c r="H249" s="2" t="s">
        <v>3080</v>
      </c>
      <c r="I249" s="2" t="s">
        <v>3081</v>
      </c>
      <c r="J249" s="2" t="s">
        <v>3081</v>
      </c>
      <c r="K249" s="2" t="s">
        <v>3082</v>
      </c>
      <c r="L249" s="2" t="s">
        <v>1859</v>
      </c>
    </row>
    <row r="250">
      <c r="A250" s="2" t="s">
        <v>3083</v>
      </c>
      <c r="G250" s="2" t="s">
        <v>3084</v>
      </c>
      <c r="H250" s="2" t="s">
        <v>3085</v>
      </c>
      <c r="I250" s="2" t="s">
        <v>3086</v>
      </c>
      <c r="J250" s="2" t="s">
        <v>3086</v>
      </c>
      <c r="K250" s="2" t="s">
        <v>3087</v>
      </c>
      <c r="L250" s="2" t="s">
        <v>1859</v>
      </c>
    </row>
    <row r="251">
      <c r="A251" s="2" t="s">
        <v>3088</v>
      </c>
      <c r="G251" s="2" t="s">
        <v>3089</v>
      </c>
      <c r="H251" s="2" t="s">
        <v>3090</v>
      </c>
      <c r="I251" s="2" t="s">
        <v>3091</v>
      </c>
      <c r="J251" s="2" t="s">
        <v>3091</v>
      </c>
      <c r="K251" s="2" t="s">
        <v>3092</v>
      </c>
      <c r="L251" s="2" t="s">
        <v>1859</v>
      </c>
    </row>
    <row r="252">
      <c r="A252" s="2" t="s">
        <v>3093</v>
      </c>
      <c r="G252" s="2" t="s">
        <v>3094</v>
      </c>
      <c r="H252" s="2" t="s">
        <v>3095</v>
      </c>
      <c r="I252" s="2" t="s">
        <v>3096</v>
      </c>
      <c r="J252" s="2" t="s">
        <v>3096</v>
      </c>
      <c r="K252" s="2" t="s">
        <v>3097</v>
      </c>
      <c r="L252" s="2" t="s">
        <v>1859</v>
      </c>
    </row>
    <row r="253">
      <c r="A253" s="2" t="s">
        <v>3098</v>
      </c>
      <c r="G253" s="2" t="s">
        <v>3099</v>
      </c>
      <c r="H253" s="2" t="s">
        <v>3100</v>
      </c>
      <c r="I253" s="2" t="s">
        <v>3101</v>
      </c>
      <c r="J253" s="2" t="s">
        <v>3101</v>
      </c>
      <c r="K253" s="2" t="s">
        <v>3102</v>
      </c>
      <c r="L253" s="2" t="s">
        <v>1859</v>
      </c>
    </row>
    <row r="254">
      <c r="A254" s="2" t="s">
        <v>3103</v>
      </c>
      <c r="G254" s="2" t="s">
        <v>3104</v>
      </c>
      <c r="H254" s="2" t="s">
        <v>3105</v>
      </c>
      <c r="I254" s="2" t="s">
        <v>3106</v>
      </c>
      <c r="J254" s="2" t="s">
        <v>3106</v>
      </c>
      <c r="K254" s="2" t="s">
        <v>3107</v>
      </c>
      <c r="L254" s="2" t="s">
        <v>1859</v>
      </c>
    </row>
    <row r="255">
      <c r="A255" s="2" t="s">
        <v>31</v>
      </c>
      <c r="G255" s="2" t="s">
        <v>1383</v>
      </c>
      <c r="H255" s="2" t="s">
        <v>3108</v>
      </c>
      <c r="I255" s="2" t="s">
        <v>3109</v>
      </c>
      <c r="J255" s="2" t="s">
        <v>3109</v>
      </c>
      <c r="K255" s="2" t="s">
        <v>3110</v>
      </c>
      <c r="L255" s="2" t="s">
        <v>1859</v>
      </c>
    </row>
    <row r="256">
      <c r="A256" s="2" t="s">
        <v>3111</v>
      </c>
      <c r="G256" s="2" t="s">
        <v>3112</v>
      </c>
      <c r="H256" s="2" t="s">
        <v>3113</v>
      </c>
      <c r="I256" s="2" t="s">
        <v>3114</v>
      </c>
      <c r="J256" s="2" t="s">
        <v>3114</v>
      </c>
      <c r="K256" s="2" t="s">
        <v>3115</v>
      </c>
      <c r="L256" s="2" t="s">
        <v>1859</v>
      </c>
    </row>
    <row r="257">
      <c r="A257" s="2" t="s">
        <v>3116</v>
      </c>
      <c r="G257" s="2" t="s">
        <v>3117</v>
      </c>
      <c r="H257" s="2" t="s">
        <v>3118</v>
      </c>
      <c r="I257" s="2" t="s">
        <v>3119</v>
      </c>
      <c r="J257" s="2" t="s">
        <v>3119</v>
      </c>
      <c r="K257" s="2" t="s">
        <v>3120</v>
      </c>
      <c r="L257" s="2" t="s">
        <v>1859</v>
      </c>
    </row>
    <row r="258">
      <c r="A258" s="2" t="s">
        <v>3121</v>
      </c>
      <c r="G258" s="2" t="s">
        <v>3122</v>
      </c>
      <c r="H258" s="2" t="s">
        <v>3123</v>
      </c>
      <c r="I258" s="2" t="s">
        <v>3124</v>
      </c>
      <c r="J258" s="2" t="s">
        <v>3124</v>
      </c>
      <c r="K258" s="2" t="s">
        <v>3125</v>
      </c>
      <c r="L258" s="2" t="s">
        <v>1859</v>
      </c>
    </row>
    <row r="259">
      <c r="A259" s="2" t="s">
        <v>3126</v>
      </c>
      <c r="G259" s="2" t="s">
        <v>3127</v>
      </c>
      <c r="H259" s="2" t="s">
        <v>3128</v>
      </c>
      <c r="I259" s="2" t="s">
        <v>3129</v>
      </c>
      <c r="J259" s="2" t="s">
        <v>3129</v>
      </c>
      <c r="K259" s="2" t="s">
        <v>3130</v>
      </c>
      <c r="L259" s="2" t="s">
        <v>1859</v>
      </c>
    </row>
    <row r="260">
      <c r="A260" s="2" t="s">
        <v>3131</v>
      </c>
      <c r="G260" s="2" t="s">
        <v>3132</v>
      </c>
      <c r="H260" s="2" t="s">
        <v>3133</v>
      </c>
      <c r="I260" s="2" t="s">
        <v>3134</v>
      </c>
      <c r="J260" s="2" t="s">
        <v>3134</v>
      </c>
      <c r="K260" s="2" t="s">
        <v>3135</v>
      </c>
      <c r="L260" s="2" t="s">
        <v>1859</v>
      </c>
    </row>
    <row r="261">
      <c r="A261" s="2" t="s">
        <v>3136</v>
      </c>
      <c r="G261" s="2" t="s">
        <v>3137</v>
      </c>
      <c r="H261" s="2" t="s">
        <v>3138</v>
      </c>
      <c r="I261" s="2" t="s">
        <v>3139</v>
      </c>
      <c r="J261" s="2" t="s">
        <v>3139</v>
      </c>
      <c r="K261" s="2" t="s">
        <v>3140</v>
      </c>
      <c r="L261" s="2" t="s">
        <v>1859</v>
      </c>
    </row>
    <row r="262">
      <c r="A262" s="2" t="s">
        <v>3141</v>
      </c>
      <c r="G262" s="2" t="s">
        <v>3142</v>
      </c>
      <c r="H262" s="2" t="s">
        <v>3143</v>
      </c>
      <c r="I262" s="2" t="s">
        <v>3144</v>
      </c>
      <c r="J262" s="2" t="s">
        <v>3144</v>
      </c>
      <c r="K262" s="2" t="s">
        <v>3145</v>
      </c>
      <c r="L262" s="2" t="s">
        <v>1859</v>
      </c>
    </row>
    <row r="263">
      <c r="A263" s="2" t="s">
        <v>261</v>
      </c>
      <c r="G263" s="2" t="s">
        <v>3146</v>
      </c>
      <c r="H263" s="2" t="s">
        <v>3147</v>
      </c>
      <c r="I263" s="2" t="s">
        <v>3148</v>
      </c>
      <c r="J263" s="2" t="s">
        <v>3148</v>
      </c>
      <c r="K263" s="2" t="s">
        <v>3149</v>
      </c>
      <c r="L263" s="2" t="s">
        <v>1859</v>
      </c>
    </row>
    <row r="264">
      <c r="A264" s="2" t="s">
        <v>263</v>
      </c>
      <c r="G264" s="2" t="s">
        <v>3150</v>
      </c>
      <c r="H264" s="2" t="s">
        <v>3151</v>
      </c>
      <c r="I264" s="2" t="s">
        <v>3152</v>
      </c>
      <c r="J264" s="2" t="s">
        <v>3152</v>
      </c>
      <c r="K264" s="2" t="s">
        <v>3153</v>
      </c>
      <c r="L264" s="2" t="s">
        <v>1859</v>
      </c>
    </row>
    <row r="265">
      <c r="A265" s="2" t="s">
        <v>3154</v>
      </c>
      <c r="G265" s="2" t="s">
        <v>3155</v>
      </c>
      <c r="H265" s="2" t="s">
        <v>3156</v>
      </c>
      <c r="I265" s="2" t="s">
        <v>3157</v>
      </c>
      <c r="J265" s="2" t="s">
        <v>3157</v>
      </c>
      <c r="K265" s="2" t="s">
        <v>3158</v>
      </c>
      <c r="L265" s="2" t="s">
        <v>1859</v>
      </c>
    </row>
    <row r="266">
      <c r="A266" s="2" t="s">
        <v>3159</v>
      </c>
      <c r="G266" s="2" t="s">
        <v>3160</v>
      </c>
      <c r="H266" s="2" t="s">
        <v>3161</v>
      </c>
      <c r="I266" s="2" t="s">
        <v>3162</v>
      </c>
      <c r="J266" s="2" t="s">
        <v>3162</v>
      </c>
      <c r="K266" s="2" t="s">
        <v>3163</v>
      </c>
      <c r="L266" s="2" t="s">
        <v>1859</v>
      </c>
    </row>
    <row r="267">
      <c r="A267" s="2" t="s">
        <v>3164</v>
      </c>
      <c r="G267" s="2" t="s">
        <v>3165</v>
      </c>
      <c r="H267" s="2" t="s">
        <v>3166</v>
      </c>
      <c r="I267" s="2" t="s">
        <v>3167</v>
      </c>
      <c r="J267" s="2" t="s">
        <v>3167</v>
      </c>
      <c r="K267" s="2" t="s">
        <v>3168</v>
      </c>
      <c r="L267" s="2" t="s">
        <v>1859</v>
      </c>
    </row>
    <row r="268">
      <c r="A268" s="2" t="s">
        <v>3169</v>
      </c>
      <c r="G268" s="2" t="s">
        <v>3170</v>
      </c>
      <c r="H268" s="2" t="s">
        <v>3171</v>
      </c>
      <c r="I268" s="2" t="s">
        <v>3172</v>
      </c>
      <c r="J268" s="2" t="s">
        <v>3172</v>
      </c>
      <c r="K268" s="2" t="s">
        <v>3173</v>
      </c>
      <c r="L268" s="2" t="s">
        <v>1859</v>
      </c>
    </row>
    <row r="269">
      <c r="A269" s="2" t="s">
        <v>3174</v>
      </c>
      <c r="G269" s="2" t="s">
        <v>3175</v>
      </c>
      <c r="H269" s="2" t="s">
        <v>3176</v>
      </c>
      <c r="I269" s="2" t="s">
        <v>3177</v>
      </c>
      <c r="J269" s="2" t="s">
        <v>3177</v>
      </c>
      <c r="K269" s="2" t="s">
        <v>3178</v>
      </c>
      <c r="L269" s="2" t="s">
        <v>1859</v>
      </c>
    </row>
    <row r="270">
      <c r="A270" s="2" t="s">
        <v>3179</v>
      </c>
      <c r="G270" s="2" t="s">
        <v>3180</v>
      </c>
      <c r="H270" s="2" t="s">
        <v>3181</v>
      </c>
      <c r="I270" s="2" t="s">
        <v>3182</v>
      </c>
      <c r="J270" s="2" t="s">
        <v>3182</v>
      </c>
      <c r="K270" s="2" t="s">
        <v>3183</v>
      </c>
      <c r="L270" s="2" t="s">
        <v>1859</v>
      </c>
    </row>
    <row r="271">
      <c r="A271" s="2" t="s">
        <v>271</v>
      </c>
      <c r="G271" s="2" t="s">
        <v>3184</v>
      </c>
      <c r="H271" s="2" t="s">
        <v>3185</v>
      </c>
      <c r="I271" s="2" t="s">
        <v>3186</v>
      </c>
      <c r="J271" s="2" t="s">
        <v>3186</v>
      </c>
      <c r="K271" s="2" t="s">
        <v>3187</v>
      </c>
      <c r="L271" s="2" t="s">
        <v>1859</v>
      </c>
    </row>
    <row r="272">
      <c r="A272" s="2" t="s">
        <v>3188</v>
      </c>
      <c r="G272" s="2" t="s">
        <v>3189</v>
      </c>
      <c r="H272" s="2" t="s">
        <v>3190</v>
      </c>
      <c r="I272" s="2" t="s">
        <v>3191</v>
      </c>
      <c r="J272" s="2" t="s">
        <v>3191</v>
      </c>
      <c r="K272" s="2" t="s">
        <v>3192</v>
      </c>
      <c r="L272" s="2" t="s">
        <v>1859</v>
      </c>
    </row>
    <row r="273">
      <c r="A273" s="2" t="s">
        <v>3193</v>
      </c>
      <c r="G273" s="2" t="s">
        <v>3194</v>
      </c>
      <c r="H273" s="2" t="s">
        <v>3195</v>
      </c>
      <c r="I273" s="2" t="s">
        <v>3196</v>
      </c>
      <c r="J273" s="2" t="s">
        <v>3196</v>
      </c>
      <c r="K273" s="2" t="s">
        <v>3197</v>
      </c>
      <c r="L273" s="2" t="s">
        <v>1859</v>
      </c>
    </row>
    <row r="274">
      <c r="A274" s="2" t="s">
        <v>33</v>
      </c>
      <c r="G274" s="2" t="s">
        <v>3198</v>
      </c>
      <c r="H274" s="2" t="s">
        <v>3199</v>
      </c>
      <c r="I274" s="2" t="s">
        <v>3200</v>
      </c>
      <c r="J274" s="2" t="s">
        <v>3200</v>
      </c>
      <c r="K274" s="2" t="s">
        <v>3201</v>
      </c>
      <c r="L274" s="2" t="s">
        <v>1859</v>
      </c>
    </row>
    <row r="275">
      <c r="A275" s="2" t="s">
        <v>3202</v>
      </c>
      <c r="G275" s="2" t="s">
        <v>3203</v>
      </c>
      <c r="H275" s="2" t="s">
        <v>3204</v>
      </c>
      <c r="I275" s="2" t="s">
        <v>3205</v>
      </c>
      <c r="J275" s="2" t="s">
        <v>3205</v>
      </c>
      <c r="K275" s="2" t="s">
        <v>3206</v>
      </c>
      <c r="L275" s="2" t="s">
        <v>1859</v>
      </c>
    </row>
    <row r="276">
      <c r="A276" s="2" t="s">
        <v>3207</v>
      </c>
      <c r="G276" s="2" t="s">
        <v>3208</v>
      </c>
      <c r="H276" s="2" t="s">
        <v>3209</v>
      </c>
      <c r="I276" s="2" t="s">
        <v>3210</v>
      </c>
      <c r="J276" s="2" t="s">
        <v>3210</v>
      </c>
      <c r="K276" s="2" t="s">
        <v>3211</v>
      </c>
      <c r="L276" s="2" t="s">
        <v>1859</v>
      </c>
    </row>
    <row r="277">
      <c r="A277" s="2" t="s">
        <v>3212</v>
      </c>
      <c r="G277" s="2" t="s">
        <v>3213</v>
      </c>
      <c r="H277" s="2" t="s">
        <v>3214</v>
      </c>
      <c r="I277" s="2" t="s">
        <v>3215</v>
      </c>
      <c r="J277" s="2" t="s">
        <v>3215</v>
      </c>
      <c r="K277" s="2" t="s">
        <v>3216</v>
      </c>
      <c r="L277" s="2" t="s">
        <v>1859</v>
      </c>
    </row>
    <row r="278">
      <c r="A278" s="2" t="s">
        <v>3217</v>
      </c>
      <c r="G278" s="2" t="s">
        <v>3218</v>
      </c>
      <c r="H278" s="2" t="s">
        <v>3219</v>
      </c>
      <c r="I278" s="2" t="s">
        <v>3220</v>
      </c>
      <c r="J278" s="2" t="s">
        <v>3220</v>
      </c>
      <c r="K278" s="2" t="s">
        <v>3221</v>
      </c>
      <c r="L278" s="2" t="s">
        <v>1859</v>
      </c>
    </row>
    <row r="279">
      <c r="A279" s="2" t="s">
        <v>35</v>
      </c>
      <c r="G279" s="2" t="s">
        <v>3222</v>
      </c>
      <c r="H279" s="2" t="s">
        <v>3223</v>
      </c>
      <c r="I279" s="2" t="s">
        <v>3224</v>
      </c>
      <c r="J279" s="2" t="s">
        <v>3224</v>
      </c>
      <c r="K279" s="2" t="s">
        <v>3225</v>
      </c>
      <c r="L279" s="2" t="s">
        <v>1859</v>
      </c>
    </row>
    <row r="280">
      <c r="A280" s="2" t="s">
        <v>3226</v>
      </c>
      <c r="G280" s="2" t="s">
        <v>3227</v>
      </c>
      <c r="H280" s="2" t="s">
        <v>3228</v>
      </c>
      <c r="I280" s="2" t="s">
        <v>3229</v>
      </c>
      <c r="J280" s="2" t="s">
        <v>3230</v>
      </c>
      <c r="K280" s="2" t="s">
        <v>3231</v>
      </c>
      <c r="L280" s="2" t="s">
        <v>1859</v>
      </c>
    </row>
    <row r="281">
      <c r="A281" s="2" t="s">
        <v>3232</v>
      </c>
      <c r="G281" s="2" t="s">
        <v>3233</v>
      </c>
      <c r="H281" s="2" t="s">
        <v>3234</v>
      </c>
      <c r="I281" s="2" t="s">
        <v>3235</v>
      </c>
      <c r="J281" s="2" t="s">
        <v>3235</v>
      </c>
      <c r="K281" s="2" t="s">
        <v>3236</v>
      </c>
      <c r="L281" s="2" t="s">
        <v>1859</v>
      </c>
    </row>
    <row r="282">
      <c r="A282" s="2" t="s">
        <v>281</v>
      </c>
      <c r="G282" s="2" t="s">
        <v>3237</v>
      </c>
      <c r="H282" s="2" t="s">
        <v>3238</v>
      </c>
      <c r="I282" s="2" t="s">
        <v>3239</v>
      </c>
      <c r="J282" s="2" t="s">
        <v>3239</v>
      </c>
      <c r="K282" s="2" t="s">
        <v>3240</v>
      </c>
      <c r="L282" s="2" t="s">
        <v>1859</v>
      </c>
    </row>
    <row r="283">
      <c r="A283" s="2" t="s">
        <v>3241</v>
      </c>
      <c r="G283" s="2" t="s">
        <v>3242</v>
      </c>
      <c r="H283" s="2" t="s">
        <v>3243</v>
      </c>
      <c r="I283" s="2" t="s">
        <v>3244</v>
      </c>
      <c r="J283" s="2" t="s">
        <v>3245</v>
      </c>
      <c r="K283" s="2" t="s">
        <v>3246</v>
      </c>
      <c r="L283" s="2" t="s">
        <v>1859</v>
      </c>
    </row>
    <row r="284">
      <c r="A284" s="2" t="s">
        <v>3247</v>
      </c>
      <c r="G284" s="2" t="s">
        <v>3248</v>
      </c>
      <c r="H284" s="2" t="s">
        <v>3249</v>
      </c>
      <c r="I284" s="2" t="s">
        <v>3250</v>
      </c>
      <c r="J284" s="2" t="s">
        <v>3250</v>
      </c>
      <c r="K284" s="2" t="s">
        <v>3251</v>
      </c>
      <c r="L284" s="2" t="s">
        <v>1859</v>
      </c>
    </row>
    <row r="285">
      <c r="A285" s="2" t="s">
        <v>3252</v>
      </c>
      <c r="G285" s="2" t="s">
        <v>3253</v>
      </c>
      <c r="H285" s="2" t="s">
        <v>3254</v>
      </c>
      <c r="I285" s="2" t="s">
        <v>3255</v>
      </c>
      <c r="J285" s="2" t="s">
        <v>3255</v>
      </c>
      <c r="K285" s="2" t="s">
        <v>3256</v>
      </c>
      <c r="L285" s="2" t="s">
        <v>1859</v>
      </c>
    </row>
    <row r="286">
      <c r="A286" s="2" t="s">
        <v>3257</v>
      </c>
      <c r="G286" s="2" t="s">
        <v>3258</v>
      </c>
      <c r="H286" s="2" t="s">
        <v>3259</v>
      </c>
      <c r="I286" s="2" t="s">
        <v>3260</v>
      </c>
      <c r="J286" s="2" t="s">
        <v>3260</v>
      </c>
      <c r="K286" s="2" t="s">
        <v>3261</v>
      </c>
      <c r="L286" s="2" t="s">
        <v>1859</v>
      </c>
    </row>
    <row r="287">
      <c r="A287" s="2" t="s">
        <v>3262</v>
      </c>
      <c r="G287" s="2" t="s">
        <v>3263</v>
      </c>
      <c r="H287" s="2" t="s">
        <v>3264</v>
      </c>
      <c r="I287" s="2" t="s">
        <v>3265</v>
      </c>
      <c r="J287" s="2" t="s">
        <v>3265</v>
      </c>
      <c r="K287" s="2" t="s">
        <v>3266</v>
      </c>
      <c r="L287" s="2" t="s">
        <v>1859</v>
      </c>
    </row>
    <row r="288">
      <c r="A288" s="2" t="s">
        <v>289</v>
      </c>
      <c r="G288" s="2" t="s">
        <v>3267</v>
      </c>
      <c r="H288" s="2" t="s">
        <v>3268</v>
      </c>
      <c r="I288" s="2" t="s">
        <v>3269</v>
      </c>
      <c r="J288" s="2" t="s">
        <v>3269</v>
      </c>
      <c r="K288" s="2" t="s">
        <v>3270</v>
      </c>
      <c r="L288" s="2" t="s">
        <v>1859</v>
      </c>
    </row>
    <row r="289">
      <c r="A289" s="2" t="s">
        <v>3271</v>
      </c>
      <c r="G289" s="2" t="s">
        <v>1196</v>
      </c>
      <c r="H289" s="2" t="s">
        <v>3272</v>
      </c>
      <c r="I289" s="2" t="s">
        <v>3273</v>
      </c>
      <c r="J289" s="2" t="s">
        <v>3274</v>
      </c>
      <c r="K289" s="2" t="s">
        <v>1198</v>
      </c>
      <c r="L289" s="2" t="s">
        <v>1859</v>
      </c>
    </row>
    <row r="290">
      <c r="A290" s="2" t="s">
        <v>3275</v>
      </c>
      <c r="G290" s="2" t="s">
        <v>3276</v>
      </c>
      <c r="H290" s="2" t="s">
        <v>3277</v>
      </c>
      <c r="I290" s="2" t="s">
        <v>3278</v>
      </c>
      <c r="J290" s="2" t="s">
        <v>3278</v>
      </c>
      <c r="K290" s="2" t="s">
        <v>3279</v>
      </c>
      <c r="L290" s="2" t="s">
        <v>1859</v>
      </c>
    </row>
    <row r="291">
      <c r="A291" s="2" t="s">
        <v>3280</v>
      </c>
      <c r="G291" s="2" t="s">
        <v>3281</v>
      </c>
      <c r="H291" s="2" t="s">
        <v>3282</v>
      </c>
      <c r="I291" s="2" t="s">
        <v>3283</v>
      </c>
      <c r="J291" s="2" t="s">
        <v>3283</v>
      </c>
      <c r="K291" s="2" t="s">
        <v>3284</v>
      </c>
      <c r="L291" s="2" t="s">
        <v>1859</v>
      </c>
    </row>
    <row r="292">
      <c r="A292" s="2" t="s">
        <v>3285</v>
      </c>
      <c r="G292" s="2" t="s">
        <v>1320</v>
      </c>
      <c r="H292" s="2" t="s">
        <v>3286</v>
      </c>
      <c r="I292" s="2" t="s">
        <v>3287</v>
      </c>
      <c r="J292" s="2" t="s">
        <v>3288</v>
      </c>
      <c r="K292" s="2" t="s">
        <v>3289</v>
      </c>
      <c r="L292" s="2" t="s">
        <v>1859</v>
      </c>
    </row>
    <row r="293">
      <c r="A293" s="2" t="s">
        <v>3290</v>
      </c>
      <c r="G293" s="2" t="s">
        <v>3291</v>
      </c>
      <c r="H293" s="2" t="s">
        <v>3292</v>
      </c>
      <c r="I293" s="2" t="s">
        <v>3293</v>
      </c>
      <c r="J293" s="2" t="s">
        <v>3293</v>
      </c>
      <c r="K293" s="2" t="s">
        <v>3294</v>
      </c>
      <c r="L293" s="2" t="s">
        <v>1859</v>
      </c>
    </row>
    <row r="294">
      <c r="A294" s="2" t="s">
        <v>3295</v>
      </c>
      <c r="G294" s="2" t="s">
        <v>1787</v>
      </c>
      <c r="H294" s="2" t="s">
        <v>3296</v>
      </c>
      <c r="I294" s="2" t="s">
        <v>3297</v>
      </c>
      <c r="J294" s="2" t="s">
        <v>3298</v>
      </c>
      <c r="K294" s="2" t="s">
        <v>3299</v>
      </c>
      <c r="L294" s="2" t="s">
        <v>1859</v>
      </c>
    </row>
    <row r="295">
      <c r="A295" s="2" t="s">
        <v>3300</v>
      </c>
      <c r="G295" s="2" t="s">
        <v>3301</v>
      </c>
      <c r="H295" s="2" t="s">
        <v>3302</v>
      </c>
      <c r="I295" s="2" t="s">
        <v>3303</v>
      </c>
      <c r="J295" s="2" t="s">
        <v>3303</v>
      </c>
      <c r="K295" s="2" t="s">
        <v>3304</v>
      </c>
      <c r="L295" s="2" t="s">
        <v>1859</v>
      </c>
    </row>
    <row r="296">
      <c r="A296" s="2" t="s">
        <v>3305</v>
      </c>
      <c r="G296" s="2" t="s">
        <v>3306</v>
      </c>
      <c r="H296" s="2" t="s">
        <v>3307</v>
      </c>
      <c r="I296" s="2" t="s">
        <v>3308</v>
      </c>
      <c r="J296" s="2" t="s">
        <v>3308</v>
      </c>
      <c r="K296" s="2" t="s">
        <v>3309</v>
      </c>
      <c r="L296" s="2" t="s">
        <v>1859</v>
      </c>
    </row>
    <row r="297">
      <c r="A297" s="2" t="s">
        <v>37</v>
      </c>
      <c r="G297" s="2" t="s">
        <v>3310</v>
      </c>
      <c r="H297" s="2" t="s">
        <v>3311</v>
      </c>
      <c r="I297" s="2" t="s">
        <v>3312</v>
      </c>
      <c r="J297" s="2" t="s">
        <v>3312</v>
      </c>
      <c r="K297" s="2" t="s">
        <v>3313</v>
      </c>
      <c r="L297" s="2" t="s">
        <v>1859</v>
      </c>
    </row>
    <row r="298">
      <c r="A298" s="2" t="s">
        <v>3314</v>
      </c>
      <c r="G298" s="2" t="s">
        <v>3315</v>
      </c>
      <c r="H298" s="2" t="s">
        <v>3316</v>
      </c>
      <c r="I298" s="2" t="s">
        <v>3317</v>
      </c>
      <c r="J298" s="2" t="s">
        <v>3317</v>
      </c>
      <c r="K298" s="2" t="s">
        <v>3318</v>
      </c>
      <c r="L298" s="2" t="s">
        <v>1859</v>
      </c>
    </row>
    <row r="299">
      <c r="A299" s="2" t="s">
        <v>3319</v>
      </c>
      <c r="G299" s="2" t="s">
        <v>3320</v>
      </c>
      <c r="H299" s="2" t="s">
        <v>3321</v>
      </c>
      <c r="I299" s="2" t="s">
        <v>3322</v>
      </c>
      <c r="J299" s="2" t="s">
        <v>3322</v>
      </c>
      <c r="K299" s="2" t="s">
        <v>3323</v>
      </c>
      <c r="L299" s="2" t="s">
        <v>1859</v>
      </c>
    </row>
    <row r="300">
      <c r="A300" s="2" t="s">
        <v>295</v>
      </c>
      <c r="G300" s="2" t="s">
        <v>3324</v>
      </c>
      <c r="H300" s="2" t="s">
        <v>3325</v>
      </c>
      <c r="I300" s="2" t="s">
        <v>3326</v>
      </c>
      <c r="J300" s="2" t="s">
        <v>3326</v>
      </c>
      <c r="K300" s="2" t="s">
        <v>3327</v>
      </c>
      <c r="L300" s="2" t="s">
        <v>1859</v>
      </c>
    </row>
    <row r="301">
      <c r="A301" s="2" t="s">
        <v>3328</v>
      </c>
      <c r="G301" s="2" t="s">
        <v>3329</v>
      </c>
      <c r="H301" s="2" t="s">
        <v>3330</v>
      </c>
      <c r="I301" s="2" t="s">
        <v>3331</v>
      </c>
      <c r="J301" s="2" t="s">
        <v>3331</v>
      </c>
      <c r="K301" s="2" t="s">
        <v>3332</v>
      </c>
      <c r="L301" s="2" t="s">
        <v>1859</v>
      </c>
    </row>
    <row r="302">
      <c r="A302" s="2" t="s">
        <v>3333</v>
      </c>
      <c r="G302" s="2" t="s">
        <v>1324</v>
      </c>
      <c r="H302" s="2" t="s">
        <v>3334</v>
      </c>
      <c r="I302" s="2" t="s">
        <v>3335</v>
      </c>
      <c r="J302" s="2" t="s">
        <v>3336</v>
      </c>
      <c r="K302" s="2" t="s">
        <v>3337</v>
      </c>
      <c r="L302" s="2" t="s">
        <v>1859</v>
      </c>
    </row>
    <row r="303">
      <c r="A303" s="2" t="s">
        <v>3338</v>
      </c>
      <c r="G303" s="2" t="s">
        <v>3339</v>
      </c>
      <c r="H303" s="2" t="s">
        <v>3340</v>
      </c>
      <c r="I303" s="2" t="s">
        <v>3341</v>
      </c>
      <c r="J303" s="2" t="s">
        <v>3341</v>
      </c>
      <c r="K303" s="2" t="s">
        <v>3342</v>
      </c>
      <c r="L303" s="2" t="s">
        <v>1859</v>
      </c>
    </row>
    <row r="304">
      <c r="A304" s="2" t="s">
        <v>300</v>
      </c>
      <c r="G304" s="2" t="s">
        <v>3343</v>
      </c>
      <c r="H304" s="2" t="s">
        <v>3344</v>
      </c>
      <c r="I304" s="2" t="s">
        <v>3345</v>
      </c>
      <c r="J304" s="2" t="s">
        <v>3345</v>
      </c>
      <c r="K304" s="2" t="s">
        <v>3346</v>
      </c>
      <c r="L304" s="2" t="s">
        <v>1859</v>
      </c>
    </row>
    <row r="305">
      <c r="A305" s="2" t="s">
        <v>3347</v>
      </c>
      <c r="G305" s="2" t="s">
        <v>3348</v>
      </c>
      <c r="H305" s="2" t="s">
        <v>3349</v>
      </c>
      <c r="I305" s="2" t="s">
        <v>3350</v>
      </c>
      <c r="J305" s="2" t="s">
        <v>3350</v>
      </c>
      <c r="K305" s="2" t="s">
        <v>3351</v>
      </c>
      <c r="L305" s="2" t="s">
        <v>1859</v>
      </c>
    </row>
    <row r="306">
      <c r="A306" s="2" t="s">
        <v>3352</v>
      </c>
      <c r="G306" s="2" t="s">
        <v>3353</v>
      </c>
      <c r="H306" s="2" t="s">
        <v>3354</v>
      </c>
      <c r="I306" s="2" t="s">
        <v>3355</v>
      </c>
      <c r="J306" s="2" t="s">
        <v>3355</v>
      </c>
      <c r="K306" s="2" t="s">
        <v>3356</v>
      </c>
      <c r="L306" s="2" t="s">
        <v>1859</v>
      </c>
    </row>
    <row r="307">
      <c r="A307" s="2" t="s">
        <v>3357</v>
      </c>
      <c r="G307" s="2" t="s">
        <v>3358</v>
      </c>
      <c r="H307" s="2" t="s">
        <v>3359</v>
      </c>
      <c r="I307" s="2" t="s">
        <v>3360</v>
      </c>
      <c r="J307" s="2" t="s">
        <v>3360</v>
      </c>
      <c r="K307" s="2" t="s">
        <v>3361</v>
      </c>
      <c r="L307" s="2" t="s">
        <v>1859</v>
      </c>
    </row>
    <row r="308">
      <c r="A308" s="2" t="s">
        <v>3362</v>
      </c>
      <c r="G308" s="2" t="s">
        <v>3363</v>
      </c>
      <c r="H308" s="2" t="s">
        <v>3364</v>
      </c>
      <c r="I308" s="2" t="s">
        <v>3365</v>
      </c>
      <c r="J308" s="2" t="s">
        <v>3365</v>
      </c>
      <c r="K308" s="2" t="s">
        <v>3366</v>
      </c>
      <c r="L308" s="2" t="s">
        <v>1859</v>
      </c>
    </row>
    <row r="309">
      <c r="A309" s="2" t="s">
        <v>3367</v>
      </c>
      <c r="G309" s="2" t="s">
        <v>3368</v>
      </c>
      <c r="H309" s="2" t="s">
        <v>3369</v>
      </c>
      <c r="I309" s="2" t="s">
        <v>3370</v>
      </c>
      <c r="J309" s="2" t="s">
        <v>3370</v>
      </c>
      <c r="K309" s="2" t="s">
        <v>3371</v>
      </c>
      <c r="L309" s="2" t="s">
        <v>1859</v>
      </c>
    </row>
    <row r="310">
      <c r="A310" s="2" t="s">
        <v>3372</v>
      </c>
      <c r="G310" s="2" t="s">
        <v>3373</v>
      </c>
      <c r="H310" s="2" t="s">
        <v>3374</v>
      </c>
      <c r="I310" s="2" t="s">
        <v>3375</v>
      </c>
      <c r="J310" s="2" t="s">
        <v>3375</v>
      </c>
      <c r="K310" s="2" t="s">
        <v>3376</v>
      </c>
      <c r="L310" s="2" t="s">
        <v>1859</v>
      </c>
    </row>
    <row r="311">
      <c r="A311" s="2" t="s">
        <v>39</v>
      </c>
      <c r="G311" s="2" t="s">
        <v>1156</v>
      </c>
      <c r="H311" s="2" t="s">
        <v>3377</v>
      </c>
      <c r="I311" s="2" t="s">
        <v>3378</v>
      </c>
      <c r="J311" s="2" t="s">
        <v>3378</v>
      </c>
      <c r="K311" s="2" t="s">
        <v>3379</v>
      </c>
      <c r="L311" s="2" t="s">
        <v>1859</v>
      </c>
    </row>
    <row r="312">
      <c r="A312" s="2" t="s">
        <v>3380</v>
      </c>
      <c r="G312" s="2" t="s">
        <v>3381</v>
      </c>
      <c r="H312" s="2" t="s">
        <v>3382</v>
      </c>
      <c r="I312" s="2" t="s">
        <v>3383</v>
      </c>
      <c r="J312" s="2" t="s">
        <v>3383</v>
      </c>
      <c r="K312" s="2" t="s">
        <v>3384</v>
      </c>
      <c r="L312" s="2" t="s">
        <v>1859</v>
      </c>
    </row>
    <row r="313">
      <c r="A313" s="2" t="s">
        <v>3385</v>
      </c>
      <c r="G313" s="2" t="s">
        <v>3386</v>
      </c>
      <c r="H313" s="2" t="s">
        <v>3387</v>
      </c>
      <c r="I313" s="2" t="s">
        <v>3388</v>
      </c>
      <c r="J313" s="2" t="s">
        <v>3388</v>
      </c>
      <c r="K313" s="2" t="s">
        <v>3389</v>
      </c>
      <c r="L313" s="2" t="s">
        <v>1859</v>
      </c>
    </row>
    <row r="314">
      <c r="A314" s="2" t="s">
        <v>3390</v>
      </c>
      <c r="G314" s="2" t="s">
        <v>3391</v>
      </c>
      <c r="H314" s="2" t="s">
        <v>3392</v>
      </c>
      <c r="I314" s="2" t="s">
        <v>3393</v>
      </c>
      <c r="J314" s="2" t="s">
        <v>3393</v>
      </c>
      <c r="K314" s="2" t="s">
        <v>3394</v>
      </c>
      <c r="L314" s="2" t="s">
        <v>1859</v>
      </c>
    </row>
    <row r="315">
      <c r="A315" s="2" t="s">
        <v>3395</v>
      </c>
      <c r="G315" s="2" t="s">
        <v>3396</v>
      </c>
      <c r="H315" s="2" t="s">
        <v>3397</v>
      </c>
      <c r="I315" s="2" t="s">
        <v>3398</v>
      </c>
      <c r="J315" s="2" t="s">
        <v>3398</v>
      </c>
      <c r="K315" s="2" t="s">
        <v>3399</v>
      </c>
      <c r="L315" s="2" t="s">
        <v>1859</v>
      </c>
    </row>
    <row r="316">
      <c r="A316" s="2" t="s">
        <v>3400</v>
      </c>
      <c r="G316" s="2" t="s">
        <v>3401</v>
      </c>
      <c r="H316" s="2" t="s">
        <v>3402</v>
      </c>
      <c r="I316" s="2" t="s">
        <v>3403</v>
      </c>
      <c r="J316" s="2" t="s">
        <v>3403</v>
      </c>
      <c r="K316" s="2" t="s">
        <v>3404</v>
      </c>
      <c r="L316" s="2" t="s">
        <v>1859</v>
      </c>
    </row>
    <row r="317">
      <c r="A317" s="2" t="s">
        <v>3405</v>
      </c>
      <c r="G317" s="2" t="s">
        <v>3406</v>
      </c>
      <c r="H317" s="2" t="s">
        <v>3407</v>
      </c>
      <c r="I317" s="2" t="s">
        <v>3408</v>
      </c>
      <c r="J317" s="2" t="s">
        <v>3408</v>
      </c>
      <c r="K317" s="2" t="s">
        <v>3409</v>
      </c>
      <c r="L317" s="2" t="s">
        <v>1859</v>
      </c>
    </row>
    <row r="318">
      <c r="A318" s="2" t="s">
        <v>3410</v>
      </c>
      <c r="G318" s="2" t="s">
        <v>3411</v>
      </c>
      <c r="H318" s="2" t="s">
        <v>3412</v>
      </c>
      <c r="I318" s="2" t="s">
        <v>3413</v>
      </c>
      <c r="J318" s="2" t="s">
        <v>3413</v>
      </c>
      <c r="K318" s="2" t="s">
        <v>3414</v>
      </c>
      <c r="L318" s="2" t="s">
        <v>1859</v>
      </c>
    </row>
    <row r="319">
      <c r="A319" s="2" t="s">
        <v>3415</v>
      </c>
      <c r="G319" s="2" t="s">
        <v>3416</v>
      </c>
      <c r="H319" s="2" t="s">
        <v>3417</v>
      </c>
      <c r="I319" s="2" t="s">
        <v>3418</v>
      </c>
      <c r="J319" s="2" t="s">
        <v>3418</v>
      </c>
      <c r="K319" s="2" t="s">
        <v>3419</v>
      </c>
      <c r="L319" s="2" t="s">
        <v>1859</v>
      </c>
    </row>
    <row r="320">
      <c r="A320" s="2" t="s">
        <v>3420</v>
      </c>
      <c r="G320" s="2" t="s">
        <v>3421</v>
      </c>
      <c r="H320" s="2" t="s">
        <v>3422</v>
      </c>
      <c r="I320" s="2" t="s">
        <v>3423</v>
      </c>
      <c r="J320" s="2" t="s">
        <v>3423</v>
      </c>
      <c r="K320" s="2" t="s">
        <v>3424</v>
      </c>
      <c r="L320" s="2" t="s">
        <v>1859</v>
      </c>
    </row>
    <row r="321">
      <c r="A321" s="2" t="s">
        <v>1408</v>
      </c>
      <c r="G321" s="2" t="s">
        <v>3425</v>
      </c>
      <c r="H321" s="2" t="s">
        <v>3426</v>
      </c>
      <c r="I321" s="2" t="s">
        <v>3427</v>
      </c>
      <c r="J321" s="2" t="s">
        <v>3427</v>
      </c>
      <c r="K321" s="2" t="s">
        <v>3428</v>
      </c>
      <c r="L321" s="2" t="s">
        <v>1859</v>
      </c>
    </row>
    <row r="322">
      <c r="A322" s="2" t="s">
        <v>3429</v>
      </c>
      <c r="G322" s="2" t="s">
        <v>3430</v>
      </c>
      <c r="H322" s="2" t="s">
        <v>3431</v>
      </c>
      <c r="I322" s="2" t="s">
        <v>3432</v>
      </c>
      <c r="J322" s="2" t="s">
        <v>3432</v>
      </c>
      <c r="K322" s="2" t="s">
        <v>3433</v>
      </c>
      <c r="L322" s="2" t="s">
        <v>1859</v>
      </c>
    </row>
    <row r="323">
      <c r="A323" s="2" t="s">
        <v>3434</v>
      </c>
      <c r="G323" s="2" t="s">
        <v>3435</v>
      </c>
      <c r="H323" s="2" t="s">
        <v>3436</v>
      </c>
      <c r="I323" s="2" t="s">
        <v>3437</v>
      </c>
      <c r="J323" s="2" t="s">
        <v>3437</v>
      </c>
      <c r="K323" s="2" t="s">
        <v>3438</v>
      </c>
      <c r="L323" s="2" t="s">
        <v>1859</v>
      </c>
    </row>
    <row r="324">
      <c r="A324" s="2" t="s">
        <v>3439</v>
      </c>
      <c r="G324" s="2" t="s">
        <v>3440</v>
      </c>
      <c r="H324" s="2" t="s">
        <v>3441</v>
      </c>
      <c r="I324" s="2" t="s">
        <v>3442</v>
      </c>
      <c r="J324" s="2" t="s">
        <v>3442</v>
      </c>
      <c r="K324" s="2" t="s">
        <v>3443</v>
      </c>
      <c r="L324" s="2" t="s">
        <v>1859</v>
      </c>
    </row>
    <row r="325">
      <c r="A325" s="2" t="s">
        <v>3444</v>
      </c>
      <c r="G325" s="2" t="s">
        <v>3445</v>
      </c>
      <c r="H325" s="2" t="s">
        <v>3446</v>
      </c>
      <c r="I325" s="2" t="s">
        <v>3447</v>
      </c>
      <c r="J325" s="2" t="s">
        <v>3447</v>
      </c>
      <c r="K325" s="2" t="s">
        <v>3448</v>
      </c>
      <c r="L325" s="2" t="s">
        <v>1859</v>
      </c>
    </row>
    <row r="326">
      <c r="A326" s="2" t="s">
        <v>3449</v>
      </c>
      <c r="G326" s="2" t="s">
        <v>3450</v>
      </c>
      <c r="H326" s="2" t="s">
        <v>3451</v>
      </c>
      <c r="I326" s="2" t="s">
        <v>3452</v>
      </c>
      <c r="J326" s="2" t="s">
        <v>3452</v>
      </c>
      <c r="K326" s="2" t="s">
        <v>3453</v>
      </c>
      <c r="L326" s="2" t="s">
        <v>1859</v>
      </c>
    </row>
    <row r="327">
      <c r="A327" s="2" t="s">
        <v>3454</v>
      </c>
      <c r="G327" s="2" t="s">
        <v>3455</v>
      </c>
      <c r="H327" s="2" t="s">
        <v>3456</v>
      </c>
      <c r="I327" s="2" t="s">
        <v>3457</v>
      </c>
      <c r="J327" s="2" t="s">
        <v>3457</v>
      </c>
      <c r="K327" s="2" t="s">
        <v>3458</v>
      </c>
      <c r="L327" s="2" t="s">
        <v>1859</v>
      </c>
    </row>
    <row r="328">
      <c r="A328" s="2" t="s">
        <v>3459</v>
      </c>
      <c r="G328" s="2" t="s">
        <v>3460</v>
      </c>
      <c r="H328" s="2" t="s">
        <v>3461</v>
      </c>
      <c r="I328" s="2" t="s">
        <v>3462</v>
      </c>
      <c r="J328" s="2" t="s">
        <v>3462</v>
      </c>
      <c r="K328" s="2" t="s">
        <v>3463</v>
      </c>
      <c r="L328" s="2" t="s">
        <v>1859</v>
      </c>
    </row>
    <row r="329">
      <c r="A329" s="2" t="s">
        <v>41</v>
      </c>
      <c r="G329" s="2" t="s">
        <v>3464</v>
      </c>
      <c r="H329" s="2" t="s">
        <v>3465</v>
      </c>
      <c r="I329" s="2" t="s">
        <v>3466</v>
      </c>
      <c r="J329" s="2" t="s">
        <v>3466</v>
      </c>
      <c r="K329" s="2" t="s">
        <v>3467</v>
      </c>
      <c r="L329" s="2" t="s">
        <v>1859</v>
      </c>
    </row>
    <row r="330">
      <c r="A330" s="2" t="s">
        <v>3468</v>
      </c>
      <c r="G330" s="2" t="s">
        <v>3469</v>
      </c>
      <c r="H330" s="2" t="s">
        <v>3470</v>
      </c>
      <c r="I330" s="2" t="s">
        <v>3471</v>
      </c>
      <c r="J330" s="2" t="s">
        <v>3471</v>
      </c>
      <c r="K330" s="2" t="s">
        <v>3472</v>
      </c>
      <c r="L330" s="2" t="s">
        <v>1859</v>
      </c>
    </row>
    <row r="331">
      <c r="A331" s="2" t="s">
        <v>3473</v>
      </c>
      <c r="G331" s="2" t="s">
        <v>3474</v>
      </c>
      <c r="H331" s="2" t="s">
        <v>3475</v>
      </c>
      <c r="I331" s="2" t="s">
        <v>3476</v>
      </c>
      <c r="J331" s="2" t="s">
        <v>3476</v>
      </c>
      <c r="K331" s="2" t="s">
        <v>3477</v>
      </c>
      <c r="L331" s="2" t="s">
        <v>1859</v>
      </c>
    </row>
    <row r="332">
      <c r="A332" s="2" t="s">
        <v>3478</v>
      </c>
      <c r="G332" s="2" t="s">
        <v>3479</v>
      </c>
      <c r="H332" s="2" t="s">
        <v>3480</v>
      </c>
      <c r="I332" s="2" t="s">
        <v>3481</v>
      </c>
      <c r="J332" s="2" t="s">
        <v>3481</v>
      </c>
      <c r="K332" s="2" t="s">
        <v>3482</v>
      </c>
      <c r="L332" s="2" t="s">
        <v>1859</v>
      </c>
    </row>
    <row r="333">
      <c r="A333" s="2" t="s">
        <v>3483</v>
      </c>
      <c r="G333" s="2" t="s">
        <v>3484</v>
      </c>
      <c r="H333" s="2" t="s">
        <v>3485</v>
      </c>
      <c r="I333" s="2" t="s">
        <v>3486</v>
      </c>
      <c r="J333" s="2" t="s">
        <v>3486</v>
      </c>
      <c r="K333" s="2" t="s">
        <v>3487</v>
      </c>
      <c r="L333" s="2" t="s">
        <v>1859</v>
      </c>
    </row>
    <row r="334">
      <c r="A334" s="2" t="s">
        <v>3488</v>
      </c>
      <c r="G334" s="2" t="s">
        <v>3489</v>
      </c>
      <c r="H334" s="2" t="s">
        <v>3490</v>
      </c>
      <c r="I334" s="2" t="s">
        <v>3491</v>
      </c>
      <c r="J334" s="2" t="s">
        <v>3491</v>
      </c>
      <c r="K334" s="2" t="s">
        <v>3492</v>
      </c>
      <c r="L334" s="2" t="s">
        <v>1859</v>
      </c>
    </row>
    <row r="335">
      <c r="A335" s="2" t="s">
        <v>3493</v>
      </c>
      <c r="G335" s="2" t="s">
        <v>3494</v>
      </c>
      <c r="H335" s="2" t="s">
        <v>3495</v>
      </c>
      <c r="I335" s="2" t="s">
        <v>3496</v>
      </c>
      <c r="J335" s="2" t="s">
        <v>3496</v>
      </c>
      <c r="K335" s="2" t="s">
        <v>3497</v>
      </c>
      <c r="L335" s="2" t="s">
        <v>1859</v>
      </c>
    </row>
    <row r="336">
      <c r="A336" s="2" t="s">
        <v>3498</v>
      </c>
      <c r="G336" s="2" t="s">
        <v>3499</v>
      </c>
      <c r="H336" s="2" t="s">
        <v>3500</v>
      </c>
      <c r="I336" s="2" t="s">
        <v>3501</v>
      </c>
      <c r="J336" s="2" t="s">
        <v>3501</v>
      </c>
      <c r="K336" s="2" t="s">
        <v>3502</v>
      </c>
      <c r="L336" s="2" t="s">
        <v>1859</v>
      </c>
    </row>
    <row r="337">
      <c r="A337" s="2" t="s">
        <v>3503</v>
      </c>
      <c r="G337" s="2" t="s">
        <v>3504</v>
      </c>
      <c r="H337" s="2" t="s">
        <v>3505</v>
      </c>
      <c r="I337" s="2" t="s">
        <v>3506</v>
      </c>
      <c r="J337" s="2" t="s">
        <v>3506</v>
      </c>
      <c r="K337" s="2" t="s">
        <v>3507</v>
      </c>
      <c r="L337" s="2" t="s">
        <v>1859</v>
      </c>
    </row>
    <row r="338">
      <c r="A338" s="2" t="s">
        <v>3508</v>
      </c>
      <c r="G338" s="2" t="s">
        <v>3509</v>
      </c>
      <c r="H338" s="2" t="s">
        <v>3510</v>
      </c>
      <c r="I338" s="2" t="s">
        <v>3511</v>
      </c>
      <c r="J338" s="2" t="s">
        <v>3511</v>
      </c>
      <c r="K338" s="2" t="s">
        <v>3512</v>
      </c>
      <c r="L338" s="2" t="s">
        <v>1859</v>
      </c>
    </row>
    <row r="339">
      <c r="A339" s="2" t="s">
        <v>324</v>
      </c>
      <c r="G339" s="2" t="s">
        <v>3513</v>
      </c>
      <c r="H339" s="2" t="s">
        <v>3514</v>
      </c>
      <c r="I339" s="2" t="s">
        <v>3515</v>
      </c>
      <c r="J339" s="2" t="s">
        <v>3515</v>
      </c>
      <c r="K339" s="2" t="s">
        <v>3516</v>
      </c>
      <c r="L339" s="2" t="s">
        <v>1859</v>
      </c>
    </row>
    <row r="340">
      <c r="A340" s="2" t="s">
        <v>3517</v>
      </c>
      <c r="G340" s="2" t="s">
        <v>3518</v>
      </c>
      <c r="H340" s="2" t="s">
        <v>3519</v>
      </c>
      <c r="I340" s="2" t="s">
        <v>3520</v>
      </c>
      <c r="J340" s="2" t="s">
        <v>3520</v>
      </c>
      <c r="K340" s="2" t="s">
        <v>3521</v>
      </c>
      <c r="L340" s="2" t="s">
        <v>1859</v>
      </c>
    </row>
    <row r="341">
      <c r="A341" s="2" t="s">
        <v>1836</v>
      </c>
      <c r="G341" s="2" t="s">
        <v>3522</v>
      </c>
      <c r="H341" s="2" t="s">
        <v>3523</v>
      </c>
      <c r="I341" s="2" t="s">
        <v>3524</v>
      </c>
      <c r="J341" s="2" t="s">
        <v>3524</v>
      </c>
      <c r="K341" s="2" t="s">
        <v>3525</v>
      </c>
      <c r="L341" s="2" t="s">
        <v>1859</v>
      </c>
    </row>
    <row r="342">
      <c r="A342" s="2" t="s">
        <v>3526</v>
      </c>
      <c r="G342" s="2" t="s">
        <v>3527</v>
      </c>
      <c r="H342" s="2" t="s">
        <v>3528</v>
      </c>
      <c r="I342" s="2" t="s">
        <v>3529</v>
      </c>
      <c r="J342" s="2" t="s">
        <v>3529</v>
      </c>
      <c r="K342" s="2" t="s">
        <v>3530</v>
      </c>
      <c r="L342" s="2" t="s">
        <v>1859</v>
      </c>
    </row>
    <row r="343">
      <c r="A343" s="2" t="s">
        <v>3531</v>
      </c>
      <c r="G343" s="2" t="s">
        <v>3532</v>
      </c>
      <c r="H343" s="2" t="s">
        <v>3533</v>
      </c>
      <c r="I343" s="2" t="s">
        <v>3534</v>
      </c>
      <c r="J343" s="2" t="s">
        <v>3534</v>
      </c>
      <c r="K343" s="2" t="s">
        <v>3535</v>
      </c>
      <c r="L343" s="2" t="s">
        <v>1859</v>
      </c>
    </row>
    <row r="344">
      <c r="A344" s="2" t="s">
        <v>3536</v>
      </c>
      <c r="G344" s="2" t="s">
        <v>3537</v>
      </c>
      <c r="H344" s="2" t="s">
        <v>3538</v>
      </c>
      <c r="I344" s="2" t="s">
        <v>3539</v>
      </c>
      <c r="J344" s="2" t="s">
        <v>3539</v>
      </c>
      <c r="K344" s="2" t="s">
        <v>3540</v>
      </c>
      <c r="L344" s="2" t="s">
        <v>1859</v>
      </c>
    </row>
    <row r="345">
      <c r="A345" s="2" t="s">
        <v>3541</v>
      </c>
      <c r="G345" s="2" t="s">
        <v>3542</v>
      </c>
      <c r="H345" s="2" t="s">
        <v>3543</v>
      </c>
      <c r="I345" s="2" t="s">
        <v>3544</v>
      </c>
      <c r="J345" s="2" t="s">
        <v>3544</v>
      </c>
      <c r="K345" s="2" t="s">
        <v>3545</v>
      </c>
      <c r="L345" s="2" t="s">
        <v>1859</v>
      </c>
    </row>
    <row r="346">
      <c r="A346" s="2" t="s">
        <v>3546</v>
      </c>
      <c r="G346" s="2" t="s">
        <v>3547</v>
      </c>
      <c r="H346" s="2" t="s">
        <v>3548</v>
      </c>
      <c r="I346" s="2" t="s">
        <v>3549</v>
      </c>
      <c r="J346" s="2" t="s">
        <v>3549</v>
      </c>
      <c r="K346" s="2" t="s">
        <v>3550</v>
      </c>
      <c r="L346" s="2" t="s">
        <v>1859</v>
      </c>
    </row>
    <row r="347">
      <c r="A347" s="2" t="s">
        <v>3551</v>
      </c>
      <c r="G347" s="2" t="s">
        <v>3552</v>
      </c>
      <c r="H347" s="2" t="s">
        <v>3553</v>
      </c>
      <c r="I347" s="2" t="s">
        <v>3554</v>
      </c>
      <c r="J347" s="2" t="s">
        <v>3554</v>
      </c>
      <c r="K347" s="2" t="s">
        <v>3555</v>
      </c>
      <c r="L347" s="2" t="s">
        <v>1859</v>
      </c>
    </row>
    <row r="348">
      <c r="A348" s="2" t="s">
        <v>3556</v>
      </c>
      <c r="G348" s="2" t="s">
        <v>3557</v>
      </c>
      <c r="H348" s="2" t="s">
        <v>3558</v>
      </c>
      <c r="I348" s="2" t="s">
        <v>3559</v>
      </c>
      <c r="J348" s="2" t="s">
        <v>3559</v>
      </c>
      <c r="K348" s="2" t="s">
        <v>3560</v>
      </c>
      <c r="L348" s="2" t="s">
        <v>1859</v>
      </c>
    </row>
    <row r="349">
      <c r="A349" s="2" t="s">
        <v>44</v>
      </c>
      <c r="G349" s="2" t="s">
        <v>3561</v>
      </c>
      <c r="H349" s="2" t="s">
        <v>3562</v>
      </c>
      <c r="I349" s="2" t="s">
        <v>3563</v>
      </c>
      <c r="J349" s="2" t="s">
        <v>3563</v>
      </c>
      <c r="K349" s="2" t="s">
        <v>3564</v>
      </c>
      <c r="L349" s="2" t="s">
        <v>1859</v>
      </c>
    </row>
    <row r="350">
      <c r="A350" s="2" t="s">
        <v>3565</v>
      </c>
      <c r="G350" s="2" t="s">
        <v>3566</v>
      </c>
      <c r="H350" s="2" t="s">
        <v>3567</v>
      </c>
      <c r="I350" s="2" t="s">
        <v>3568</v>
      </c>
      <c r="J350" s="2" t="s">
        <v>3568</v>
      </c>
      <c r="K350" s="2" t="s">
        <v>3569</v>
      </c>
      <c r="L350" s="2" t="s">
        <v>1859</v>
      </c>
    </row>
    <row r="351">
      <c r="A351" s="2" t="s">
        <v>3570</v>
      </c>
      <c r="G351" s="2" t="s">
        <v>3571</v>
      </c>
      <c r="H351" s="2" t="s">
        <v>3572</v>
      </c>
      <c r="I351" s="2" t="s">
        <v>3573</v>
      </c>
      <c r="J351" s="2" t="s">
        <v>3573</v>
      </c>
      <c r="K351" s="2" t="s">
        <v>3574</v>
      </c>
      <c r="L351" s="2" t="s">
        <v>1859</v>
      </c>
    </row>
    <row r="352">
      <c r="A352" s="2" t="s">
        <v>1415</v>
      </c>
      <c r="G352" s="2" t="s">
        <v>3575</v>
      </c>
      <c r="H352" s="2" t="s">
        <v>3576</v>
      </c>
      <c r="I352" s="2" t="s">
        <v>3577</v>
      </c>
      <c r="J352" s="2" t="s">
        <v>3577</v>
      </c>
      <c r="K352" s="2" t="s">
        <v>3578</v>
      </c>
      <c r="L352" s="2" t="s">
        <v>1859</v>
      </c>
    </row>
    <row r="353">
      <c r="A353" s="2" t="s">
        <v>43</v>
      </c>
      <c r="G353" s="2" t="s">
        <v>3579</v>
      </c>
      <c r="H353" s="2" t="s">
        <v>3580</v>
      </c>
      <c r="I353" s="2" t="s">
        <v>3581</v>
      </c>
      <c r="J353" s="2" t="s">
        <v>3581</v>
      </c>
      <c r="K353" s="2" t="s">
        <v>1715</v>
      </c>
      <c r="L353" s="2" t="s">
        <v>1859</v>
      </c>
    </row>
    <row r="354">
      <c r="A354" s="2" t="s">
        <v>3582</v>
      </c>
      <c r="G354" s="2" t="s">
        <v>3583</v>
      </c>
      <c r="H354" s="2" t="s">
        <v>3584</v>
      </c>
      <c r="I354" s="2" t="s">
        <v>3585</v>
      </c>
      <c r="J354" s="2" t="s">
        <v>3585</v>
      </c>
      <c r="K354" s="2" t="s">
        <v>3586</v>
      </c>
      <c r="L354" s="2" t="s">
        <v>1859</v>
      </c>
    </row>
    <row r="355">
      <c r="A355" s="2" t="s">
        <v>3587</v>
      </c>
      <c r="G355" s="2" t="s">
        <v>3588</v>
      </c>
      <c r="H355" s="2" t="s">
        <v>3589</v>
      </c>
      <c r="I355" s="2" t="s">
        <v>3590</v>
      </c>
      <c r="J355" s="2" t="s">
        <v>3590</v>
      </c>
      <c r="K355" s="2" t="s">
        <v>3591</v>
      </c>
      <c r="L355" s="2" t="s">
        <v>1859</v>
      </c>
    </row>
    <row r="356">
      <c r="A356" s="2" t="s">
        <v>3592</v>
      </c>
      <c r="G356" s="2" t="s">
        <v>3593</v>
      </c>
      <c r="H356" s="2" t="s">
        <v>3594</v>
      </c>
      <c r="I356" s="2" t="s">
        <v>3595</v>
      </c>
      <c r="J356" s="2" t="s">
        <v>3595</v>
      </c>
      <c r="K356" s="2" t="s">
        <v>3596</v>
      </c>
      <c r="L356" s="2" t="s">
        <v>1859</v>
      </c>
    </row>
    <row r="357">
      <c r="A357" s="2" t="s">
        <v>3597</v>
      </c>
      <c r="G357" s="2" t="s">
        <v>3598</v>
      </c>
      <c r="H357" s="2" t="s">
        <v>3599</v>
      </c>
      <c r="I357" s="2" t="s">
        <v>3600</v>
      </c>
      <c r="J357" s="2" t="s">
        <v>3600</v>
      </c>
      <c r="K357" s="2" t="s">
        <v>3601</v>
      </c>
      <c r="L357" s="2" t="s">
        <v>1859</v>
      </c>
    </row>
    <row r="358">
      <c r="A358" s="2" t="s">
        <v>3602</v>
      </c>
      <c r="G358" s="2" t="s">
        <v>3603</v>
      </c>
      <c r="H358" s="2" t="s">
        <v>3604</v>
      </c>
      <c r="I358" s="2" t="s">
        <v>3605</v>
      </c>
      <c r="J358" s="2" t="s">
        <v>3605</v>
      </c>
      <c r="K358" s="2" t="s">
        <v>3606</v>
      </c>
      <c r="L358" s="2" t="s">
        <v>1859</v>
      </c>
    </row>
    <row r="359">
      <c r="A359" s="2" t="s">
        <v>46</v>
      </c>
      <c r="G359" s="2" t="s">
        <v>3607</v>
      </c>
      <c r="H359" s="2" t="s">
        <v>3608</v>
      </c>
      <c r="I359" s="2" t="s">
        <v>3609</v>
      </c>
      <c r="J359" s="2" t="s">
        <v>3609</v>
      </c>
      <c r="K359" s="2" t="s">
        <v>3610</v>
      </c>
      <c r="L359" s="2" t="s">
        <v>1859</v>
      </c>
    </row>
    <row r="360">
      <c r="A360" s="2" t="s">
        <v>3611</v>
      </c>
      <c r="G360" s="2" t="s">
        <v>3612</v>
      </c>
      <c r="H360" s="2" t="s">
        <v>3613</v>
      </c>
      <c r="I360" s="2" t="s">
        <v>3614</v>
      </c>
      <c r="J360" s="2" t="s">
        <v>3614</v>
      </c>
      <c r="K360" s="2" t="s">
        <v>3615</v>
      </c>
      <c r="L360" s="2" t="s">
        <v>1859</v>
      </c>
    </row>
    <row r="361">
      <c r="A361" s="2" t="s">
        <v>3616</v>
      </c>
      <c r="G361" s="2" t="s">
        <v>1396</v>
      </c>
      <c r="H361" s="2" t="s">
        <v>3617</v>
      </c>
      <c r="I361" s="2" t="s">
        <v>3618</v>
      </c>
      <c r="J361" s="2" t="s">
        <v>3618</v>
      </c>
      <c r="K361" s="2" t="s">
        <v>3619</v>
      </c>
      <c r="L361" s="2" t="s">
        <v>1859</v>
      </c>
    </row>
    <row r="362">
      <c r="A362" s="2" t="s">
        <v>3620</v>
      </c>
      <c r="G362" s="2" t="s">
        <v>3621</v>
      </c>
      <c r="H362" s="2" t="s">
        <v>3622</v>
      </c>
      <c r="I362" s="2" t="s">
        <v>3623</v>
      </c>
      <c r="J362" s="2" t="s">
        <v>3623</v>
      </c>
      <c r="K362" s="2" t="s">
        <v>3624</v>
      </c>
      <c r="L362" s="2" t="s">
        <v>1859</v>
      </c>
    </row>
    <row r="363">
      <c r="A363" s="2" t="s">
        <v>3625</v>
      </c>
      <c r="G363" s="2" t="s">
        <v>3626</v>
      </c>
      <c r="H363" s="2" t="s">
        <v>3627</v>
      </c>
      <c r="I363" s="2" t="s">
        <v>3628</v>
      </c>
      <c r="J363" s="2" t="s">
        <v>3628</v>
      </c>
      <c r="K363" s="2" t="s">
        <v>3629</v>
      </c>
      <c r="L363" s="2" t="s">
        <v>1859</v>
      </c>
    </row>
    <row r="364">
      <c r="A364" s="2" t="s">
        <v>3630</v>
      </c>
      <c r="G364" s="2" t="s">
        <v>3631</v>
      </c>
      <c r="H364" s="2" t="s">
        <v>3632</v>
      </c>
      <c r="I364" s="2" t="s">
        <v>3633</v>
      </c>
      <c r="J364" s="2" t="s">
        <v>3633</v>
      </c>
      <c r="K364" s="2" t="s">
        <v>3634</v>
      </c>
      <c r="L364" s="2" t="s">
        <v>1859</v>
      </c>
    </row>
    <row r="365">
      <c r="A365" s="2" t="s">
        <v>1285</v>
      </c>
      <c r="G365" s="2" t="s">
        <v>3635</v>
      </c>
      <c r="H365" s="2" t="s">
        <v>3636</v>
      </c>
      <c r="I365" s="2" t="s">
        <v>3637</v>
      </c>
      <c r="J365" s="2" t="s">
        <v>3637</v>
      </c>
      <c r="K365" s="2" t="s">
        <v>3638</v>
      </c>
      <c r="L365" s="2" t="s">
        <v>1859</v>
      </c>
    </row>
    <row r="366">
      <c r="A366" s="2" t="s">
        <v>3639</v>
      </c>
      <c r="G366" s="2" t="s">
        <v>3640</v>
      </c>
      <c r="H366" s="2" t="s">
        <v>3641</v>
      </c>
      <c r="I366" s="2" t="s">
        <v>3642</v>
      </c>
      <c r="J366" s="2" t="s">
        <v>3642</v>
      </c>
      <c r="K366" s="2" t="s">
        <v>3643</v>
      </c>
      <c r="L366" s="2" t="s">
        <v>1859</v>
      </c>
    </row>
    <row r="367">
      <c r="A367" s="2" t="s">
        <v>339</v>
      </c>
      <c r="G367" s="2" t="s">
        <v>3644</v>
      </c>
      <c r="H367" s="2" t="s">
        <v>3645</v>
      </c>
      <c r="I367" s="2" t="s">
        <v>3646</v>
      </c>
      <c r="J367" s="2" t="s">
        <v>3646</v>
      </c>
      <c r="K367" s="2" t="s">
        <v>3647</v>
      </c>
      <c r="L367" s="2" t="s">
        <v>1859</v>
      </c>
    </row>
    <row r="368">
      <c r="A368" s="2" t="s">
        <v>340</v>
      </c>
      <c r="G368" s="2" t="s">
        <v>3648</v>
      </c>
      <c r="H368" s="2" t="s">
        <v>3649</v>
      </c>
      <c r="I368" s="2" t="s">
        <v>3650</v>
      </c>
      <c r="J368" s="2" t="s">
        <v>3650</v>
      </c>
      <c r="K368" s="2" t="s">
        <v>3651</v>
      </c>
      <c r="L368" s="2" t="s">
        <v>1859</v>
      </c>
    </row>
    <row r="369">
      <c r="A369" s="2" t="s">
        <v>341</v>
      </c>
      <c r="G369" s="2" t="s">
        <v>3652</v>
      </c>
      <c r="H369" s="2" t="s">
        <v>3653</v>
      </c>
      <c r="I369" s="2" t="s">
        <v>3654</v>
      </c>
      <c r="J369" s="2" t="s">
        <v>3654</v>
      </c>
      <c r="K369" s="2" t="s">
        <v>3655</v>
      </c>
      <c r="L369" s="2" t="s">
        <v>1859</v>
      </c>
    </row>
    <row r="370">
      <c r="A370" s="2" t="s">
        <v>3656</v>
      </c>
      <c r="G370" s="2" t="s">
        <v>3657</v>
      </c>
      <c r="H370" s="2" t="s">
        <v>3658</v>
      </c>
      <c r="I370" s="2" t="s">
        <v>3659</v>
      </c>
      <c r="J370" s="2" t="s">
        <v>3659</v>
      </c>
      <c r="K370" s="2" t="s">
        <v>3660</v>
      </c>
      <c r="L370" s="2" t="s">
        <v>1859</v>
      </c>
    </row>
    <row r="371">
      <c r="A371" s="2" t="s">
        <v>48</v>
      </c>
      <c r="G371" s="2" t="s">
        <v>3661</v>
      </c>
      <c r="H371" s="2" t="s">
        <v>3662</v>
      </c>
      <c r="I371" s="2" t="s">
        <v>3663</v>
      </c>
      <c r="J371" s="2" t="s">
        <v>3663</v>
      </c>
      <c r="K371" s="2" t="s">
        <v>3664</v>
      </c>
      <c r="L371" s="2" t="s">
        <v>1859</v>
      </c>
    </row>
    <row r="372">
      <c r="A372" s="2" t="s">
        <v>343</v>
      </c>
      <c r="G372" s="2" t="s">
        <v>3665</v>
      </c>
      <c r="H372" s="2" t="s">
        <v>3666</v>
      </c>
      <c r="I372" s="2" t="s">
        <v>3667</v>
      </c>
      <c r="J372" s="2" t="s">
        <v>3667</v>
      </c>
      <c r="K372" s="2" t="s">
        <v>3668</v>
      </c>
      <c r="L372" s="2" t="s">
        <v>1859</v>
      </c>
    </row>
    <row r="373">
      <c r="A373" s="2" t="s">
        <v>3669</v>
      </c>
      <c r="G373" s="2" t="s">
        <v>3670</v>
      </c>
      <c r="H373" s="2" t="s">
        <v>3671</v>
      </c>
      <c r="I373" s="2" t="s">
        <v>3672</v>
      </c>
      <c r="J373" s="2" t="s">
        <v>3672</v>
      </c>
      <c r="K373" s="2" t="s">
        <v>3673</v>
      </c>
      <c r="L373" s="2" t="s">
        <v>1859</v>
      </c>
    </row>
    <row r="374">
      <c r="A374" s="2" t="s">
        <v>3674</v>
      </c>
      <c r="G374" s="2" t="s">
        <v>3675</v>
      </c>
      <c r="H374" s="2" t="s">
        <v>3676</v>
      </c>
      <c r="I374" s="2" t="s">
        <v>3677</v>
      </c>
      <c r="J374" s="2" t="s">
        <v>3677</v>
      </c>
      <c r="K374" s="2" t="s">
        <v>3678</v>
      </c>
      <c r="L374" s="2" t="s">
        <v>1859</v>
      </c>
    </row>
    <row r="375">
      <c r="A375" s="2" t="s">
        <v>1626</v>
      </c>
      <c r="G375" s="2" t="s">
        <v>3679</v>
      </c>
      <c r="H375" s="2" t="s">
        <v>3680</v>
      </c>
      <c r="I375" s="2" t="s">
        <v>3681</v>
      </c>
      <c r="J375" s="2" t="s">
        <v>3681</v>
      </c>
      <c r="K375" s="2" t="s">
        <v>3682</v>
      </c>
      <c r="L375" s="2" t="s">
        <v>1859</v>
      </c>
    </row>
    <row r="376">
      <c r="A376" s="2" t="s">
        <v>3683</v>
      </c>
      <c r="G376" s="2" t="s">
        <v>3684</v>
      </c>
      <c r="H376" s="2" t="s">
        <v>3685</v>
      </c>
      <c r="I376" s="2" t="s">
        <v>3686</v>
      </c>
      <c r="J376" s="2" t="s">
        <v>3686</v>
      </c>
      <c r="K376" s="2" t="s">
        <v>3687</v>
      </c>
      <c r="L376" s="2" t="s">
        <v>1859</v>
      </c>
    </row>
    <row r="377">
      <c r="A377" s="2" t="s">
        <v>3688</v>
      </c>
      <c r="G377" s="2" t="s">
        <v>3689</v>
      </c>
      <c r="H377" s="2" t="s">
        <v>3690</v>
      </c>
      <c r="I377" s="2" t="s">
        <v>3691</v>
      </c>
      <c r="J377" s="2" t="s">
        <v>3691</v>
      </c>
      <c r="K377" s="2" t="s">
        <v>3692</v>
      </c>
      <c r="L377" s="2" t="s">
        <v>1859</v>
      </c>
    </row>
    <row r="378">
      <c r="A378" s="2" t="s">
        <v>3693</v>
      </c>
      <c r="G378" s="2" t="s">
        <v>3694</v>
      </c>
      <c r="H378" s="2" t="s">
        <v>3695</v>
      </c>
      <c r="I378" s="2" t="s">
        <v>3696</v>
      </c>
      <c r="J378" s="2" t="s">
        <v>3696</v>
      </c>
      <c r="K378" s="2" t="s">
        <v>3697</v>
      </c>
      <c r="L378" s="2" t="s">
        <v>1859</v>
      </c>
    </row>
    <row r="379">
      <c r="A379" s="2" t="s">
        <v>3698</v>
      </c>
      <c r="G379" s="2" t="s">
        <v>3699</v>
      </c>
      <c r="H379" s="2" t="s">
        <v>3700</v>
      </c>
      <c r="I379" s="2" t="s">
        <v>3701</v>
      </c>
      <c r="J379" s="2" t="s">
        <v>3701</v>
      </c>
      <c r="K379" s="2" t="s">
        <v>3702</v>
      </c>
      <c r="L379" s="2" t="s">
        <v>1859</v>
      </c>
    </row>
    <row r="380">
      <c r="A380" s="2" t="s">
        <v>3703</v>
      </c>
      <c r="G380" s="2" t="s">
        <v>3704</v>
      </c>
      <c r="H380" s="2" t="s">
        <v>3705</v>
      </c>
      <c r="I380" s="2" t="s">
        <v>3706</v>
      </c>
      <c r="J380" s="2" t="s">
        <v>3706</v>
      </c>
      <c r="K380" s="2" t="s">
        <v>3707</v>
      </c>
      <c r="L380" s="2" t="s">
        <v>1859</v>
      </c>
    </row>
    <row r="381">
      <c r="A381" s="2" t="s">
        <v>3708</v>
      </c>
      <c r="G381" s="2" t="s">
        <v>3709</v>
      </c>
      <c r="H381" s="2" t="s">
        <v>3710</v>
      </c>
      <c r="I381" s="2" t="s">
        <v>3711</v>
      </c>
      <c r="J381" s="2" t="s">
        <v>3711</v>
      </c>
      <c r="K381" s="2" t="s">
        <v>3712</v>
      </c>
      <c r="L381" s="2" t="s">
        <v>1859</v>
      </c>
    </row>
    <row r="382">
      <c r="A382" s="2" t="s">
        <v>3713</v>
      </c>
      <c r="G382" s="2" t="s">
        <v>1402</v>
      </c>
      <c r="H382" s="2" t="s">
        <v>3714</v>
      </c>
      <c r="I382" s="2" t="s">
        <v>3715</v>
      </c>
      <c r="J382" s="2" t="s">
        <v>3715</v>
      </c>
      <c r="K382" s="2" t="s">
        <v>3716</v>
      </c>
      <c r="L382" s="2" t="s">
        <v>1859</v>
      </c>
    </row>
    <row r="383">
      <c r="A383" s="2" t="s">
        <v>3717</v>
      </c>
      <c r="G383" s="2" t="s">
        <v>3718</v>
      </c>
      <c r="H383" s="2" t="s">
        <v>3719</v>
      </c>
      <c r="I383" s="2" t="s">
        <v>3720</v>
      </c>
      <c r="J383" s="2" t="s">
        <v>3720</v>
      </c>
      <c r="K383" s="2" t="s">
        <v>3721</v>
      </c>
      <c r="L383" s="2" t="s">
        <v>1859</v>
      </c>
    </row>
    <row r="384">
      <c r="A384" s="2" t="s">
        <v>3722</v>
      </c>
      <c r="G384" s="2" t="s">
        <v>3723</v>
      </c>
      <c r="H384" s="2" t="s">
        <v>3724</v>
      </c>
      <c r="I384" s="2" t="s">
        <v>3725</v>
      </c>
      <c r="J384" s="2" t="s">
        <v>3725</v>
      </c>
      <c r="K384" s="2" t="s">
        <v>3726</v>
      </c>
      <c r="L384" s="2" t="s">
        <v>1859</v>
      </c>
    </row>
    <row r="385">
      <c r="A385" s="2" t="s">
        <v>3727</v>
      </c>
      <c r="G385" s="2" t="s">
        <v>3728</v>
      </c>
      <c r="H385" s="2" t="s">
        <v>3729</v>
      </c>
      <c r="I385" s="2" t="s">
        <v>3730</v>
      </c>
      <c r="J385" s="2" t="s">
        <v>3730</v>
      </c>
      <c r="K385" s="2" t="s">
        <v>3731</v>
      </c>
      <c r="L385" s="2" t="s">
        <v>1859</v>
      </c>
    </row>
    <row r="386">
      <c r="A386" s="2" t="s">
        <v>50</v>
      </c>
      <c r="G386" s="2" t="s">
        <v>3732</v>
      </c>
      <c r="H386" s="2" t="s">
        <v>3733</v>
      </c>
      <c r="I386" s="2" t="s">
        <v>3734</v>
      </c>
      <c r="J386" s="2" t="s">
        <v>3734</v>
      </c>
      <c r="K386" s="2" t="s">
        <v>3735</v>
      </c>
      <c r="L386" s="2" t="s">
        <v>1859</v>
      </c>
    </row>
    <row r="387">
      <c r="A387" s="2" t="s">
        <v>3736</v>
      </c>
      <c r="G387" s="2" t="s">
        <v>3737</v>
      </c>
      <c r="H387" s="2" t="s">
        <v>3738</v>
      </c>
      <c r="I387" s="2" t="s">
        <v>3739</v>
      </c>
      <c r="J387" s="2" t="s">
        <v>3740</v>
      </c>
      <c r="K387" s="2" t="s">
        <v>3741</v>
      </c>
      <c r="L387" s="2" t="s">
        <v>1859</v>
      </c>
    </row>
    <row r="388">
      <c r="A388" s="2" t="s">
        <v>3742</v>
      </c>
      <c r="G388" s="2" t="s">
        <v>3743</v>
      </c>
      <c r="H388" s="2" t="s">
        <v>3744</v>
      </c>
      <c r="I388" s="2" t="s">
        <v>3745</v>
      </c>
      <c r="J388" s="2" t="s">
        <v>3745</v>
      </c>
      <c r="K388" s="2" t="s">
        <v>3746</v>
      </c>
      <c r="L388" s="2" t="s">
        <v>1859</v>
      </c>
    </row>
    <row r="389">
      <c r="A389" s="2" t="s">
        <v>3747</v>
      </c>
      <c r="G389" s="2" t="s">
        <v>3748</v>
      </c>
      <c r="H389" s="2" t="s">
        <v>3749</v>
      </c>
      <c r="I389" s="2" t="s">
        <v>3750</v>
      </c>
      <c r="J389" s="2" t="s">
        <v>3750</v>
      </c>
      <c r="K389" s="2" t="s">
        <v>3751</v>
      </c>
      <c r="L389" s="2" t="s">
        <v>1859</v>
      </c>
    </row>
    <row r="390">
      <c r="A390" s="2" t="s">
        <v>3752</v>
      </c>
      <c r="G390" s="2" t="s">
        <v>3753</v>
      </c>
      <c r="H390" s="2" t="s">
        <v>3754</v>
      </c>
      <c r="I390" s="2" t="s">
        <v>3755</v>
      </c>
      <c r="J390" s="2" t="s">
        <v>3755</v>
      </c>
      <c r="K390" s="2" t="s">
        <v>3756</v>
      </c>
      <c r="L390" s="2" t="s">
        <v>1859</v>
      </c>
    </row>
    <row r="391">
      <c r="A391" s="2" t="s">
        <v>3757</v>
      </c>
      <c r="G391" s="2" t="s">
        <v>3758</v>
      </c>
      <c r="H391" s="2" t="s">
        <v>3759</v>
      </c>
      <c r="I391" s="2" t="s">
        <v>3760</v>
      </c>
      <c r="J391" s="2" t="s">
        <v>3760</v>
      </c>
      <c r="K391" s="2" t="s">
        <v>3761</v>
      </c>
      <c r="L391" s="2" t="s">
        <v>1859</v>
      </c>
    </row>
    <row r="392">
      <c r="A392" s="2" t="s">
        <v>3762</v>
      </c>
      <c r="G392" s="2" t="s">
        <v>3763</v>
      </c>
      <c r="H392" s="2" t="s">
        <v>3764</v>
      </c>
      <c r="I392" s="2" t="s">
        <v>3765</v>
      </c>
      <c r="J392" s="2" t="s">
        <v>3765</v>
      </c>
      <c r="K392" s="2" t="s">
        <v>3766</v>
      </c>
      <c r="L392" s="2" t="s">
        <v>1859</v>
      </c>
    </row>
    <row r="393">
      <c r="A393" s="2" t="s">
        <v>3767</v>
      </c>
      <c r="G393" s="2" t="s">
        <v>3768</v>
      </c>
      <c r="H393" s="2" t="s">
        <v>3769</v>
      </c>
      <c r="I393" s="2" t="s">
        <v>3770</v>
      </c>
      <c r="J393" s="2" t="s">
        <v>3770</v>
      </c>
      <c r="K393" s="2" t="s">
        <v>3771</v>
      </c>
      <c r="L393" s="2" t="s">
        <v>1859</v>
      </c>
    </row>
    <row r="394">
      <c r="A394" s="2" t="s">
        <v>3772</v>
      </c>
      <c r="G394" s="2" t="s">
        <v>3773</v>
      </c>
      <c r="H394" s="2" t="s">
        <v>3774</v>
      </c>
      <c r="I394" s="2" t="s">
        <v>3775</v>
      </c>
      <c r="J394" s="2" t="s">
        <v>3775</v>
      </c>
      <c r="K394" s="2" t="s">
        <v>3776</v>
      </c>
      <c r="L394" s="2" t="s">
        <v>1859</v>
      </c>
    </row>
    <row r="395">
      <c r="A395" s="2" t="s">
        <v>3777</v>
      </c>
      <c r="G395" s="2" t="s">
        <v>3778</v>
      </c>
      <c r="H395" s="2" t="s">
        <v>3779</v>
      </c>
      <c r="I395" s="2" t="s">
        <v>3780</v>
      </c>
      <c r="J395" s="2" t="s">
        <v>3780</v>
      </c>
      <c r="K395" s="2" t="s">
        <v>3781</v>
      </c>
      <c r="L395" s="2" t="s">
        <v>1859</v>
      </c>
    </row>
    <row r="396">
      <c r="A396" s="2" t="s">
        <v>3782</v>
      </c>
      <c r="G396" s="2" t="s">
        <v>3783</v>
      </c>
      <c r="H396" s="2" t="s">
        <v>3784</v>
      </c>
      <c r="I396" s="2" t="s">
        <v>3785</v>
      </c>
      <c r="J396" s="2" t="s">
        <v>3785</v>
      </c>
      <c r="K396" s="2" t="s">
        <v>3786</v>
      </c>
      <c r="L396" s="2" t="s">
        <v>1859</v>
      </c>
    </row>
    <row r="397">
      <c r="A397" s="2" t="s">
        <v>3787</v>
      </c>
      <c r="G397" s="2" t="s">
        <v>3788</v>
      </c>
      <c r="H397" s="2" t="s">
        <v>3789</v>
      </c>
      <c r="I397" s="2" t="s">
        <v>3790</v>
      </c>
      <c r="J397" s="2" t="s">
        <v>3790</v>
      </c>
      <c r="K397" s="2" t="s">
        <v>3791</v>
      </c>
      <c r="L397" s="2" t="s">
        <v>1859</v>
      </c>
    </row>
    <row r="398">
      <c r="A398" s="2" t="s">
        <v>54</v>
      </c>
      <c r="G398" s="2" t="s">
        <v>3792</v>
      </c>
      <c r="H398" s="2" t="s">
        <v>3793</v>
      </c>
      <c r="I398" s="2" t="s">
        <v>3794</v>
      </c>
      <c r="J398" s="2" t="s">
        <v>3794</v>
      </c>
      <c r="K398" s="2" t="s">
        <v>3795</v>
      </c>
      <c r="L398" s="2" t="s">
        <v>1859</v>
      </c>
    </row>
    <row r="399">
      <c r="A399" s="2" t="s">
        <v>3796</v>
      </c>
      <c r="G399" s="2" t="s">
        <v>3797</v>
      </c>
      <c r="H399" s="2" t="s">
        <v>3798</v>
      </c>
      <c r="I399" s="2" t="s">
        <v>3799</v>
      </c>
      <c r="J399" s="2" t="s">
        <v>3799</v>
      </c>
      <c r="K399" s="2" t="s">
        <v>3800</v>
      </c>
      <c r="L399" s="2" t="s">
        <v>1859</v>
      </c>
    </row>
    <row r="400">
      <c r="A400" s="2" t="s">
        <v>3801</v>
      </c>
      <c r="G400" s="2" t="s">
        <v>3802</v>
      </c>
      <c r="H400" s="2" t="s">
        <v>3803</v>
      </c>
      <c r="I400" s="2" t="s">
        <v>3804</v>
      </c>
      <c r="J400" s="2" t="s">
        <v>3804</v>
      </c>
      <c r="K400" s="2" t="s">
        <v>3805</v>
      </c>
      <c r="L400" s="2" t="s">
        <v>1859</v>
      </c>
    </row>
    <row r="401">
      <c r="A401" s="2" t="s">
        <v>3806</v>
      </c>
      <c r="G401" s="2" t="s">
        <v>3807</v>
      </c>
      <c r="H401" s="2" t="s">
        <v>3808</v>
      </c>
      <c r="I401" s="2" t="s">
        <v>3809</v>
      </c>
      <c r="J401" s="2" t="s">
        <v>3809</v>
      </c>
      <c r="K401" s="2" t="s">
        <v>3810</v>
      </c>
      <c r="L401" s="2" t="s">
        <v>1859</v>
      </c>
    </row>
    <row r="402">
      <c r="A402" s="2" t="s">
        <v>3811</v>
      </c>
      <c r="G402" s="2" t="s">
        <v>1136</v>
      </c>
      <c r="H402" s="2" t="s">
        <v>3812</v>
      </c>
      <c r="I402" s="2" t="s">
        <v>3813</v>
      </c>
      <c r="J402" s="2" t="s">
        <v>3813</v>
      </c>
      <c r="K402" s="2" t="s">
        <v>3814</v>
      </c>
      <c r="L402" s="2" t="s">
        <v>1859</v>
      </c>
    </row>
    <row r="403">
      <c r="A403" s="2" t="s">
        <v>3815</v>
      </c>
      <c r="G403" s="2" t="s">
        <v>3816</v>
      </c>
      <c r="H403" s="2" t="s">
        <v>3817</v>
      </c>
      <c r="I403" s="2" t="s">
        <v>3818</v>
      </c>
      <c r="J403" s="2" t="s">
        <v>3818</v>
      </c>
      <c r="K403" s="2" t="s">
        <v>3819</v>
      </c>
      <c r="L403" s="2" t="s">
        <v>1859</v>
      </c>
    </row>
    <row r="404">
      <c r="A404" s="2" t="s">
        <v>3820</v>
      </c>
      <c r="G404" s="2" t="s">
        <v>3821</v>
      </c>
      <c r="H404" s="2" t="s">
        <v>3822</v>
      </c>
      <c r="I404" s="2" t="s">
        <v>3823</v>
      </c>
      <c r="J404" s="2" t="s">
        <v>3823</v>
      </c>
      <c r="K404" s="2" t="s">
        <v>3824</v>
      </c>
      <c r="L404" s="2" t="s">
        <v>1859</v>
      </c>
    </row>
    <row r="405">
      <c r="A405" s="2" t="s">
        <v>56</v>
      </c>
      <c r="G405" s="2" t="s">
        <v>3825</v>
      </c>
      <c r="H405" s="2" t="s">
        <v>3826</v>
      </c>
      <c r="I405" s="2" t="s">
        <v>3827</v>
      </c>
      <c r="J405" s="2" t="s">
        <v>3827</v>
      </c>
      <c r="K405" s="2" t="s">
        <v>3828</v>
      </c>
      <c r="L405" s="2" t="s">
        <v>1859</v>
      </c>
    </row>
    <row r="406">
      <c r="A406" s="2" t="s">
        <v>58</v>
      </c>
      <c r="G406" s="2" t="s">
        <v>3829</v>
      </c>
      <c r="H406" s="2" t="s">
        <v>3830</v>
      </c>
      <c r="I406" s="2" t="s">
        <v>3831</v>
      </c>
      <c r="J406" s="2" t="s">
        <v>3831</v>
      </c>
      <c r="K406" s="2" t="s">
        <v>3832</v>
      </c>
      <c r="L406" s="2" t="s">
        <v>1859</v>
      </c>
    </row>
    <row r="407">
      <c r="A407" s="2" t="s">
        <v>3833</v>
      </c>
      <c r="G407" s="2" t="s">
        <v>3834</v>
      </c>
      <c r="H407" s="2" t="s">
        <v>3835</v>
      </c>
      <c r="I407" s="2" t="s">
        <v>3836</v>
      </c>
      <c r="J407" s="2" t="s">
        <v>3836</v>
      </c>
      <c r="K407" s="2" t="s">
        <v>3837</v>
      </c>
      <c r="L407" s="2" t="s">
        <v>1859</v>
      </c>
    </row>
    <row r="408">
      <c r="A408" s="2" t="s">
        <v>3838</v>
      </c>
      <c r="G408" s="2" t="s">
        <v>3839</v>
      </c>
      <c r="H408" s="2" t="s">
        <v>3840</v>
      </c>
      <c r="I408" s="2" t="s">
        <v>3841</v>
      </c>
      <c r="J408" s="2" t="s">
        <v>3841</v>
      </c>
      <c r="K408" s="2" t="s">
        <v>3842</v>
      </c>
      <c r="L408" s="2" t="s">
        <v>1859</v>
      </c>
    </row>
    <row r="409">
      <c r="A409" s="2" t="s">
        <v>361</v>
      </c>
      <c r="G409" s="2" t="s">
        <v>3843</v>
      </c>
      <c r="H409" s="2" t="s">
        <v>3844</v>
      </c>
      <c r="I409" s="2" t="s">
        <v>3845</v>
      </c>
      <c r="J409" s="2" t="s">
        <v>3845</v>
      </c>
      <c r="K409" s="2" t="s">
        <v>3846</v>
      </c>
      <c r="L409" s="2" t="s">
        <v>1859</v>
      </c>
    </row>
    <row r="410">
      <c r="A410" s="2" t="s">
        <v>362</v>
      </c>
      <c r="G410" s="2" t="s">
        <v>1687</v>
      </c>
      <c r="H410" s="2" t="s">
        <v>3847</v>
      </c>
      <c r="I410" s="2" t="s">
        <v>3848</v>
      </c>
      <c r="J410" s="2" t="s">
        <v>3848</v>
      </c>
      <c r="K410" s="2" t="s">
        <v>3849</v>
      </c>
      <c r="L410" s="2" t="s">
        <v>1859</v>
      </c>
    </row>
    <row r="411">
      <c r="A411" s="2" t="s">
        <v>3850</v>
      </c>
      <c r="G411" s="2" t="s">
        <v>1416</v>
      </c>
      <c r="H411" s="2" t="s">
        <v>3851</v>
      </c>
      <c r="I411" s="2" t="s">
        <v>1416</v>
      </c>
      <c r="J411" s="2" t="s">
        <v>1416</v>
      </c>
      <c r="K411" s="2" t="s">
        <v>3852</v>
      </c>
      <c r="L411" s="2" t="s">
        <v>1859</v>
      </c>
    </row>
    <row r="412">
      <c r="A412" s="2" t="s">
        <v>1241</v>
      </c>
      <c r="G412" s="2" t="s">
        <v>3853</v>
      </c>
      <c r="H412" s="2" t="s">
        <v>3854</v>
      </c>
      <c r="I412" s="2" t="s">
        <v>3855</v>
      </c>
      <c r="J412" s="2" t="s">
        <v>3855</v>
      </c>
      <c r="K412" s="2" t="s">
        <v>3856</v>
      </c>
      <c r="L412" s="2" t="s">
        <v>1859</v>
      </c>
    </row>
    <row r="413">
      <c r="A413" s="2" t="s">
        <v>3857</v>
      </c>
      <c r="G413" s="2" t="s">
        <v>3858</v>
      </c>
      <c r="H413" s="2" t="s">
        <v>3859</v>
      </c>
      <c r="I413" s="2" t="s">
        <v>3860</v>
      </c>
      <c r="J413" s="2" t="s">
        <v>3860</v>
      </c>
      <c r="K413" s="2" t="s">
        <v>3861</v>
      </c>
      <c r="L413" s="2" t="s">
        <v>1859</v>
      </c>
    </row>
    <row r="414">
      <c r="A414" s="2" t="s">
        <v>3862</v>
      </c>
      <c r="G414" s="2" t="s">
        <v>3863</v>
      </c>
      <c r="H414" s="2" t="s">
        <v>3864</v>
      </c>
      <c r="I414" s="2" t="s">
        <v>3865</v>
      </c>
      <c r="J414" s="2" t="s">
        <v>3865</v>
      </c>
      <c r="K414" s="2" t="s">
        <v>3866</v>
      </c>
      <c r="L414" s="2" t="s">
        <v>1859</v>
      </c>
    </row>
    <row r="415">
      <c r="A415" s="2" t="s">
        <v>3867</v>
      </c>
      <c r="G415" s="2" t="s">
        <v>3868</v>
      </c>
      <c r="H415" s="2" t="s">
        <v>3869</v>
      </c>
      <c r="I415" s="2" t="s">
        <v>3870</v>
      </c>
      <c r="J415" s="2" t="s">
        <v>3870</v>
      </c>
      <c r="K415" s="2" t="s">
        <v>3871</v>
      </c>
      <c r="L415" s="2" t="s">
        <v>1859</v>
      </c>
    </row>
    <row r="416">
      <c r="A416" s="2" t="s">
        <v>3872</v>
      </c>
      <c r="G416" s="2" t="s">
        <v>3873</v>
      </c>
      <c r="H416" s="2" t="s">
        <v>3874</v>
      </c>
      <c r="I416" s="2" t="s">
        <v>3875</v>
      </c>
      <c r="J416" s="2" t="s">
        <v>3875</v>
      </c>
      <c r="K416" s="2" t="s">
        <v>3876</v>
      </c>
      <c r="L416" s="2" t="s">
        <v>1859</v>
      </c>
    </row>
    <row r="417">
      <c r="A417" s="2" t="s">
        <v>3877</v>
      </c>
      <c r="G417" s="2" t="s">
        <v>3878</v>
      </c>
      <c r="H417" s="2" t="s">
        <v>3879</v>
      </c>
      <c r="I417" s="2" t="s">
        <v>3880</v>
      </c>
      <c r="J417" s="2" t="s">
        <v>3880</v>
      </c>
      <c r="K417" s="2" t="s">
        <v>3881</v>
      </c>
      <c r="L417" s="2" t="s">
        <v>1859</v>
      </c>
    </row>
    <row r="418">
      <c r="A418" s="2" t="s">
        <v>364</v>
      </c>
      <c r="G418" s="2" t="s">
        <v>3882</v>
      </c>
      <c r="H418" s="2" t="s">
        <v>3883</v>
      </c>
      <c r="I418" s="2" t="s">
        <v>3884</v>
      </c>
      <c r="J418" s="2" t="s">
        <v>3884</v>
      </c>
      <c r="K418" s="2" t="s">
        <v>3885</v>
      </c>
      <c r="L418" s="2" t="s">
        <v>1859</v>
      </c>
    </row>
    <row r="419">
      <c r="A419" s="2" t="s">
        <v>3886</v>
      </c>
      <c r="G419" s="2" t="s">
        <v>3887</v>
      </c>
      <c r="H419" s="2" t="s">
        <v>3888</v>
      </c>
      <c r="I419" s="2" t="s">
        <v>3889</v>
      </c>
      <c r="J419" s="2" t="s">
        <v>3889</v>
      </c>
      <c r="K419" s="2" t="s">
        <v>3890</v>
      </c>
      <c r="L419" s="2" t="s">
        <v>1859</v>
      </c>
    </row>
    <row r="420">
      <c r="A420" s="2" t="s">
        <v>3891</v>
      </c>
      <c r="G420" s="2" t="s">
        <v>3892</v>
      </c>
      <c r="H420" s="2" t="s">
        <v>3893</v>
      </c>
      <c r="I420" s="2" t="s">
        <v>3894</v>
      </c>
      <c r="J420" s="2" t="s">
        <v>3894</v>
      </c>
      <c r="K420" s="2" t="s">
        <v>3895</v>
      </c>
      <c r="L420" s="2" t="s">
        <v>1859</v>
      </c>
    </row>
    <row r="421">
      <c r="A421" s="2" t="s">
        <v>3896</v>
      </c>
      <c r="G421" s="2" t="s">
        <v>3897</v>
      </c>
      <c r="H421" s="2" t="s">
        <v>3898</v>
      </c>
      <c r="I421" s="2" t="s">
        <v>3899</v>
      </c>
      <c r="J421" s="2" t="s">
        <v>3899</v>
      </c>
      <c r="K421" s="2" t="s">
        <v>3900</v>
      </c>
      <c r="L421" s="2" t="s">
        <v>1859</v>
      </c>
    </row>
    <row r="422">
      <c r="A422" s="2" t="s">
        <v>3901</v>
      </c>
      <c r="G422" s="2" t="s">
        <v>1758</v>
      </c>
      <c r="H422" s="2" t="s">
        <v>3902</v>
      </c>
      <c r="I422" s="2" t="s">
        <v>3903</v>
      </c>
      <c r="J422" s="2" t="s">
        <v>3904</v>
      </c>
      <c r="K422" s="2" t="s">
        <v>3905</v>
      </c>
      <c r="L422" s="2" t="s">
        <v>1859</v>
      </c>
    </row>
    <row r="423">
      <c r="A423" s="2" t="s">
        <v>3906</v>
      </c>
      <c r="G423" s="2" t="s">
        <v>3907</v>
      </c>
      <c r="H423" s="2" t="s">
        <v>3908</v>
      </c>
      <c r="I423" s="2" t="s">
        <v>3909</v>
      </c>
      <c r="J423" s="2" t="s">
        <v>3909</v>
      </c>
      <c r="K423" s="2" t="s">
        <v>3910</v>
      </c>
      <c r="L423" s="2" t="s">
        <v>1859</v>
      </c>
    </row>
    <row r="424">
      <c r="A424" s="2" t="s">
        <v>3911</v>
      </c>
      <c r="G424" s="2" t="s">
        <v>3912</v>
      </c>
      <c r="H424" s="2" t="s">
        <v>3913</v>
      </c>
      <c r="I424" s="2" t="s">
        <v>3914</v>
      </c>
      <c r="J424" s="2" t="s">
        <v>3914</v>
      </c>
      <c r="K424" s="2" t="s">
        <v>3915</v>
      </c>
      <c r="L424" s="2" t="s">
        <v>1859</v>
      </c>
    </row>
    <row r="425">
      <c r="A425" s="2" t="s">
        <v>60</v>
      </c>
      <c r="G425" s="2" t="s">
        <v>3916</v>
      </c>
      <c r="H425" s="2" t="s">
        <v>3917</v>
      </c>
      <c r="I425" s="2" t="s">
        <v>3918</v>
      </c>
      <c r="J425" s="2" t="s">
        <v>3918</v>
      </c>
      <c r="K425" s="2" t="s">
        <v>3919</v>
      </c>
      <c r="L425" s="2" t="s">
        <v>1859</v>
      </c>
    </row>
    <row r="426">
      <c r="A426" s="2" t="s">
        <v>3920</v>
      </c>
      <c r="G426" s="2" t="s">
        <v>3921</v>
      </c>
      <c r="H426" s="2" t="s">
        <v>3922</v>
      </c>
      <c r="I426" s="2" t="s">
        <v>3923</v>
      </c>
      <c r="J426" s="2" t="s">
        <v>3923</v>
      </c>
      <c r="K426" s="2" t="s">
        <v>3924</v>
      </c>
      <c r="L426" s="2" t="s">
        <v>1859</v>
      </c>
    </row>
    <row r="427">
      <c r="A427" s="2" t="s">
        <v>3925</v>
      </c>
      <c r="G427" s="2" t="s">
        <v>3926</v>
      </c>
      <c r="H427" s="2" t="s">
        <v>3927</v>
      </c>
      <c r="I427" s="2" t="s">
        <v>3928</v>
      </c>
      <c r="J427" s="2" t="s">
        <v>3929</v>
      </c>
      <c r="K427" s="2" t="s">
        <v>3930</v>
      </c>
      <c r="L427" s="2" t="s">
        <v>1859</v>
      </c>
    </row>
    <row r="428">
      <c r="A428" s="2" t="s">
        <v>3931</v>
      </c>
      <c r="G428" s="2" t="s">
        <v>3932</v>
      </c>
      <c r="H428" s="2" t="s">
        <v>3933</v>
      </c>
      <c r="I428" s="2" t="s">
        <v>3934</v>
      </c>
      <c r="J428" s="2" t="s">
        <v>3934</v>
      </c>
      <c r="K428" s="2" t="s">
        <v>3935</v>
      </c>
      <c r="L428" s="2" t="s">
        <v>1859</v>
      </c>
    </row>
    <row r="429">
      <c r="A429" s="2" t="s">
        <v>370</v>
      </c>
      <c r="G429" s="2" t="s">
        <v>3936</v>
      </c>
      <c r="H429" s="2" t="s">
        <v>3937</v>
      </c>
      <c r="I429" s="2" t="s">
        <v>3936</v>
      </c>
      <c r="J429" s="2" t="s">
        <v>3936</v>
      </c>
      <c r="K429" s="2" t="s">
        <v>3938</v>
      </c>
      <c r="L429" s="2" t="s">
        <v>1859</v>
      </c>
    </row>
    <row r="430">
      <c r="A430" s="2" t="s">
        <v>3939</v>
      </c>
      <c r="G430" s="2" t="s">
        <v>3940</v>
      </c>
      <c r="H430" s="2" t="s">
        <v>3941</v>
      </c>
      <c r="I430" s="2" t="s">
        <v>3942</v>
      </c>
      <c r="J430" s="2" t="s">
        <v>3943</v>
      </c>
      <c r="K430" s="2" t="s">
        <v>3944</v>
      </c>
      <c r="L430" s="2" t="s">
        <v>1859</v>
      </c>
    </row>
    <row r="431">
      <c r="A431" s="2" t="s">
        <v>3945</v>
      </c>
      <c r="G431" s="2" t="s">
        <v>3946</v>
      </c>
      <c r="H431" s="2" t="s">
        <v>3947</v>
      </c>
      <c r="I431" s="2" t="s">
        <v>3948</v>
      </c>
      <c r="J431" s="2" t="s">
        <v>3949</v>
      </c>
      <c r="K431" s="2" t="s">
        <v>3950</v>
      </c>
      <c r="L431" s="2" t="s">
        <v>1859</v>
      </c>
    </row>
    <row r="432">
      <c r="A432" s="2" t="s">
        <v>3951</v>
      </c>
      <c r="G432" s="2" t="s">
        <v>3952</v>
      </c>
      <c r="H432" s="2" t="s">
        <v>3953</v>
      </c>
      <c r="I432" s="2" t="s">
        <v>3954</v>
      </c>
      <c r="J432" s="2" t="s">
        <v>3955</v>
      </c>
      <c r="K432" s="2" t="s">
        <v>3956</v>
      </c>
      <c r="L432" s="2" t="s">
        <v>1859</v>
      </c>
    </row>
    <row r="433">
      <c r="A433" s="2" t="s">
        <v>3957</v>
      </c>
      <c r="G433" s="2" t="s">
        <v>3958</v>
      </c>
      <c r="H433" s="2" t="s">
        <v>3959</v>
      </c>
      <c r="I433" s="2" t="s">
        <v>3960</v>
      </c>
      <c r="J433" s="2" t="s">
        <v>3960</v>
      </c>
      <c r="K433" s="2" t="s">
        <v>3961</v>
      </c>
      <c r="L433" s="2" t="s">
        <v>1859</v>
      </c>
    </row>
    <row r="434">
      <c r="A434" s="2" t="s">
        <v>3962</v>
      </c>
      <c r="G434" s="2" t="s">
        <v>3963</v>
      </c>
      <c r="H434" s="2" t="s">
        <v>3964</v>
      </c>
      <c r="I434" s="2" t="s">
        <v>3965</v>
      </c>
      <c r="J434" s="2" t="s">
        <v>3965</v>
      </c>
      <c r="K434" s="2" t="s">
        <v>3966</v>
      </c>
      <c r="L434" s="2" t="s">
        <v>1859</v>
      </c>
    </row>
    <row r="435">
      <c r="A435" s="2" t="s">
        <v>64</v>
      </c>
      <c r="G435" s="2" t="s">
        <v>3967</v>
      </c>
      <c r="H435" s="2" t="s">
        <v>3968</v>
      </c>
      <c r="I435" s="2" t="s">
        <v>3969</v>
      </c>
      <c r="J435" s="2" t="s">
        <v>3970</v>
      </c>
      <c r="K435" s="2" t="s">
        <v>3971</v>
      </c>
      <c r="L435" s="2" t="s">
        <v>1859</v>
      </c>
    </row>
    <row r="436">
      <c r="A436" s="2" t="s">
        <v>374</v>
      </c>
      <c r="G436" s="2" t="s">
        <v>3836</v>
      </c>
      <c r="H436" s="2" t="s">
        <v>3972</v>
      </c>
      <c r="I436" s="2" t="s">
        <v>3973</v>
      </c>
      <c r="J436" s="2" t="s">
        <v>3973</v>
      </c>
      <c r="K436" s="2" t="s">
        <v>3974</v>
      </c>
      <c r="L436" s="2" t="s">
        <v>1859</v>
      </c>
    </row>
    <row r="437">
      <c r="A437" s="2" t="s">
        <v>3975</v>
      </c>
      <c r="G437" s="2" t="s">
        <v>3976</v>
      </c>
      <c r="H437" s="2" t="s">
        <v>3977</v>
      </c>
      <c r="I437" s="2" t="s">
        <v>3978</v>
      </c>
      <c r="J437" s="2" t="s">
        <v>3978</v>
      </c>
      <c r="K437" s="2" t="s">
        <v>3979</v>
      </c>
      <c r="L437" s="2" t="s">
        <v>1859</v>
      </c>
    </row>
    <row r="438">
      <c r="A438" s="2" t="s">
        <v>3980</v>
      </c>
      <c r="G438" s="2" t="s">
        <v>1497</v>
      </c>
      <c r="H438" s="2" t="s">
        <v>3981</v>
      </c>
      <c r="I438" s="2" t="s">
        <v>3982</v>
      </c>
      <c r="J438" s="2" t="s">
        <v>3982</v>
      </c>
      <c r="K438" s="2" t="s">
        <v>3983</v>
      </c>
      <c r="L438" s="2" t="s">
        <v>1859</v>
      </c>
    </row>
    <row r="439">
      <c r="A439" s="2" t="s">
        <v>3984</v>
      </c>
      <c r="G439" s="2" t="s">
        <v>3985</v>
      </c>
      <c r="H439" s="2" t="s">
        <v>3986</v>
      </c>
      <c r="I439" s="2" t="s">
        <v>3987</v>
      </c>
      <c r="J439" s="2" t="s">
        <v>3988</v>
      </c>
      <c r="K439" s="2" t="s">
        <v>3989</v>
      </c>
      <c r="L439" s="2" t="s">
        <v>1859</v>
      </c>
    </row>
    <row r="440">
      <c r="A440" s="2" t="s">
        <v>3990</v>
      </c>
      <c r="G440" s="2" t="s">
        <v>3991</v>
      </c>
      <c r="H440" s="2" t="s">
        <v>3992</v>
      </c>
      <c r="I440" s="2" t="s">
        <v>3993</v>
      </c>
      <c r="J440" s="2" t="s">
        <v>3993</v>
      </c>
      <c r="K440" s="2" t="s">
        <v>3994</v>
      </c>
      <c r="L440" s="2" t="s">
        <v>1859</v>
      </c>
    </row>
    <row r="441">
      <c r="A441" s="2" t="s">
        <v>3995</v>
      </c>
      <c r="G441" s="2" t="s">
        <v>3996</v>
      </c>
      <c r="H441" s="2" t="s">
        <v>3997</v>
      </c>
      <c r="I441" s="2" t="s">
        <v>3998</v>
      </c>
      <c r="J441" s="2" t="s">
        <v>3998</v>
      </c>
      <c r="K441" s="2" t="s">
        <v>3999</v>
      </c>
      <c r="L441" s="2" t="s">
        <v>1859</v>
      </c>
    </row>
    <row r="442">
      <c r="A442" s="2" t="s">
        <v>66</v>
      </c>
      <c r="G442" s="2" t="s">
        <v>4000</v>
      </c>
      <c r="H442" s="2" t="s">
        <v>4001</v>
      </c>
      <c r="I442" s="2" t="s">
        <v>4002</v>
      </c>
      <c r="J442" s="2" t="s">
        <v>4002</v>
      </c>
      <c r="K442" s="2" t="s">
        <v>4003</v>
      </c>
      <c r="L442" s="2" t="s">
        <v>1859</v>
      </c>
    </row>
    <row r="443">
      <c r="A443" s="2" t="s">
        <v>4004</v>
      </c>
      <c r="G443" s="2" t="s">
        <v>4005</v>
      </c>
      <c r="H443" s="2" t="s">
        <v>4006</v>
      </c>
      <c r="I443" s="2" t="s">
        <v>4007</v>
      </c>
      <c r="J443" s="2" t="s">
        <v>4007</v>
      </c>
      <c r="K443" s="2" t="s">
        <v>4008</v>
      </c>
      <c r="L443" s="2" t="s">
        <v>1859</v>
      </c>
    </row>
    <row r="444">
      <c r="A444" s="2" t="s">
        <v>4009</v>
      </c>
      <c r="G444" s="2" t="s">
        <v>4010</v>
      </c>
      <c r="H444" s="2" t="s">
        <v>4011</v>
      </c>
      <c r="I444" s="2" t="s">
        <v>4012</v>
      </c>
      <c r="J444" s="2" t="s">
        <v>4012</v>
      </c>
      <c r="K444" s="2" t="s">
        <v>4013</v>
      </c>
      <c r="L444" s="2" t="s">
        <v>1859</v>
      </c>
    </row>
    <row r="445">
      <c r="A445" s="2" t="s">
        <v>4014</v>
      </c>
      <c r="G445" s="2" t="s">
        <v>4015</v>
      </c>
      <c r="H445" s="2" t="s">
        <v>4016</v>
      </c>
      <c r="I445" s="2" t="s">
        <v>4017</v>
      </c>
      <c r="J445" s="2" t="s">
        <v>4017</v>
      </c>
      <c r="K445" s="2" t="s">
        <v>4018</v>
      </c>
      <c r="L445" s="2" t="s">
        <v>1859</v>
      </c>
    </row>
    <row r="446">
      <c r="A446" s="2" t="s">
        <v>4019</v>
      </c>
      <c r="G446" s="2" t="s">
        <v>4020</v>
      </c>
      <c r="H446" s="2" t="s">
        <v>4021</v>
      </c>
      <c r="I446" s="2" t="s">
        <v>4022</v>
      </c>
      <c r="J446" s="2" t="s">
        <v>4022</v>
      </c>
      <c r="K446" s="2" t="s">
        <v>4023</v>
      </c>
      <c r="L446" s="2" t="s">
        <v>1859</v>
      </c>
    </row>
    <row r="447">
      <c r="A447" s="2" t="s">
        <v>4024</v>
      </c>
      <c r="G447" s="2" t="s">
        <v>4025</v>
      </c>
      <c r="H447" s="2" t="s">
        <v>4026</v>
      </c>
      <c r="I447" s="2" t="s">
        <v>4027</v>
      </c>
      <c r="J447" s="2" t="s">
        <v>4027</v>
      </c>
      <c r="K447" s="2" t="s">
        <v>4028</v>
      </c>
      <c r="L447" s="2" t="s">
        <v>1859</v>
      </c>
    </row>
    <row r="448">
      <c r="A448" s="2" t="s">
        <v>4029</v>
      </c>
      <c r="G448" s="2" t="s">
        <v>4030</v>
      </c>
      <c r="H448" s="2" t="s">
        <v>4031</v>
      </c>
      <c r="I448" s="2" t="s">
        <v>4032</v>
      </c>
      <c r="J448" s="2" t="s">
        <v>4032</v>
      </c>
      <c r="K448" s="2" t="s">
        <v>4033</v>
      </c>
      <c r="L448" s="2" t="s">
        <v>1859</v>
      </c>
    </row>
    <row r="449">
      <c r="A449" s="2" t="s">
        <v>4034</v>
      </c>
      <c r="G449" s="2" t="s">
        <v>1437</v>
      </c>
      <c r="H449" s="2" t="s">
        <v>4035</v>
      </c>
      <c r="I449" s="2" t="s">
        <v>4036</v>
      </c>
      <c r="J449" s="2" t="s">
        <v>4036</v>
      </c>
      <c r="K449" s="2" t="s">
        <v>4037</v>
      </c>
      <c r="L449" s="2" t="s">
        <v>1859</v>
      </c>
    </row>
    <row r="450">
      <c r="A450" s="2" t="s">
        <v>4038</v>
      </c>
      <c r="G450" s="2" t="s">
        <v>4039</v>
      </c>
      <c r="H450" s="2" t="s">
        <v>4040</v>
      </c>
      <c r="I450" s="2" t="s">
        <v>4041</v>
      </c>
      <c r="J450" s="2" t="s">
        <v>4041</v>
      </c>
      <c r="K450" s="2" t="s">
        <v>4042</v>
      </c>
      <c r="L450" s="2" t="s">
        <v>1859</v>
      </c>
    </row>
    <row r="451">
      <c r="A451" s="2" t="s">
        <v>4043</v>
      </c>
      <c r="G451" s="2" t="s">
        <v>4044</v>
      </c>
      <c r="H451" s="2" t="s">
        <v>4045</v>
      </c>
      <c r="I451" s="2" t="s">
        <v>4046</v>
      </c>
      <c r="J451" s="2" t="s">
        <v>4046</v>
      </c>
      <c r="K451" s="2" t="s">
        <v>4047</v>
      </c>
      <c r="L451" s="2" t="s">
        <v>1859</v>
      </c>
    </row>
    <row r="452">
      <c r="A452" s="2" t="s">
        <v>4048</v>
      </c>
      <c r="G452" s="2" t="s">
        <v>4049</v>
      </c>
      <c r="H452" s="2" t="s">
        <v>4050</v>
      </c>
      <c r="I452" s="2" t="s">
        <v>4051</v>
      </c>
      <c r="J452" s="2" t="s">
        <v>4051</v>
      </c>
      <c r="K452" s="2" t="s">
        <v>4052</v>
      </c>
      <c r="L452" s="2" t="s">
        <v>1859</v>
      </c>
    </row>
    <row r="453">
      <c r="A453" s="2" t="s">
        <v>4053</v>
      </c>
      <c r="G453" s="2" t="s">
        <v>4054</v>
      </c>
      <c r="H453" s="2" t="s">
        <v>4055</v>
      </c>
      <c r="I453" s="2" t="s">
        <v>4056</v>
      </c>
      <c r="J453" s="2" t="s">
        <v>4056</v>
      </c>
      <c r="K453" s="2" t="s">
        <v>4057</v>
      </c>
      <c r="L453" s="2" t="s">
        <v>1859</v>
      </c>
    </row>
    <row r="454">
      <c r="A454" s="2" t="s">
        <v>4058</v>
      </c>
      <c r="G454" s="2" t="s">
        <v>4059</v>
      </c>
      <c r="H454" s="2" t="s">
        <v>4060</v>
      </c>
      <c r="I454" s="2" t="s">
        <v>4061</v>
      </c>
      <c r="J454" s="2" t="s">
        <v>4062</v>
      </c>
      <c r="K454" s="2" t="s">
        <v>4063</v>
      </c>
      <c r="L454" s="2" t="s">
        <v>1859</v>
      </c>
    </row>
    <row r="455">
      <c r="A455" s="2" t="s">
        <v>68</v>
      </c>
      <c r="G455" s="2" t="s">
        <v>4064</v>
      </c>
      <c r="H455" s="2" t="s">
        <v>4065</v>
      </c>
      <c r="I455" s="2" t="s">
        <v>4066</v>
      </c>
      <c r="J455" s="2" t="s">
        <v>4067</v>
      </c>
      <c r="K455" s="2" t="s">
        <v>4068</v>
      </c>
      <c r="L455" s="2" t="s">
        <v>1859</v>
      </c>
    </row>
    <row r="456">
      <c r="A456" s="2" t="s">
        <v>1316</v>
      </c>
      <c r="G456" s="2" t="s">
        <v>4069</v>
      </c>
      <c r="H456" s="2" t="s">
        <v>4070</v>
      </c>
      <c r="I456" s="2" t="s">
        <v>4071</v>
      </c>
      <c r="J456" s="2" t="s">
        <v>4071</v>
      </c>
      <c r="K456" s="2" t="s">
        <v>4072</v>
      </c>
      <c r="L456" s="2" t="s">
        <v>1859</v>
      </c>
    </row>
    <row r="457">
      <c r="A457" s="2" t="s">
        <v>4073</v>
      </c>
      <c r="G457" s="2" t="s">
        <v>4074</v>
      </c>
      <c r="H457" s="2" t="s">
        <v>4075</v>
      </c>
      <c r="I457" s="2" t="s">
        <v>4076</v>
      </c>
      <c r="J457" s="2" t="s">
        <v>4076</v>
      </c>
      <c r="K457" s="2" t="s">
        <v>4077</v>
      </c>
      <c r="L457" s="2" t="s">
        <v>1859</v>
      </c>
    </row>
    <row r="458">
      <c r="A458" s="2" t="s">
        <v>4078</v>
      </c>
      <c r="G458" s="2" t="s">
        <v>4079</v>
      </c>
      <c r="H458" s="2" t="s">
        <v>4080</v>
      </c>
      <c r="I458" s="2" t="s">
        <v>4081</v>
      </c>
      <c r="J458" s="2" t="s">
        <v>4081</v>
      </c>
      <c r="K458" s="2" t="s">
        <v>4082</v>
      </c>
      <c r="L458" s="2" t="s">
        <v>1859</v>
      </c>
    </row>
    <row r="459">
      <c r="A459" s="2" t="s">
        <v>4083</v>
      </c>
      <c r="G459" s="2" t="s">
        <v>4084</v>
      </c>
      <c r="H459" s="2" t="s">
        <v>4085</v>
      </c>
      <c r="I459" s="2" t="s">
        <v>4086</v>
      </c>
      <c r="J459" s="2" t="s">
        <v>4086</v>
      </c>
      <c r="K459" s="2" t="s">
        <v>4087</v>
      </c>
      <c r="L459" s="2" t="s">
        <v>1859</v>
      </c>
    </row>
    <row r="460">
      <c r="A460" s="2" t="s">
        <v>4088</v>
      </c>
      <c r="G460" s="2" t="s">
        <v>4089</v>
      </c>
      <c r="H460" s="2" t="s">
        <v>4090</v>
      </c>
      <c r="I460" s="2" t="s">
        <v>4091</v>
      </c>
      <c r="J460" s="2" t="s">
        <v>4091</v>
      </c>
      <c r="K460" s="2" t="s">
        <v>4092</v>
      </c>
      <c r="L460" s="2" t="s">
        <v>1859</v>
      </c>
    </row>
    <row r="461">
      <c r="A461" s="2" t="s">
        <v>4093</v>
      </c>
      <c r="G461" s="2" t="s">
        <v>4094</v>
      </c>
      <c r="H461" s="2" t="s">
        <v>4095</v>
      </c>
      <c r="I461" s="2" t="s">
        <v>4096</v>
      </c>
      <c r="J461" s="2" t="s">
        <v>4096</v>
      </c>
      <c r="K461" s="2" t="s">
        <v>4097</v>
      </c>
      <c r="L461" s="2" t="s">
        <v>1859</v>
      </c>
    </row>
    <row r="462">
      <c r="A462" s="2" t="s">
        <v>380</v>
      </c>
      <c r="G462" s="2" t="s">
        <v>4098</v>
      </c>
      <c r="H462" s="2" t="s">
        <v>4099</v>
      </c>
      <c r="I462" s="2" t="s">
        <v>4100</v>
      </c>
      <c r="J462" s="2" t="s">
        <v>4101</v>
      </c>
      <c r="K462" s="2" t="s">
        <v>4102</v>
      </c>
      <c r="L462" s="2" t="s">
        <v>1859</v>
      </c>
    </row>
    <row r="463">
      <c r="A463" s="2" t="s">
        <v>4103</v>
      </c>
      <c r="G463" s="2" t="s">
        <v>4104</v>
      </c>
      <c r="H463" s="2" t="s">
        <v>4105</v>
      </c>
      <c r="I463" s="2" t="s">
        <v>4106</v>
      </c>
      <c r="J463" s="2" t="s">
        <v>4106</v>
      </c>
      <c r="K463" s="2" t="s">
        <v>4107</v>
      </c>
      <c r="L463" s="2" t="s">
        <v>1859</v>
      </c>
    </row>
    <row r="464">
      <c r="A464" s="2" t="s">
        <v>4108</v>
      </c>
      <c r="G464" s="2" t="s">
        <v>4109</v>
      </c>
      <c r="H464" s="2" t="s">
        <v>4110</v>
      </c>
      <c r="I464" s="2" t="s">
        <v>4111</v>
      </c>
      <c r="J464" s="2" t="s">
        <v>4111</v>
      </c>
      <c r="K464" s="2" t="s">
        <v>4112</v>
      </c>
      <c r="L464" s="2" t="s">
        <v>1859</v>
      </c>
    </row>
    <row r="465">
      <c r="A465" s="2" t="s">
        <v>4113</v>
      </c>
      <c r="G465" s="2" t="s">
        <v>4114</v>
      </c>
      <c r="H465" s="2" t="s">
        <v>4115</v>
      </c>
      <c r="I465" s="2" t="s">
        <v>4116</v>
      </c>
      <c r="J465" s="2" t="s">
        <v>4116</v>
      </c>
      <c r="K465" s="2" t="s">
        <v>4117</v>
      </c>
      <c r="L465" s="2" t="s">
        <v>1859</v>
      </c>
    </row>
    <row r="466">
      <c r="A466" s="2" t="s">
        <v>4118</v>
      </c>
      <c r="G466" s="2" t="s">
        <v>4119</v>
      </c>
      <c r="H466" s="2" t="s">
        <v>4120</v>
      </c>
      <c r="I466" s="2" t="s">
        <v>4121</v>
      </c>
      <c r="J466" s="2" t="s">
        <v>4121</v>
      </c>
      <c r="K466" s="2" t="s">
        <v>4122</v>
      </c>
      <c r="L466" s="2" t="s">
        <v>1859</v>
      </c>
    </row>
    <row r="467">
      <c r="A467" s="2" t="s">
        <v>4123</v>
      </c>
      <c r="G467" s="2" t="s">
        <v>4124</v>
      </c>
      <c r="H467" s="2" t="s">
        <v>4125</v>
      </c>
      <c r="I467" s="2" t="s">
        <v>4126</v>
      </c>
      <c r="J467" s="2" t="s">
        <v>4126</v>
      </c>
      <c r="K467" s="2" t="s">
        <v>4127</v>
      </c>
      <c r="L467" s="2" t="s">
        <v>1859</v>
      </c>
    </row>
    <row r="468">
      <c r="A468" s="2" t="s">
        <v>4128</v>
      </c>
      <c r="G468" s="2" t="s">
        <v>4129</v>
      </c>
      <c r="H468" s="2" t="s">
        <v>4130</v>
      </c>
      <c r="I468" s="2" t="s">
        <v>4131</v>
      </c>
      <c r="J468" s="2" t="s">
        <v>4131</v>
      </c>
      <c r="K468" s="2" t="s">
        <v>4132</v>
      </c>
      <c r="L468" s="2" t="s">
        <v>1859</v>
      </c>
    </row>
    <row r="469">
      <c r="A469" s="2" t="s">
        <v>4133</v>
      </c>
      <c r="G469" s="2" t="s">
        <v>4134</v>
      </c>
      <c r="H469" s="2" t="s">
        <v>4135</v>
      </c>
      <c r="I469" s="2" t="s">
        <v>4136</v>
      </c>
      <c r="J469" s="2" t="s">
        <v>4136</v>
      </c>
      <c r="K469" s="2" t="s">
        <v>4137</v>
      </c>
      <c r="L469" s="2" t="s">
        <v>1859</v>
      </c>
    </row>
    <row r="470">
      <c r="A470" s="2" t="s">
        <v>4138</v>
      </c>
      <c r="G470" s="2" t="s">
        <v>4139</v>
      </c>
      <c r="H470" s="2" t="s">
        <v>4140</v>
      </c>
      <c r="I470" s="2" t="s">
        <v>4141</v>
      </c>
      <c r="J470" s="2" t="s">
        <v>4141</v>
      </c>
      <c r="K470" s="2" t="s">
        <v>4142</v>
      </c>
      <c r="L470" s="2" t="s">
        <v>1859</v>
      </c>
    </row>
    <row r="471">
      <c r="A471" s="2" t="s">
        <v>1127</v>
      </c>
      <c r="G471" s="2" t="s">
        <v>4143</v>
      </c>
      <c r="H471" s="2" t="s">
        <v>4144</v>
      </c>
      <c r="I471" s="2" t="s">
        <v>4145</v>
      </c>
      <c r="J471" s="2" t="s">
        <v>4145</v>
      </c>
      <c r="K471" s="2" t="s">
        <v>4146</v>
      </c>
      <c r="L471" s="2" t="s">
        <v>1859</v>
      </c>
    </row>
    <row r="472">
      <c r="A472" s="2" t="s">
        <v>4147</v>
      </c>
      <c r="G472" s="2" t="s">
        <v>4148</v>
      </c>
      <c r="H472" s="2" t="s">
        <v>4149</v>
      </c>
      <c r="I472" s="2" t="s">
        <v>4150</v>
      </c>
      <c r="J472" s="2" t="s">
        <v>4150</v>
      </c>
      <c r="K472" s="2" t="s">
        <v>4151</v>
      </c>
      <c r="L472" s="2" t="s">
        <v>1859</v>
      </c>
    </row>
    <row r="473">
      <c r="A473" s="2" t="s">
        <v>4152</v>
      </c>
      <c r="G473" s="2" t="s">
        <v>4153</v>
      </c>
      <c r="H473" s="2" t="s">
        <v>4154</v>
      </c>
      <c r="I473" s="2" t="s">
        <v>4155</v>
      </c>
      <c r="J473" s="2" t="s">
        <v>4155</v>
      </c>
      <c r="K473" s="2" t="s">
        <v>4156</v>
      </c>
      <c r="L473" s="2" t="s">
        <v>1859</v>
      </c>
    </row>
    <row r="474">
      <c r="A474" s="2" t="s">
        <v>4157</v>
      </c>
      <c r="G474" s="2" t="s">
        <v>4158</v>
      </c>
      <c r="H474" s="2" t="s">
        <v>4159</v>
      </c>
      <c r="I474" s="2" t="s">
        <v>4160</v>
      </c>
      <c r="J474" s="2" t="s">
        <v>4160</v>
      </c>
      <c r="K474" s="2" t="s">
        <v>4161</v>
      </c>
      <c r="L474" s="2" t="s">
        <v>1859</v>
      </c>
    </row>
    <row r="475">
      <c r="A475" s="2" t="s">
        <v>73</v>
      </c>
      <c r="G475" s="2" t="s">
        <v>1700</v>
      </c>
      <c r="H475" s="2" t="s">
        <v>4162</v>
      </c>
      <c r="I475" s="2" t="s">
        <v>4163</v>
      </c>
      <c r="J475" s="2" t="s">
        <v>4164</v>
      </c>
      <c r="K475" s="2" t="s">
        <v>4165</v>
      </c>
      <c r="L475" s="2" t="s">
        <v>1859</v>
      </c>
    </row>
    <row r="476">
      <c r="A476" s="2" t="s">
        <v>4166</v>
      </c>
      <c r="G476" s="2" t="s">
        <v>4167</v>
      </c>
      <c r="H476" s="2" t="s">
        <v>4168</v>
      </c>
      <c r="I476" s="2" t="s">
        <v>4169</v>
      </c>
      <c r="J476" s="2" t="s">
        <v>4169</v>
      </c>
      <c r="K476" s="2" t="s">
        <v>4170</v>
      </c>
      <c r="L476" s="2" t="s">
        <v>1859</v>
      </c>
    </row>
    <row r="477">
      <c r="A477" s="2" t="s">
        <v>4171</v>
      </c>
      <c r="G477" s="2" t="s">
        <v>4172</v>
      </c>
      <c r="H477" s="2" t="s">
        <v>4173</v>
      </c>
      <c r="I477" s="2" t="s">
        <v>4174</v>
      </c>
      <c r="J477" s="2" t="s">
        <v>4174</v>
      </c>
      <c r="K477" s="2" t="s">
        <v>4175</v>
      </c>
      <c r="L477" s="2" t="s">
        <v>1859</v>
      </c>
    </row>
    <row r="478">
      <c r="A478" s="2" t="s">
        <v>4176</v>
      </c>
      <c r="G478" s="2" t="s">
        <v>4177</v>
      </c>
      <c r="H478" s="2" t="s">
        <v>4178</v>
      </c>
      <c r="I478" s="2" t="s">
        <v>4179</v>
      </c>
      <c r="J478" s="2" t="s">
        <v>4179</v>
      </c>
      <c r="K478" s="2" t="s">
        <v>4180</v>
      </c>
      <c r="L478" s="2" t="s">
        <v>1859</v>
      </c>
    </row>
    <row r="479">
      <c r="A479" s="2" t="s">
        <v>4181</v>
      </c>
      <c r="G479" s="2" t="s">
        <v>1846</v>
      </c>
      <c r="H479" s="2" t="s">
        <v>4182</v>
      </c>
      <c r="I479" s="2" t="s">
        <v>4183</v>
      </c>
      <c r="J479" s="2" t="s">
        <v>4183</v>
      </c>
      <c r="K479" s="2" t="s">
        <v>4184</v>
      </c>
      <c r="L479" s="2" t="s">
        <v>1859</v>
      </c>
    </row>
    <row r="480">
      <c r="A480" s="2" t="s">
        <v>4185</v>
      </c>
      <c r="G480" s="2" t="s">
        <v>4186</v>
      </c>
      <c r="H480" s="2" t="s">
        <v>4187</v>
      </c>
      <c r="I480" s="2" t="s">
        <v>4188</v>
      </c>
      <c r="J480" s="2" t="s">
        <v>4188</v>
      </c>
      <c r="K480" s="2" t="s">
        <v>4189</v>
      </c>
      <c r="L480" s="2" t="s">
        <v>1859</v>
      </c>
    </row>
    <row r="481">
      <c r="A481" s="2" t="s">
        <v>4190</v>
      </c>
      <c r="G481" s="2" t="s">
        <v>4191</v>
      </c>
      <c r="H481" s="2" t="s">
        <v>4192</v>
      </c>
      <c r="I481" s="2" t="s">
        <v>4193</v>
      </c>
      <c r="J481" s="2" t="s">
        <v>4193</v>
      </c>
      <c r="K481" s="2" t="s">
        <v>4194</v>
      </c>
      <c r="L481" s="2" t="s">
        <v>1859</v>
      </c>
    </row>
    <row r="482">
      <c r="A482" s="2" t="s">
        <v>72</v>
      </c>
      <c r="G482" s="2" t="s">
        <v>4195</v>
      </c>
      <c r="H482" s="2" t="s">
        <v>4196</v>
      </c>
      <c r="I482" s="2" t="s">
        <v>4197</v>
      </c>
      <c r="J482" s="2" t="s">
        <v>4197</v>
      </c>
      <c r="K482" s="2" t="s">
        <v>4198</v>
      </c>
      <c r="L482" s="2" t="s">
        <v>1859</v>
      </c>
    </row>
    <row r="483">
      <c r="A483" s="2" t="s">
        <v>4199</v>
      </c>
      <c r="G483" s="2" t="s">
        <v>4200</v>
      </c>
      <c r="H483" s="2" t="s">
        <v>4201</v>
      </c>
      <c r="I483" s="2" t="s">
        <v>4202</v>
      </c>
      <c r="J483" s="2" t="s">
        <v>4202</v>
      </c>
      <c r="K483" s="2" t="s">
        <v>4203</v>
      </c>
      <c r="L483" s="2" t="s">
        <v>1859</v>
      </c>
    </row>
    <row r="484">
      <c r="A484" s="2" t="s">
        <v>388</v>
      </c>
      <c r="G484" s="2" t="s">
        <v>4204</v>
      </c>
      <c r="H484" s="2" t="s">
        <v>4205</v>
      </c>
      <c r="I484" s="2" t="s">
        <v>4206</v>
      </c>
      <c r="J484" s="2" t="s">
        <v>4206</v>
      </c>
      <c r="K484" s="2" t="s">
        <v>4207</v>
      </c>
      <c r="L484" s="2" t="s">
        <v>1859</v>
      </c>
    </row>
    <row r="485">
      <c r="A485" s="2" t="s">
        <v>389</v>
      </c>
      <c r="G485" s="2" t="s">
        <v>4208</v>
      </c>
      <c r="H485" s="2" t="s">
        <v>4209</v>
      </c>
      <c r="I485" s="2" t="s">
        <v>4210</v>
      </c>
      <c r="J485" s="2" t="s">
        <v>4210</v>
      </c>
      <c r="K485" s="2" t="s">
        <v>4211</v>
      </c>
      <c r="L485" s="2" t="s">
        <v>1859</v>
      </c>
    </row>
    <row r="486">
      <c r="A486" s="2" t="s">
        <v>4212</v>
      </c>
      <c r="G486" s="2" t="s">
        <v>4213</v>
      </c>
      <c r="H486" s="2" t="s">
        <v>4214</v>
      </c>
      <c r="I486" s="2" t="s">
        <v>4215</v>
      </c>
      <c r="J486" s="2" t="s">
        <v>4215</v>
      </c>
      <c r="K486" s="2" t="s">
        <v>4216</v>
      </c>
      <c r="L486" s="2" t="s">
        <v>1859</v>
      </c>
    </row>
    <row r="487">
      <c r="A487" s="2" t="s">
        <v>4217</v>
      </c>
      <c r="G487" s="2" t="s">
        <v>4218</v>
      </c>
      <c r="H487" s="2" t="s">
        <v>4219</v>
      </c>
      <c r="I487" s="2" t="s">
        <v>4220</v>
      </c>
      <c r="J487" s="2" t="s">
        <v>4220</v>
      </c>
      <c r="K487" s="2" t="s">
        <v>4221</v>
      </c>
      <c r="L487" s="2" t="s">
        <v>1859</v>
      </c>
    </row>
    <row r="488">
      <c r="A488" s="2" t="s">
        <v>4222</v>
      </c>
      <c r="G488" s="2" t="s">
        <v>4223</v>
      </c>
      <c r="H488" s="2" t="s">
        <v>4224</v>
      </c>
      <c r="I488" s="2" t="s">
        <v>4225</v>
      </c>
      <c r="J488" s="2" t="s">
        <v>4225</v>
      </c>
      <c r="K488" s="2" t="s">
        <v>4226</v>
      </c>
      <c r="L488" s="2" t="s">
        <v>1859</v>
      </c>
    </row>
    <row r="489">
      <c r="A489" s="2" t="s">
        <v>4227</v>
      </c>
      <c r="G489" s="2" t="s">
        <v>4228</v>
      </c>
      <c r="H489" s="2" t="s">
        <v>4229</v>
      </c>
      <c r="I489" s="2" t="s">
        <v>4230</v>
      </c>
      <c r="J489" s="2" t="s">
        <v>4230</v>
      </c>
      <c r="K489" s="2" t="s">
        <v>4231</v>
      </c>
      <c r="L489" s="2" t="s">
        <v>1859</v>
      </c>
    </row>
    <row r="490">
      <c r="A490" s="2" t="s">
        <v>4232</v>
      </c>
      <c r="G490" s="2" t="s">
        <v>1374</v>
      </c>
      <c r="H490" s="2" t="s">
        <v>4233</v>
      </c>
      <c r="I490" s="2" t="s">
        <v>4234</v>
      </c>
      <c r="J490" s="2" t="s">
        <v>4234</v>
      </c>
      <c r="K490" s="2" t="s">
        <v>4235</v>
      </c>
      <c r="L490" s="2" t="s">
        <v>1859</v>
      </c>
    </row>
    <row r="491">
      <c r="A491" s="2" t="s">
        <v>392</v>
      </c>
      <c r="G491" s="2" t="s">
        <v>4236</v>
      </c>
      <c r="H491" s="2" t="s">
        <v>4237</v>
      </c>
      <c r="I491" s="2" t="s">
        <v>4238</v>
      </c>
      <c r="J491" s="2" t="s">
        <v>4238</v>
      </c>
      <c r="K491" s="2" t="s">
        <v>4239</v>
      </c>
      <c r="L491" s="2" t="s">
        <v>1859</v>
      </c>
    </row>
    <row r="492">
      <c r="A492" s="2" t="s">
        <v>4240</v>
      </c>
      <c r="G492" s="2" t="s">
        <v>4241</v>
      </c>
      <c r="H492" s="2" t="s">
        <v>4242</v>
      </c>
      <c r="I492" s="2" t="s">
        <v>4243</v>
      </c>
      <c r="J492" s="2" t="s">
        <v>4243</v>
      </c>
      <c r="K492" s="2" t="s">
        <v>4244</v>
      </c>
      <c r="L492" s="2" t="s">
        <v>1859</v>
      </c>
    </row>
    <row r="493">
      <c r="A493" s="2" t="s">
        <v>393</v>
      </c>
      <c r="G493" s="2" t="s">
        <v>4245</v>
      </c>
      <c r="H493" s="2" t="s">
        <v>4246</v>
      </c>
      <c r="I493" s="2" t="s">
        <v>4247</v>
      </c>
      <c r="J493" s="2" t="s">
        <v>4247</v>
      </c>
      <c r="K493" s="2" t="s">
        <v>4248</v>
      </c>
      <c r="L493" s="2" t="s">
        <v>1859</v>
      </c>
    </row>
    <row r="494">
      <c r="A494" s="2" t="s">
        <v>4249</v>
      </c>
      <c r="G494" s="2" t="s">
        <v>4250</v>
      </c>
      <c r="H494" s="2" t="s">
        <v>4251</v>
      </c>
      <c r="I494" s="2" t="s">
        <v>4252</v>
      </c>
      <c r="J494" s="2" t="s">
        <v>4252</v>
      </c>
      <c r="K494" s="2" t="s">
        <v>1050</v>
      </c>
      <c r="L494" s="2" t="s">
        <v>1859</v>
      </c>
    </row>
    <row r="495">
      <c r="A495" s="2" t="s">
        <v>4253</v>
      </c>
      <c r="G495" s="2" t="s">
        <v>4254</v>
      </c>
      <c r="H495" s="2" t="s">
        <v>4255</v>
      </c>
      <c r="I495" s="2" t="s">
        <v>4256</v>
      </c>
      <c r="J495" s="2" t="s">
        <v>4256</v>
      </c>
      <c r="K495" s="2" t="s">
        <v>4257</v>
      </c>
      <c r="L495" s="2" t="s">
        <v>1859</v>
      </c>
    </row>
    <row r="496">
      <c r="A496" s="2" t="s">
        <v>4258</v>
      </c>
      <c r="G496" s="2" t="s">
        <v>4259</v>
      </c>
      <c r="H496" s="2" t="s">
        <v>4260</v>
      </c>
      <c r="I496" s="2" t="s">
        <v>4261</v>
      </c>
      <c r="J496" s="2" t="s">
        <v>4261</v>
      </c>
      <c r="K496" s="2" t="s">
        <v>4262</v>
      </c>
      <c r="L496" s="2" t="s">
        <v>1859</v>
      </c>
    </row>
    <row r="497">
      <c r="A497" s="2" t="s">
        <v>75</v>
      </c>
      <c r="G497" s="2" t="s">
        <v>4263</v>
      </c>
      <c r="H497" s="2" t="s">
        <v>4264</v>
      </c>
      <c r="I497" s="2" t="s">
        <v>4265</v>
      </c>
      <c r="J497" s="2" t="s">
        <v>4265</v>
      </c>
      <c r="K497" s="2" t="s">
        <v>4266</v>
      </c>
      <c r="L497" s="2" t="s">
        <v>1859</v>
      </c>
    </row>
    <row r="498">
      <c r="A498" s="2" t="s">
        <v>4267</v>
      </c>
      <c r="G498" s="2" t="s">
        <v>4268</v>
      </c>
      <c r="H498" s="2" t="s">
        <v>4269</v>
      </c>
      <c r="I498" s="2" t="s">
        <v>4270</v>
      </c>
      <c r="J498" s="2" t="s">
        <v>4271</v>
      </c>
      <c r="K498" s="2" t="s">
        <v>4272</v>
      </c>
      <c r="L498" s="2" t="s">
        <v>1859</v>
      </c>
    </row>
    <row r="499">
      <c r="A499" s="2" t="s">
        <v>4273</v>
      </c>
      <c r="G499" s="2" t="s">
        <v>4274</v>
      </c>
      <c r="H499" s="2" t="s">
        <v>4275</v>
      </c>
      <c r="I499" s="2" t="s">
        <v>4276</v>
      </c>
      <c r="J499" s="2" t="s">
        <v>4276</v>
      </c>
      <c r="K499" s="2" t="s">
        <v>4277</v>
      </c>
      <c r="L499" s="2" t="s">
        <v>1859</v>
      </c>
    </row>
    <row r="500">
      <c r="A500" s="2" t="s">
        <v>4278</v>
      </c>
      <c r="G500" s="2" t="s">
        <v>4279</v>
      </c>
      <c r="H500" s="2" t="s">
        <v>4280</v>
      </c>
      <c r="I500" s="2" t="s">
        <v>4281</v>
      </c>
      <c r="J500" s="2" t="s">
        <v>4281</v>
      </c>
      <c r="K500" s="2" t="s">
        <v>4282</v>
      </c>
      <c r="L500" s="2" t="s">
        <v>1859</v>
      </c>
    </row>
    <row r="501">
      <c r="A501" s="2" t="s">
        <v>4283</v>
      </c>
      <c r="G501" s="2" t="s">
        <v>4284</v>
      </c>
      <c r="H501" s="2" t="s">
        <v>4285</v>
      </c>
      <c r="I501" s="2" t="s">
        <v>4286</v>
      </c>
      <c r="J501" s="2" t="s">
        <v>4286</v>
      </c>
      <c r="K501" s="2" t="s">
        <v>4287</v>
      </c>
      <c r="L501" s="2" t="s">
        <v>1859</v>
      </c>
    </row>
    <row r="502">
      <c r="A502" s="2" t="s">
        <v>77</v>
      </c>
      <c r="G502" s="2" t="s">
        <v>4288</v>
      </c>
      <c r="H502" s="2" t="s">
        <v>4289</v>
      </c>
      <c r="I502" s="2" t="s">
        <v>4290</v>
      </c>
      <c r="J502" s="2" t="s">
        <v>4290</v>
      </c>
      <c r="K502" s="2" t="s">
        <v>4291</v>
      </c>
      <c r="L502" s="2" t="s">
        <v>1859</v>
      </c>
    </row>
    <row r="503">
      <c r="A503" s="2" t="s">
        <v>4292</v>
      </c>
      <c r="G503" s="2" t="s">
        <v>4293</v>
      </c>
      <c r="H503" s="2" t="s">
        <v>4294</v>
      </c>
      <c r="I503" s="2" t="s">
        <v>4295</v>
      </c>
      <c r="J503" s="2" t="s">
        <v>4295</v>
      </c>
      <c r="K503" s="2" t="s">
        <v>4296</v>
      </c>
      <c r="L503" s="2" t="s">
        <v>1859</v>
      </c>
    </row>
    <row r="504">
      <c r="A504" s="2" t="s">
        <v>4297</v>
      </c>
      <c r="G504" s="2" t="s">
        <v>4298</v>
      </c>
      <c r="H504" s="2" t="s">
        <v>4299</v>
      </c>
      <c r="I504" s="2" t="s">
        <v>4298</v>
      </c>
      <c r="J504" s="2" t="s">
        <v>4298</v>
      </c>
      <c r="K504" s="2" t="s">
        <v>4300</v>
      </c>
      <c r="L504" s="2" t="s">
        <v>1859</v>
      </c>
    </row>
    <row r="505">
      <c r="A505" s="2" t="s">
        <v>4301</v>
      </c>
      <c r="G505" s="2" t="s">
        <v>4302</v>
      </c>
      <c r="H505" s="2" t="s">
        <v>4303</v>
      </c>
      <c r="I505" s="2" t="s">
        <v>4304</v>
      </c>
      <c r="J505" s="2" t="s">
        <v>4304</v>
      </c>
      <c r="K505" s="2" t="s">
        <v>4305</v>
      </c>
      <c r="L505" s="2" t="s">
        <v>1859</v>
      </c>
    </row>
    <row r="506">
      <c r="A506" s="2" t="s">
        <v>4306</v>
      </c>
      <c r="G506" s="2" t="s">
        <v>4307</v>
      </c>
      <c r="H506" s="2" t="s">
        <v>4308</v>
      </c>
      <c r="I506" s="2" t="s">
        <v>4309</v>
      </c>
      <c r="J506" s="2" t="s">
        <v>4309</v>
      </c>
      <c r="K506" s="2" t="s">
        <v>4310</v>
      </c>
      <c r="L506" s="2" t="s">
        <v>1859</v>
      </c>
    </row>
    <row r="507">
      <c r="A507" s="2" t="s">
        <v>4311</v>
      </c>
      <c r="G507" s="2" t="s">
        <v>4312</v>
      </c>
      <c r="H507" s="2" t="s">
        <v>4313</v>
      </c>
      <c r="I507" s="2" t="s">
        <v>4314</v>
      </c>
      <c r="J507" s="2" t="s">
        <v>4314</v>
      </c>
      <c r="K507" s="2" t="s">
        <v>4315</v>
      </c>
      <c r="L507" s="2" t="s">
        <v>1859</v>
      </c>
    </row>
    <row r="508">
      <c r="A508" s="2" t="s">
        <v>4316</v>
      </c>
      <c r="G508" s="2" t="s">
        <v>4317</v>
      </c>
      <c r="H508" s="2" t="s">
        <v>4318</v>
      </c>
      <c r="I508" s="2" t="s">
        <v>4318</v>
      </c>
      <c r="J508" s="2" t="s">
        <v>4319</v>
      </c>
      <c r="K508" s="2" t="s">
        <v>1859</v>
      </c>
      <c r="L508" s="2"/>
    </row>
    <row r="509">
      <c r="A509" s="2" t="s">
        <v>4320</v>
      </c>
      <c r="G509" s="2" t="s">
        <v>4321</v>
      </c>
      <c r="H509" s="2" t="s">
        <v>4322</v>
      </c>
      <c r="I509" s="2" t="s">
        <v>4323</v>
      </c>
      <c r="J509" s="2" t="s">
        <v>4323</v>
      </c>
      <c r="K509" s="2" t="s">
        <v>4324</v>
      </c>
      <c r="L509" s="2" t="s">
        <v>1859</v>
      </c>
    </row>
    <row r="510">
      <c r="A510" s="2" t="s">
        <v>1131</v>
      </c>
      <c r="G510" s="2" t="s">
        <v>4325</v>
      </c>
      <c r="H510" s="2" t="s">
        <v>4326</v>
      </c>
      <c r="I510" s="2" t="s">
        <v>4327</v>
      </c>
      <c r="J510" s="2" t="s">
        <v>4327</v>
      </c>
      <c r="K510" s="2" t="s">
        <v>4328</v>
      </c>
      <c r="L510" s="2" t="s">
        <v>1859</v>
      </c>
    </row>
    <row r="511">
      <c r="A511" s="2" t="s">
        <v>4329</v>
      </c>
      <c r="G511" s="2" t="s">
        <v>4330</v>
      </c>
      <c r="H511" s="2" t="s">
        <v>4331</v>
      </c>
      <c r="I511" s="2" t="s">
        <v>4332</v>
      </c>
      <c r="J511" s="2" t="s">
        <v>4332</v>
      </c>
      <c r="K511" s="2" t="s">
        <v>4333</v>
      </c>
      <c r="L511" s="2" t="s">
        <v>1859</v>
      </c>
    </row>
    <row r="512">
      <c r="A512" s="2" t="s">
        <v>4334</v>
      </c>
      <c r="G512" s="2" t="s">
        <v>4335</v>
      </c>
      <c r="H512" s="2" t="s">
        <v>4336</v>
      </c>
      <c r="I512" s="2" t="s">
        <v>4337</v>
      </c>
      <c r="J512" s="2" t="s">
        <v>4337</v>
      </c>
      <c r="K512" s="2" t="s">
        <v>4338</v>
      </c>
      <c r="L512" s="2" t="s">
        <v>1859</v>
      </c>
    </row>
    <row r="513">
      <c r="A513" s="2" t="s">
        <v>4339</v>
      </c>
      <c r="G513" s="2" t="s">
        <v>4340</v>
      </c>
      <c r="H513" s="2" t="s">
        <v>4341</v>
      </c>
      <c r="I513" s="2" t="s">
        <v>4342</v>
      </c>
      <c r="J513" s="2" t="s">
        <v>4342</v>
      </c>
      <c r="K513" s="2" t="s">
        <v>4343</v>
      </c>
      <c r="L513" s="2" t="s">
        <v>1859</v>
      </c>
    </row>
    <row r="514">
      <c r="A514" s="2" t="s">
        <v>4344</v>
      </c>
      <c r="G514" s="2" t="s">
        <v>4345</v>
      </c>
      <c r="H514" s="2" t="s">
        <v>4346</v>
      </c>
      <c r="I514" s="2" t="s">
        <v>4347</v>
      </c>
      <c r="J514" s="2" t="s">
        <v>4347</v>
      </c>
      <c r="K514" s="2" t="s">
        <v>4348</v>
      </c>
      <c r="L514" s="2" t="s">
        <v>1859</v>
      </c>
    </row>
    <row r="515">
      <c r="A515" s="2" t="s">
        <v>79</v>
      </c>
      <c r="G515" s="2" t="s">
        <v>4349</v>
      </c>
      <c r="H515" s="2" t="s">
        <v>4350</v>
      </c>
      <c r="I515" s="2" t="s">
        <v>4351</v>
      </c>
      <c r="J515" s="2" t="s">
        <v>4351</v>
      </c>
      <c r="K515" s="2" t="s">
        <v>4352</v>
      </c>
      <c r="L515" s="2" t="s">
        <v>1859</v>
      </c>
    </row>
    <row r="516">
      <c r="A516" s="2" t="s">
        <v>4353</v>
      </c>
      <c r="G516" s="2" t="s">
        <v>4354</v>
      </c>
      <c r="H516" s="2" t="s">
        <v>4355</v>
      </c>
      <c r="I516" s="2" t="s">
        <v>4356</v>
      </c>
      <c r="J516" s="2" t="s">
        <v>4356</v>
      </c>
      <c r="K516" s="2" t="s">
        <v>4357</v>
      </c>
      <c r="L516" s="2" t="s">
        <v>1859</v>
      </c>
    </row>
    <row r="517">
      <c r="A517" s="2" t="s">
        <v>81</v>
      </c>
      <c r="G517" s="2" t="s">
        <v>4358</v>
      </c>
      <c r="H517" s="2" t="s">
        <v>4359</v>
      </c>
      <c r="I517" s="2" t="s">
        <v>4358</v>
      </c>
      <c r="J517" s="2" t="s">
        <v>4358</v>
      </c>
      <c r="K517" s="2" t="s">
        <v>4360</v>
      </c>
      <c r="L517" s="2" t="s">
        <v>1859</v>
      </c>
    </row>
    <row r="518">
      <c r="A518" s="2" t="s">
        <v>4361</v>
      </c>
      <c r="G518" s="2" t="s">
        <v>4362</v>
      </c>
      <c r="H518" s="2" t="s">
        <v>4363</v>
      </c>
      <c r="I518" s="2" t="s">
        <v>4364</v>
      </c>
      <c r="J518" s="2" t="s">
        <v>4364</v>
      </c>
      <c r="K518" s="2" t="s">
        <v>4365</v>
      </c>
      <c r="L518" s="2" t="s">
        <v>1859</v>
      </c>
    </row>
    <row r="519">
      <c r="A519" s="2" t="s">
        <v>4366</v>
      </c>
      <c r="G519" s="2" t="s">
        <v>4367</v>
      </c>
      <c r="H519" s="2" t="s">
        <v>4368</v>
      </c>
      <c r="I519" s="2" t="s">
        <v>4369</v>
      </c>
      <c r="J519" s="2" t="s">
        <v>4369</v>
      </c>
      <c r="K519" s="2" t="s">
        <v>4370</v>
      </c>
      <c r="L519" s="2" t="s">
        <v>1859</v>
      </c>
    </row>
    <row r="520">
      <c r="A520" s="2" t="s">
        <v>4371</v>
      </c>
      <c r="G520" s="2" t="s">
        <v>4372</v>
      </c>
      <c r="H520" s="2" t="s">
        <v>4373</v>
      </c>
      <c r="I520" s="2" t="s">
        <v>4374</v>
      </c>
      <c r="J520" s="2" t="s">
        <v>4374</v>
      </c>
      <c r="K520" s="2" t="s">
        <v>4375</v>
      </c>
      <c r="L520" s="2" t="s">
        <v>1859</v>
      </c>
    </row>
    <row r="521">
      <c r="A521" s="2" t="s">
        <v>4376</v>
      </c>
      <c r="G521" s="2" t="s">
        <v>4377</v>
      </c>
      <c r="H521" s="2" t="s">
        <v>4378</v>
      </c>
      <c r="I521" s="2" t="s">
        <v>4379</v>
      </c>
      <c r="J521" s="2" t="s">
        <v>4379</v>
      </c>
      <c r="K521" s="2" t="s">
        <v>4380</v>
      </c>
      <c r="L521" s="2" t="s">
        <v>1859</v>
      </c>
    </row>
    <row r="522">
      <c r="A522" s="2" t="s">
        <v>406</v>
      </c>
      <c r="G522" s="2" t="s">
        <v>4381</v>
      </c>
      <c r="H522" s="2" t="s">
        <v>4382</v>
      </c>
      <c r="I522" s="2" t="s">
        <v>4383</v>
      </c>
      <c r="J522" s="2" t="s">
        <v>4383</v>
      </c>
      <c r="K522" s="2" t="s">
        <v>4384</v>
      </c>
      <c r="L522" s="2" t="s">
        <v>1859</v>
      </c>
    </row>
    <row r="523">
      <c r="A523" s="2" t="s">
        <v>4385</v>
      </c>
      <c r="G523" s="2" t="s">
        <v>4386</v>
      </c>
      <c r="H523" s="2" t="s">
        <v>4387</v>
      </c>
      <c r="I523" s="2" t="s">
        <v>4388</v>
      </c>
      <c r="J523" s="2" t="s">
        <v>4388</v>
      </c>
      <c r="K523" s="2" t="s">
        <v>4389</v>
      </c>
      <c r="L523" s="2" t="s">
        <v>1859</v>
      </c>
    </row>
    <row r="524">
      <c r="A524" s="2" t="s">
        <v>4390</v>
      </c>
      <c r="G524" s="2" t="s">
        <v>4391</v>
      </c>
      <c r="H524" s="2" t="s">
        <v>4392</v>
      </c>
      <c r="I524" s="2" t="s">
        <v>4393</v>
      </c>
      <c r="J524" s="2" t="s">
        <v>4393</v>
      </c>
      <c r="K524" s="2" t="s">
        <v>4394</v>
      </c>
      <c r="L524" s="2" t="s">
        <v>1859</v>
      </c>
    </row>
    <row r="525">
      <c r="A525" s="2" t="s">
        <v>4395</v>
      </c>
      <c r="G525" s="2" t="s">
        <v>4396</v>
      </c>
      <c r="H525" s="2" t="s">
        <v>4397</v>
      </c>
      <c r="I525" s="2" t="s">
        <v>4398</v>
      </c>
      <c r="J525" s="2" t="s">
        <v>4398</v>
      </c>
      <c r="K525" s="2" t="s">
        <v>4399</v>
      </c>
      <c r="L525" s="2" t="s">
        <v>1859</v>
      </c>
    </row>
    <row r="526">
      <c r="A526" s="2" t="s">
        <v>4400</v>
      </c>
      <c r="G526" s="2" t="s">
        <v>4401</v>
      </c>
      <c r="H526" s="2" t="s">
        <v>4402</v>
      </c>
      <c r="I526" s="2" t="s">
        <v>4403</v>
      </c>
      <c r="J526" s="2" t="s">
        <v>4403</v>
      </c>
      <c r="K526" s="2" t="s">
        <v>4404</v>
      </c>
      <c r="L526" s="2" t="s">
        <v>1859</v>
      </c>
    </row>
    <row r="527">
      <c r="A527" s="2" t="s">
        <v>4405</v>
      </c>
      <c r="G527" s="2" t="s">
        <v>4406</v>
      </c>
      <c r="H527" s="2" t="s">
        <v>4407</v>
      </c>
      <c r="I527" s="2" t="s">
        <v>4408</v>
      </c>
      <c r="J527" s="2" t="s">
        <v>4408</v>
      </c>
      <c r="K527" s="2" t="s">
        <v>4409</v>
      </c>
      <c r="L527" s="2" t="s">
        <v>1859</v>
      </c>
    </row>
    <row r="528">
      <c r="A528" s="2" t="s">
        <v>4410</v>
      </c>
      <c r="G528" s="2" t="s">
        <v>4411</v>
      </c>
      <c r="H528" s="2" t="s">
        <v>4412</v>
      </c>
      <c r="I528" s="2" t="s">
        <v>4413</v>
      </c>
      <c r="J528" s="2" t="s">
        <v>4413</v>
      </c>
      <c r="K528" s="2" t="s">
        <v>4414</v>
      </c>
      <c r="L528" s="2" t="s">
        <v>1859</v>
      </c>
    </row>
    <row r="529">
      <c r="A529" s="2" t="s">
        <v>4415</v>
      </c>
      <c r="G529" s="2" t="s">
        <v>4416</v>
      </c>
      <c r="H529" s="2" t="s">
        <v>4417</v>
      </c>
      <c r="I529" s="2" t="s">
        <v>4418</v>
      </c>
      <c r="J529" s="2" t="s">
        <v>4418</v>
      </c>
      <c r="K529" s="2" t="s">
        <v>4419</v>
      </c>
      <c r="L529" s="2" t="s">
        <v>1859</v>
      </c>
    </row>
    <row r="530">
      <c r="A530" s="2" t="s">
        <v>4420</v>
      </c>
      <c r="G530" s="2" t="s">
        <v>4421</v>
      </c>
      <c r="H530" s="2" t="s">
        <v>4422</v>
      </c>
      <c r="I530" s="2" t="s">
        <v>4423</v>
      </c>
      <c r="J530" s="2" t="s">
        <v>4423</v>
      </c>
      <c r="K530" s="2" t="s">
        <v>4424</v>
      </c>
      <c r="L530" s="2" t="s">
        <v>1859</v>
      </c>
    </row>
    <row r="531">
      <c r="A531" s="2" t="s">
        <v>4425</v>
      </c>
      <c r="G531" s="2" t="s">
        <v>4426</v>
      </c>
      <c r="H531" s="2" t="s">
        <v>4427</v>
      </c>
      <c r="I531" s="2" t="s">
        <v>4428</v>
      </c>
      <c r="J531" s="2" t="s">
        <v>4428</v>
      </c>
      <c r="K531" s="2" t="s">
        <v>4429</v>
      </c>
      <c r="L531" s="2" t="s">
        <v>1859</v>
      </c>
    </row>
    <row r="532">
      <c r="A532" s="2" t="s">
        <v>4430</v>
      </c>
      <c r="G532" s="2" t="s">
        <v>4431</v>
      </c>
      <c r="H532" s="2" t="s">
        <v>4432</v>
      </c>
      <c r="I532" s="2" t="s">
        <v>4433</v>
      </c>
      <c r="J532" s="2" t="s">
        <v>4433</v>
      </c>
      <c r="K532" s="2" t="s">
        <v>4434</v>
      </c>
      <c r="L532" s="2" t="s">
        <v>1859</v>
      </c>
    </row>
    <row r="533">
      <c r="A533" s="2" t="s">
        <v>4435</v>
      </c>
      <c r="G533" s="2" t="s">
        <v>4436</v>
      </c>
      <c r="H533" s="2" t="s">
        <v>4437</v>
      </c>
      <c r="I533" s="2" t="s">
        <v>4438</v>
      </c>
      <c r="J533" s="2" t="s">
        <v>4438</v>
      </c>
      <c r="K533" s="2" t="s">
        <v>4439</v>
      </c>
      <c r="L533" s="2" t="s">
        <v>1859</v>
      </c>
    </row>
    <row r="534">
      <c r="A534" s="2" t="s">
        <v>410</v>
      </c>
      <c r="G534" s="2" t="s">
        <v>4440</v>
      </c>
      <c r="H534" s="2" t="s">
        <v>4441</v>
      </c>
      <c r="I534" s="2" t="s">
        <v>4442</v>
      </c>
      <c r="J534" s="2" t="s">
        <v>4442</v>
      </c>
      <c r="K534" s="2" t="s">
        <v>4443</v>
      </c>
      <c r="L534" s="2" t="s">
        <v>1859</v>
      </c>
    </row>
    <row r="535">
      <c r="A535" s="2" t="s">
        <v>411</v>
      </c>
      <c r="G535" s="2" t="s">
        <v>4444</v>
      </c>
      <c r="H535" s="2" t="s">
        <v>4445</v>
      </c>
      <c r="I535" s="2" t="s">
        <v>4446</v>
      </c>
      <c r="J535" s="2" t="s">
        <v>4446</v>
      </c>
      <c r="K535" s="2" t="s">
        <v>4447</v>
      </c>
      <c r="L535" s="2" t="s">
        <v>1859</v>
      </c>
    </row>
    <row r="536">
      <c r="A536" s="2" t="s">
        <v>4448</v>
      </c>
      <c r="G536" s="2" t="s">
        <v>4449</v>
      </c>
      <c r="H536" s="2" t="s">
        <v>4450</v>
      </c>
      <c r="I536" s="2" t="s">
        <v>4451</v>
      </c>
      <c r="J536" s="2" t="s">
        <v>4451</v>
      </c>
      <c r="K536" s="2" t="s">
        <v>4452</v>
      </c>
      <c r="L536" s="2" t="s">
        <v>1859</v>
      </c>
    </row>
    <row r="537">
      <c r="A537" s="2" t="s">
        <v>4453</v>
      </c>
      <c r="G537" s="2" t="s">
        <v>4454</v>
      </c>
      <c r="H537" s="2" t="s">
        <v>4455</v>
      </c>
      <c r="I537" s="2" t="s">
        <v>4456</v>
      </c>
      <c r="J537" s="2" t="s">
        <v>4456</v>
      </c>
      <c r="K537" s="2" t="s">
        <v>4457</v>
      </c>
      <c r="L537" s="2" t="s">
        <v>1859</v>
      </c>
    </row>
    <row r="538">
      <c r="A538" s="2" t="s">
        <v>4458</v>
      </c>
      <c r="G538" s="2" t="s">
        <v>4459</v>
      </c>
      <c r="H538" s="2" t="s">
        <v>4460</v>
      </c>
      <c r="I538" s="2" t="s">
        <v>4461</v>
      </c>
      <c r="J538" s="2" t="s">
        <v>4461</v>
      </c>
      <c r="K538" s="2" t="s">
        <v>4462</v>
      </c>
      <c r="L538" s="2" t="s">
        <v>1859</v>
      </c>
    </row>
    <row r="539">
      <c r="A539" s="2" t="s">
        <v>4463</v>
      </c>
      <c r="G539" s="2" t="s">
        <v>4464</v>
      </c>
      <c r="H539" s="2" t="s">
        <v>4465</v>
      </c>
      <c r="I539" s="2" t="s">
        <v>4466</v>
      </c>
      <c r="J539" s="2" t="s">
        <v>4466</v>
      </c>
      <c r="K539" s="2" t="s">
        <v>4467</v>
      </c>
      <c r="L539" s="2" t="s">
        <v>1859</v>
      </c>
    </row>
    <row r="540">
      <c r="A540" s="2" t="s">
        <v>4468</v>
      </c>
      <c r="G540" s="2" t="s">
        <v>4469</v>
      </c>
      <c r="H540" s="2" t="s">
        <v>4470</v>
      </c>
      <c r="I540" s="2" t="s">
        <v>4471</v>
      </c>
      <c r="J540" s="2" t="s">
        <v>4471</v>
      </c>
      <c r="K540" s="2" t="s">
        <v>4472</v>
      </c>
      <c r="L540" s="2" t="s">
        <v>1859</v>
      </c>
    </row>
    <row r="541">
      <c r="A541" s="2" t="s">
        <v>4473</v>
      </c>
      <c r="G541" s="2" t="s">
        <v>4474</v>
      </c>
      <c r="H541" s="2" t="s">
        <v>4475</v>
      </c>
      <c r="I541" s="2" t="s">
        <v>4476</v>
      </c>
      <c r="J541" s="2" t="s">
        <v>4476</v>
      </c>
      <c r="K541" s="2" t="s">
        <v>4477</v>
      </c>
      <c r="L541" s="2" t="s">
        <v>1859</v>
      </c>
    </row>
    <row r="542">
      <c r="A542" s="2" t="s">
        <v>83</v>
      </c>
      <c r="G542" s="2" t="s">
        <v>4478</v>
      </c>
      <c r="H542" s="2" t="s">
        <v>4479</v>
      </c>
      <c r="I542" s="2" t="s">
        <v>4480</v>
      </c>
      <c r="J542" s="2" t="s">
        <v>4480</v>
      </c>
      <c r="K542" s="2" t="s">
        <v>4481</v>
      </c>
      <c r="L542" s="2" t="s">
        <v>1859</v>
      </c>
    </row>
    <row r="543">
      <c r="A543" s="2" t="s">
        <v>4482</v>
      </c>
      <c r="G543" s="2" t="s">
        <v>4483</v>
      </c>
      <c r="H543" s="2" t="s">
        <v>4484</v>
      </c>
      <c r="I543" s="2" t="s">
        <v>4485</v>
      </c>
      <c r="J543" s="2" t="s">
        <v>4485</v>
      </c>
      <c r="K543" s="2" t="s">
        <v>4486</v>
      </c>
      <c r="L543" s="2" t="s">
        <v>1859</v>
      </c>
    </row>
    <row r="544">
      <c r="A544" s="2" t="s">
        <v>4487</v>
      </c>
      <c r="G544" s="2" t="s">
        <v>4488</v>
      </c>
      <c r="H544" s="2" t="s">
        <v>4489</v>
      </c>
      <c r="I544" s="2" t="s">
        <v>4490</v>
      </c>
      <c r="J544" s="2" t="s">
        <v>4490</v>
      </c>
      <c r="K544" s="2" t="s">
        <v>4491</v>
      </c>
      <c r="L544" s="2" t="s">
        <v>1859</v>
      </c>
    </row>
    <row r="545">
      <c r="A545" s="2" t="s">
        <v>4492</v>
      </c>
      <c r="G545" s="2" t="s">
        <v>4493</v>
      </c>
      <c r="H545" s="2" t="s">
        <v>4494</v>
      </c>
      <c r="I545" s="2" t="s">
        <v>4495</v>
      </c>
      <c r="J545" s="2" t="s">
        <v>4495</v>
      </c>
      <c r="K545" s="2" t="s">
        <v>4496</v>
      </c>
      <c r="L545" s="2" t="s">
        <v>1859</v>
      </c>
    </row>
    <row r="546">
      <c r="A546" s="2" t="s">
        <v>4497</v>
      </c>
      <c r="G546" s="2" t="s">
        <v>4498</v>
      </c>
      <c r="H546" s="2" t="s">
        <v>4499</v>
      </c>
      <c r="I546" s="2" t="s">
        <v>4500</v>
      </c>
      <c r="J546" s="2" t="s">
        <v>4500</v>
      </c>
      <c r="K546" s="2" t="s">
        <v>4501</v>
      </c>
      <c r="L546" s="2" t="s">
        <v>1859</v>
      </c>
    </row>
    <row r="547">
      <c r="A547" s="2" t="s">
        <v>4502</v>
      </c>
      <c r="G547" s="2" t="s">
        <v>4503</v>
      </c>
      <c r="H547" s="2" t="s">
        <v>4504</v>
      </c>
      <c r="I547" s="2" t="s">
        <v>4505</v>
      </c>
      <c r="J547" s="2" t="s">
        <v>4505</v>
      </c>
      <c r="K547" s="2" t="s">
        <v>4506</v>
      </c>
      <c r="L547" s="2" t="s">
        <v>1859</v>
      </c>
    </row>
    <row r="548">
      <c r="A548" s="2" t="s">
        <v>4507</v>
      </c>
      <c r="G548" s="2" t="s">
        <v>4508</v>
      </c>
      <c r="H548" s="2" t="s">
        <v>4509</v>
      </c>
      <c r="I548" s="2" t="s">
        <v>4510</v>
      </c>
      <c r="J548" s="2" t="s">
        <v>4510</v>
      </c>
      <c r="K548" s="2" t="s">
        <v>4511</v>
      </c>
      <c r="L548" s="2" t="s">
        <v>1859</v>
      </c>
    </row>
    <row r="549">
      <c r="A549" s="2" t="s">
        <v>86</v>
      </c>
      <c r="G549" s="2" t="s">
        <v>4512</v>
      </c>
      <c r="H549" s="2" t="s">
        <v>4513</v>
      </c>
      <c r="I549" s="2" t="s">
        <v>4514</v>
      </c>
      <c r="J549" s="2" t="s">
        <v>4514</v>
      </c>
      <c r="K549" s="2" t="s">
        <v>4515</v>
      </c>
      <c r="L549" s="2" t="s">
        <v>1859</v>
      </c>
    </row>
    <row r="550">
      <c r="A550" s="2" t="s">
        <v>85</v>
      </c>
      <c r="G550" s="2" t="s">
        <v>4516</v>
      </c>
      <c r="H550" s="2" t="s">
        <v>4517</v>
      </c>
      <c r="I550" s="2" t="s">
        <v>4518</v>
      </c>
      <c r="J550" s="2" t="s">
        <v>4518</v>
      </c>
      <c r="K550" s="2" t="s">
        <v>4519</v>
      </c>
      <c r="L550" s="2" t="s">
        <v>1859</v>
      </c>
    </row>
    <row r="551">
      <c r="A551" s="2" t="s">
        <v>4520</v>
      </c>
      <c r="G551" s="2" t="s">
        <v>4521</v>
      </c>
      <c r="H551" s="2" t="s">
        <v>4522</v>
      </c>
      <c r="I551" s="2" t="s">
        <v>4523</v>
      </c>
      <c r="J551" s="2" t="s">
        <v>4523</v>
      </c>
      <c r="K551" s="2" t="s">
        <v>4524</v>
      </c>
      <c r="L551" s="2" t="s">
        <v>1859</v>
      </c>
    </row>
    <row r="552">
      <c r="A552" s="2" t="s">
        <v>4525</v>
      </c>
      <c r="G552" s="2" t="s">
        <v>4526</v>
      </c>
      <c r="H552" s="2" t="s">
        <v>4527</v>
      </c>
      <c r="I552" s="2" t="s">
        <v>4528</v>
      </c>
      <c r="J552" s="2" t="s">
        <v>4528</v>
      </c>
      <c r="K552" s="2" t="s">
        <v>4529</v>
      </c>
      <c r="L552" s="2" t="s">
        <v>1859</v>
      </c>
    </row>
    <row r="553">
      <c r="A553" s="2" t="s">
        <v>4530</v>
      </c>
      <c r="G553" s="2" t="s">
        <v>4531</v>
      </c>
      <c r="H553" s="2" t="s">
        <v>4532</v>
      </c>
      <c r="I553" s="2" t="s">
        <v>4533</v>
      </c>
      <c r="J553" s="2" t="s">
        <v>4533</v>
      </c>
      <c r="K553" s="2" t="s">
        <v>4534</v>
      </c>
      <c r="L553" s="2" t="s">
        <v>1859</v>
      </c>
    </row>
    <row r="554">
      <c r="A554" s="2" t="s">
        <v>4535</v>
      </c>
      <c r="G554" s="2" t="s">
        <v>4536</v>
      </c>
      <c r="H554" s="2" t="s">
        <v>4537</v>
      </c>
      <c r="I554" s="2" t="s">
        <v>4538</v>
      </c>
      <c r="J554" s="2" t="s">
        <v>4538</v>
      </c>
      <c r="K554" s="2" t="s">
        <v>4539</v>
      </c>
      <c r="L554" s="2" t="s">
        <v>1859</v>
      </c>
    </row>
    <row r="555">
      <c r="A555" s="2" t="s">
        <v>4240</v>
      </c>
      <c r="G555" s="2" t="s">
        <v>4540</v>
      </c>
      <c r="H555" s="2" t="s">
        <v>4541</v>
      </c>
      <c r="I555" s="2" t="s">
        <v>4542</v>
      </c>
      <c r="J555" s="2" t="s">
        <v>4542</v>
      </c>
      <c r="K555" s="2" t="s">
        <v>4543</v>
      </c>
      <c r="L555" s="2" t="s">
        <v>1859</v>
      </c>
    </row>
    <row r="556">
      <c r="A556" s="2" t="s">
        <v>419</v>
      </c>
      <c r="G556" s="2" t="s">
        <v>4544</v>
      </c>
      <c r="H556" s="2" t="s">
        <v>4545</v>
      </c>
      <c r="I556" s="2" t="s">
        <v>4546</v>
      </c>
      <c r="J556" s="2" t="s">
        <v>4546</v>
      </c>
      <c r="K556" s="2" t="s">
        <v>4547</v>
      </c>
      <c r="L556" s="2" t="s">
        <v>1859</v>
      </c>
    </row>
    <row r="557">
      <c r="A557" s="2" t="s">
        <v>4548</v>
      </c>
      <c r="G557" s="2" t="s">
        <v>4549</v>
      </c>
      <c r="H557" s="2" t="s">
        <v>4550</v>
      </c>
      <c r="I557" s="2" t="s">
        <v>4551</v>
      </c>
      <c r="J557" s="2" t="s">
        <v>4551</v>
      </c>
      <c r="K557" s="2" t="s">
        <v>4552</v>
      </c>
      <c r="L557" s="2" t="s">
        <v>1859</v>
      </c>
    </row>
    <row r="558">
      <c r="A558" s="2" t="s">
        <v>4553</v>
      </c>
      <c r="G558" s="2" t="s">
        <v>4554</v>
      </c>
      <c r="H558" s="2" t="s">
        <v>4555</v>
      </c>
      <c r="I558" s="2" t="s">
        <v>4556</v>
      </c>
      <c r="J558" s="2" t="s">
        <v>4556</v>
      </c>
      <c r="K558" s="2" t="s">
        <v>4557</v>
      </c>
      <c r="L558" s="2" t="s">
        <v>1859</v>
      </c>
    </row>
    <row r="559">
      <c r="A559" s="2" t="s">
        <v>4558</v>
      </c>
      <c r="G559" s="2" t="s">
        <v>4559</v>
      </c>
      <c r="H559" s="2" t="s">
        <v>4560</v>
      </c>
      <c r="I559" s="2" t="s">
        <v>4561</v>
      </c>
      <c r="J559" s="2" t="s">
        <v>4561</v>
      </c>
      <c r="K559" s="2" t="s">
        <v>4562</v>
      </c>
      <c r="L559" s="2" t="s">
        <v>1859</v>
      </c>
    </row>
    <row r="560">
      <c r="A560" s="2" t="s">
        <v>88</v>
      </c>
      <c r="G560" s="2" t="s">
        <v>4563</v>
      </c>
      <c r="H560" s="2" t="s">
        <v>4564</v>
      </c>
      <c r="I560" s="2" t="s">
        <v>4565</v>
      </c>
      <c r="J560" s="2" t="s">
        <v>4565</v>
      </c>
      <c r="K560" s="2" t="s">
        <v>4566</v>
      </c>
      <c r="L560" s="2" t="s">
        <v>1859</v>
      </c>
    </row>
    <row r="561">
      <c r="A561" s="2" t="s">
        <v>421</v>
      </c>
      <c r="G561" s="2" t="s">
        <v>4567</v>
      </c>
      <c r="H561" s="2" t="s">
        <v>4568</v>
      </c>
      <c r="I561" s="2" t="s">
        <v>4569</v>
      </c>
      <c r="J561" s="2" t="s">
        <v>4569</v>
      </c>
      <c r="K561" s="2" t="s">
        <v>4570</v>
      </c>
      <c r="L561" s="2" t="s">
        <v>1859</v>
      </c>
    </row>
    <row r="562">
      <c r="A562" s="2" t="s">
        <v>4571</v>
      </c>
      <c r="G562" s="2" t="s">
        <v>4572</v>
      </c>
      <c r="H562" s="2" t="s">
        <v>4573</v>
      </c>
      <c r="I562" s="2" t="s">
        <v>4574</v>
      </c>
      <c r="J562" s="2" t="s">
        <v>4574</v>
      </c>
      <c r="K562" s="2" t="s">
        <v>4575</v>
      </c>
      <c r="L562" s="2" t="s">
        <v>1859</v>
      </c>
    </row>
    <row r="563">
      <c r="A563" s="2" t="s">
        <v>4576</v>
      </c>
      <c r="G563" s="2" t="s">
        <v>4577</v>
      </c>
      <c r="H563" s="2" t="s">
        <v>4578</v>
      </c>
      <c r="I563" s="2" t="s">
        <v>4579</v>
      </c>
      <c r="J563" s="2" t="s">
        <v>4579</v>
      </c>
      <c r="K563" s="2" t="s">
        <v>4580</v>
      </c>
      <c r="L563" s="2" t="s">
        <v>1859</v>
      </c>
    </row>
    <row r="564">
      <c r="A564" s="2" t="s">
        <v>4581</v>
      </c>
      <c r="G564" s="2" t="s">
        <v>4582</v>
      </c>
      <c r="H564" s="2" t="s">
        <v>4583</v>
      </c>
      <c r="I564" s="2" t="s">
        <v>4584</v>
      </c>
      <c r="J564" s="2" t="s">
        <v>4584</v>
      </c>
      <c r="K564" s="2" t="s">
        <v>4585</v>
      </c>
      <c r="L564" s="2" t="s">
        <v>1859</v>
      </c>
    </row>
    <row r="565">
      <c r="A565" s="2" t="s">
        <v>4586</v>
      </c>
      <c r="G565" s="2" t="s">
        <v>4587</v>
      </c>
      <c r="H565" s="2" t="s">
        <v>4588</v>
      </c>
      <c r="I565" s="2" t="s">
        <v>4589</v>
      </c>
      <c r="J565" s="2" t="s">
        <v>4589</v>
      </c>
      <c r="K565" s="2" t="s">
        <v>4590</v>
      </c>
      <c r="L565" s="2" t="s">
        <v>1859</v>
      </c>
    </row>
    <row r="566">
      <c r="A566" s="2" t="s">
        <v>4591</v>
      </c>
      <c r="G566" s="2" t="s">
        <v>4592</v>
      </c>
      <c r="H566" s="2" t="s">
        <v>4593</v>
      </c>
      <c r="I566" s="2" t="s">
        <v>4594</v>
      </c>
      <c r="J566" s="2" t="s">
        <v>4594</v>
      </c>
      <c r="K566" s="2" t="s">
        <v>4595</v>
      </c>
      <c r="L566" s="2" t="s">
        <v>1859</v>
      </c>
    </row>
    <row r="567">
      <c r="A567" s="2" t="s">
        <v>4596</v>
      </c>
      <c r="G567" s="2" t="s">
        <v>4597</v>
      </c>
      <c r="H567" s="2" t="s">
        <v>4598</v>
      </c>
      <c r="I567" s="2" t="s">
        <v>4599</v>
      </c>
      <c r="J567" s="2" t="s">
        <v>4599</v>
      </c>
      <c r="K567" s="2" t="s">
        <v>4600</v>
      </c>
      <c r="L567" s="2" t="s">
        <v>1859</v>
      </c>
    </row>
    <row r="568">
      <c r="A568" s="2" t="s">
        <v>4601</v>
      </c>
      <c r="G568" s="2" t="s">
        <v>4602</v>
      </c>
      <c r="H568" s="2" t="s">
        <v>4603</v>
      </c>
      <c r="I568" s="2" t="s">
        <v>4604</v>
      </c>
      <c r="J568" s="2" t="s">
        <v>4604</v>
      </c>
      <c r="K568" s="2" t="s">
        <v>4605</v>
      </c>
      <c r="L568" s="2" t="s">
        <v>1859</v>
      </c>
    </row>
    <row r="569">
      <c r="A569" s="2" t="s">
        <v>4606</v>
      </c>
      <c r="G569" s="2" t="s">
        <v>4607</v>
      </c>
      <c r="H569" s="2" t="s">
        <v>4608</v>
      </c>
      <c r="I569" s="2" t="s">
        <v>4609</v>
      </c>
      <c r="J569" s="2" t="s">
        <v>4609</v>
      </c>
      <c r="K569" s="2" t="s">
        <v>4610</v>
      </c>
      <c r="L569" s="2" t="s">
        <v>1859</v>
      </c>
    </row>
    <row r="570">
      <c r="A570" s="2" t="s">
        <v>4611</v>
      </c>
      <c r="G570" s="2" t="s">
        <v>4612</v>
      </c>
      <c r="H570" s="2" t="s">
        <v>4613</v>
      </c>
      <c r="I570" s="2" t="s">
        <v>4614</v>
      </c>
      <c r="J570" s="2" t="s">
        <v>4614</v>
      </c>
      <c r="K570" s="2" t="s">
        <v>4615</v>
      </c>
      <c r="L570" s="2" t="s">
        <v>1859</v>
      </c>
    </row>
    <row r="571">
      <c r="A571" s="2" t="s">
        <v>4616</v>
      </c>
      <c r="G571" s="2" t="s">
        <v>4617</v>
      </c>
      <c r="H571" s="2" t="s">
        <v>4618</v>
      </c>
      <c r="I571" s="2" t="s">
        <v>4619</v>
      </c>
      <c r="J571" s="2" t="s">
        <v>4619</v>
      </c>
      <c r="K571" s="2" t="s">
        <v>4620</v>
      </c>
      <c r="L571" s="2" t="s">
        <v>1859</v>
      </c>
    </row>
    <row r="572">
      <c r="A572" s="2" t="s">
        <v>4621</v>
      </c>
      <c r="G572" s="2" t="s">
        <v>4622</v>
      </c>
      <c r="H572" s="2" t="s">
        <v>4623</v>
      </c>
      <c r="I572" s="2" t="s">
        <v>4624</v>
      </c>
      <c r="J572" s="2" t="s">
        <v>4624</v>
      </c>
      <c r="K572" s="2" t="s">
        <v>4625</v>
      </c>
      <c r="L572" s="2" t="s">
        <v>1859</v>
      </c>
    </row>
    <row r="573">
      <c r="A573" s="2" t="s">
        <v>4626</v>
      </c>
      <c r="G573" s="2" t="s">
        <v>4627</v>
      </c>
      <c r="H573" s="2" t="s">
        <v>4628</v>
      </c>
      <c r="I573" s="2" t="s">
        <v>4629</v>
      </c>
      <c r="J573" s="2" t="s">
        <v>4629</v>
      </c>
      <c r="K573" s="2" t="s">
        <v>4630</v>
      </c>
      <c r="L573" s="2" t="s">
        <v>1859</v>
      </c>
    </row>
    <row r="574">
      <c r="A574" s="2" t="s">
        <v>4631</v>
      </c>
      <c r="G574" s="2" t="s">
        <v>4632</v>
      </c>
      <c r="H574" s="2" t="s">
        <v>4633</v>
      </c>
      <c r="I574" s="2" t="s">
        <v>4634</v>
      </c>
      <c r="J574" s="2" t="s">
        <v>4634</v>
      </c>
      <c r="K574" s="2" t="s">
        <v>4635</v>
      </c>
      <c r="L574" s="2" t="s">
        <v>1859</v>
      </c>
    </row>
    <row r="575">
      <c r="A575" s="2" t="s">
        <v>4636</v>
      </c>
      <c r="G575" s="2" t="s">
        <v>4637</v>
      </c>
      <c r="H575" s="2" t="s">
        <v>4638</v>
      </c>
      <c r="I575" s="2" t="s">
        <v>1537</v>
      </c>
      <c r="J575" s="2" t="s">
        <v>1537</v>
      </c>
      <c r="K575" s="2" t="s">
        <v>1540</v>
      </c>
      <c r="L575" s="2" t="s">
        <v>1859</v>
      </c>
    </row>
    <row r="576">
      <c r="A576" s="2" t="s">
        <v>4639</v>
      </c>
      <c r="G576" s="2" t="s">
        <v>4640</v>
      </c>
      <c r="H576" s="2" t="s">
        <v>4641</v>
      </c>
      <c r="I576" s="2" t="s">
        <v>4642</v>
      </c>
      <c r="J576" s="2" t="s">
        <v>4642</v>
      </c>
      <c r="K576" s="2" t="s">
        <v>4643</v>
      </c>
      <c r="L576" s="2" t="s">
        <v>1859</v>
      </c>
    </row>
    <row r="577">
      <c r="A577" s="2" t="s">
        <v>4644</v>
      </c>
      <c r="G577" s="2" t="s">
        <v>4645</v>
      </c>
      <c r="H577" s="2" t="s">
        <v>4646</v>
      </c>
      <c r="I577" s="2" t="s">
        <v>4647</v>
      </c>
      <c r="J577" s="2" t="s">
        <v>4647</v>
      </c>
      <c r="K577" s="2" t="s">
        <v>4648</v>
      </c>
      <c r="L577" s="2" t="s">
        <v>1859</v>
      </c>
    </row>
    <row r="578">
      <c r="A578" s="2" t="s">
        <v>4649</v>
      </c>
      <c r="G578" s="2" t="s">
        <v>4650</v>
      </c>
      <c r="H578" s="2" t="s">
        <v>4651</v>
      </c>
      <c r="I578" s="2" t="s">
        <v>4652</v>
      </c>
      <c r="J578" s="2" t="s">
        <v>4652</v>
      </c>
      <c r="K578" s="2" t="s">
        <v>4653</v>
      </c>
      <c r="L578" s="2" t="s">
        <v>1859</v>
      </c>
    </row>
    <row r="579">
      <c r="A579" s="2" t="s">
        <v>4654</v>
      </c>
      <c r="G579" s="2" t="s">
        <v>4655</v>
      </c>
      <c r="H579" s="2" t="s">
        <v>4656</v>
      </c>
      <c r="I579" s="2" t="s">
        <v>4657</v>
      </c>
      <c r="J579" s="2" t="s">
        <v>4657</v>
      </c>
      <c r="K579" s="2" t="s">
        <v>4658</v>
      </c>
      <c r="L579" s="2" t="s">
        <v>1859</v>
      </c>
    </row>
    <row r="580">
      <c r="A580" s="2" t="s">
        <v>92</v>
      </c>
      <c r="G580" s="2" t="s">
        <v>4659</v>
      </c>
      <c r="H580" s="2" t="s">
        <v>4660</v>
      </c>
      <c r="I580" s="2" t="s">
        <v>4661</v>
      </c>
      <c r="J580" s="2" t="s">
        <v>4661</v>
      </c>
      <c r="K580" s="2" t="s">
        <v>4662</v>
      </c>
      <c r="L580" s="2" t="s">
        <v>1859</v>
      </c>
    </row>
    <row r="581">
      <c r="A581" s="2" t="s">
        <v>4663</v>
      </c>
      <c r="G581" s="2" t="s">
        <v>4664</v>
      </c>
      <c r="H581" s="2" t="s">
        <v>4665</v>
      </c>
      <c r="I581" s="2" t="s">
        <v>4666</v>
      </c>
      <c r="J581" s="2" t="s">
        <v>4666</v>
      </c>
      <c r="K581" s="2" t="s">
        <v>4667</v>
      </c>
      <c r="L581" s="2" t="s">
        <v>1859</v>
      </c>
    </row>
    <row r="582">
      <c r="A582" s="2" t="s">
        <v>4668</v>
      </c>
      <c r="G582" s="2" t="s">
        <v>4669</v>
      </c>
      <c r="H582" s="2" t="s">
        <v>4670</v>
      </c>
      <c r="I582" s="2" t="s">
        <v>4671</v>
      </c>
      <c r="J582" s="2" t="s">
        <v>4671</v>
      </c>
      <c r="K582" s="2" t="s">
        <v>4672</v>
      </c>
      <c r="L582" s="2" t="s">
        <v>1859</v>
      </c>
    </row>
    <row r="583">
      <c r="A583" s="2" t="s">
        <v>4673</v>
      </c>
      <c r="G583" s="2" t="s">
        <v>4674</v>
      </c>
      <c r="H583" s="2" t="s">
        <v>4675</v>
      </c>
      <c r="I583" s="2" t="s">
        <v>4676</v>
      </c>
      <c r="J583" s="2" t="s">
        <v>4676</v>
      </c>
      <c r="K583" s="2" t="s">
        <v>4677</v>
      </c>
      <c r="L583" s="2" t="s">
        <v>1859</v>
      </c>
    </row>
    <row r="584">
      <c r="A584" s="2" t="s">
        <v>4678</v>
      </c>
      <c r="G584" s="2" t="s">
        <v>4679</v>
      </c>
      <c r="H584" s="2" t="s">
        <v>4680</v>
      </c>
      <c r="I584" s="2" t="s">
        <v>4681</v>
      </c>
      <c r="J584" s="2" t="s">
        <v>4681</v>
      </c>
      <c r="K584" s="2" t="s">
        <v>4682</v>
      </c>
      <c r="L584" s="2" t="s">
        <v>1859</v>
      </c>
    </row>
    <row r="585">
      <c r="A585" s="2" t="s">
        <v>4683</v>
      </c>
      <c r="G585" s="2" t="s">
        <v>4684</v>
      </c>
      <c r="H585" s="2" t="s">
        <v>4685</v>
      </c>
      <c r="I585" s="2" t="s">
        <v>4686</v>
      </c>
      <c r="J585" s="2" t="s">
        <v>4686</v>
      </c>
      <c r="K585" s="2" t="s">
        <v>4687</v>
      </c>
      <c r="L585" s="2" t="s">
        <v>1859</v>
      </c>
    </row>
    <row r="586">
      <c r="A586" s="2" t="s">
        <v>94</v>
      </c>
      <c r="G586" s="2" t="s">
        <v>4688</v>
      </c>
      <c r="H586" s="2" t="s">
        <v>4689</v>
      </c>
      <c r="I586" s="2" t="s">
        <v>4690</v>
      </c>
      <c r="J586" s="2" t="s">
        <v>4690</v>
      </c>
      <c r="K586" s="2" t="s">
        <v>4691</v>
      </c>
      <c r="L586" s="2" t="s">
        <v>1859</v>
      </c>
    </row>
    <row r="587">
      <c r="A587" s="2" t="s">
        <v>433</v>
      </c>
      <c r="G587" s="2" t="s">
        <v>4692</v>
      </c>
      <c r="H587" s="2" t="s">
        <v>4693</v>
      </c>
      <c r="I587" s="2" t="s">
        <v>4694</v>
      </c>
      <c r="J587" s="2" t="s">
        <v>4694</v>
      </c>
      <c r="K587" s="2" t="s">
        <v>4695</v>
      </c>
      <c r="L587" s="2" t="s">
        <v>1859</v>
      </c>
    </row>
    <row r="588">
      <c r="A588" s="2" t="s">
        <v>4696</v>
      </c>
      <c r="G588" s="2" t="s">
        <v>4697</v>
      </c>
      <c r="H588" s="2" t="s">
        <v>4698</v>
      </c>
      <c r="I588" s="2" t="s">
        <v>4699</v>
      </c>
      <c r="J588" s="2" t="s">
        <v>4699</v>
      </c>
      <c r="K588" s="2" t="s">
        <v>4700</v>
      </c>
      <c r="L588" s="2" t="s">
        <v>1859</v>
      </c>
    </row>
    <row r="589">
      <c r="A589" s="2" t="s">
        <v>1214</v>
      </c>
      <c r="G589" s="2" t="s">
        <v>4701</v>
      </c>
      <c r="H589" s="2" t="s">
        <v>4702</v>
      </c>
      <c r="I589" s="2" t="s">
        <v>4703</v>
      </c>
      <c r="J589" s="2" t="s">
        <v>4703</v>
      </c>
      <c r="K589" s="2" t="s">
        <v>4704</v>
      </c>
      <c r="L589" s="2" t="s">
        <v>1859</v>
      </c>
    </row>
    <row r="590">
      <c r="A590" s="2" t="s">
        <v>4705</v>
      </c>
      <c r="G590" s="2" t="s">
        <v>4706</v>
      </c>
      <c r="H590" s="2" t="s">
        <v>4707</v>
      </c>
      <c r="I590" s="2" t="s">
        <v>4708</v>
      </c>
      <c r="J590" s="2" t="s">
        <v>4708</v>
      </c>
      <c r="K590" s="2" t="s">
        <v>4709</v>
      </c>
      <c r="L590" s="2" t="s">
        <v>1859</v>
      </c>
    </row>
    <row r="591">
      <c r="A591" s="2" t="s">
        <v>4710</v>
      </c>
      <c r="G591" s="2" t="s">
        <v>4711</v>
      </c>
      <c r="H591" s="2" t="s">
        <v>4712</v>
      </c>
      <c r="I591" s="2" t="s">
        <v>4713</v>
      </c>
      <c r="J591" s="2" t="s">
        <v>4713</v>
      </c>
      <c r="K591" s="2" t="s">
        <v>4714</v>
      </c>
      <c r="L591" s="2" t="s">
        <v>1859</v>
      </c>
    </row>
    <row r="592">
      <c r="A592" s="2" t="s">
        <v>96</v>
      </c>
      <c r="G592" s="2" t="s">
        <v>4715</v>
      </c>
      <c r="H592" s="2" t="s">
        <v>4716</v>
      </c>
      <c r="I592" s="2" t="s">
        <v>4717</v>
      </c>
      <c r="J592" s="2" t="s">
        <v>4717</v>
      </c>
      <c r="K592" s="2" t="s">
        <v>4718</v>
      </c>
      <c r="L592" s="2" t="s">
        <v>1859</v>
      </c>
    </row>
    <row r="593">
      <c r="A593" s="2" t="s">
        <v>4719</v>
      </c>
      <c r="G593" s="2" t="s">
        <v>4720</v>
      </c>
      <c r="H593" s="2" t="s">
        <v>4721</v>
      </c>
      <c r="I593" s="2" t="s">
        <v>4722</v>
      </c>
      <c r="J593" s="2" t="s">
        <v>4722</v>
      </c>
      <c r="K593" s="2" t="s">
        <v>4723</v>
      </c>
      <c r="L593" s="2" t="s">
        <v>1859</v>
      </c>
    </row>
    <row r="594">
      <c r="A594" s="2" t="s">
        <v>4724</v>
      </c>
      <c r="G594" s="2" t="s">
        <v>4725</v>
      </c>
      <c r="H594" s="2" t="s">
        <v>4726</v>
      </c>
      <c r="I594" s="2" t="s">
        <v>4727</v>
      </c>
      <c r="J594" s="2" t="s">
        <v>4727</v>
      </c>
      <c r="K594" s="2" t="s">
        <v>4728</v>
      </c>
      <c r="L594" s="2" t="s">
        <v>1859</v>
      </c>
    </row>
    <row r="595">
      <c r="A595" s="2" t="s">
        <v>4729</v>
      </c>
      <c r="G595" s="2" t="s">
        <v>4730</v>
      </c>
      <c r="H595" s="2" t="s">
        <v>4731</v>
      </c>
      <c r="I595" s="2" t="s">
        <v>4732</v>
      </c>
      <c r="J595" s="2" t="s">
        <v>4732</v>
      </c>
      <c r="K595" s="2" t="s">
        <v>4733</v>
      </c>
      <c r="L595" s="2" t="s">
        <v>1859</v>
      </c>
    </row>
    <row r="596">
      <c r="A596" s="2" t="s">
        <v>4734</v>
      </c>
      <c r="G596" s="2" t="s">
        <v>4735</v>
      </c>
      <c r="H596" s="2" t="s">
        <v>4736</v>
      </c>
      <c r="I596" s="2" t="s">
        <v>4737</v>
      </c>
      <c r="J596" s="2" t="s">
        <v>4737</v>
      </c>
      <c r="K596" s="2" t="s">
        <v>4738</v>
      </c>
      <c r="L596" s="2" t="s">
        <v>1859</v>
      </c>
    </row>
    <row r="597">
      <c r="A597" s="2" t="s">
        <v>4739</v>
      </c>
      <c r="G597" s="2" t="s">
        <v>4740</v>
      </c>
      <c r="H597" s="2" t="s">
        <v>4741</v>
      </c>
      <c r="I597" s="2" t="s">
        <v>4742</v>
      </c>
      <c r="J597" s="2" t="s">
        <v>4742</v>
      </c>
      <c r="K597" s="2" t="s">
        <v>4743</v>
      </c>
      <c r="L597" s="2" t="s">
        <v>1859</v>
      </c>
    </row>
    <row r="598">
      <c r="A598" s="2" t="s">
        <v>4744</v>
      </c>
      <c r="G598" s="2" t="s">
        <v>4745</v>
      </c>
      <c r="H598" s="2" t="s">
        <v>4746</v>
      </c>
      <c r="I598" s="2" t="s">
        <v>4747</v>
      </c>
      <c r="J598" s="2" t="s">
        <v>4747</v>
      </c>
      <c r="K598" s="2" t="s">
        <v>4748</v>
      </c>
      <c r="L598" s="2" t="s">
        <v>1859</v>
      </c>
    </row>
    <row r="599">
      <c r="A599" s="2" t="s">
        <v>98</v>
      </c>
      <c r="G599" s="2" t="s">
        <v>4749</v>
      </c>
      <c r="H599" s="2" t="s">
        <v>4750</v>
      </c>
      <c r="I599" s="2" t="s">
        <v>4751</v>
      </c>
      <c r="J599" s="2" t="s">
        <v>4751</v>
      </c>
      <c r="K599" s="2" t="s">
        <v>4752</v>
      </c>
      <c r="L599" s="2" t="s">
        <v>1859</v>
      </c>
    </row>
    <row r="600">
      <c r="A600" s="2" t="s">
        <v>4753</v>
      </c>
      <c r="G600" s="2" t="s">
        <v>4754</v>
      </c>
      <c r="H600" s="2" t="s">
        <v>4755</v>
      </c>
      <c r="I600" s="2" t="s">
        <v>4756</v>
      </c>
      <c r="J600" s="2" t="s">
        <v>4756</v>
      </c>
      <c r="K600" s="2" t="s">
        <v>4757</v>
      </c>
      <c r="L600" s="2" t="s">
        <v>1859</v>
      </c>
    </row>
    <row r="601">
      <c r="A601" s="2" t="s">
        <v>441</v>
      </c>
      <c r="G601" s="2" t="s">
        <v>4758</v>
      </c>
      <c r="H601" s="2" t="s">
        <v>4759</v>
      </c>
      <c r="I601" s="2" t="s">
        <v>4760</v>
      </c>
      <c r="J601" s="2" t="s">
        <v>4760</v>
      </c>
      <c r="K601" s="2" t="s">
        <v>4761</v>
      </c>
      <c r="L601" s="2" t="s">
        <v>1859</v>
      </c>
    </row>
    <row r="602">
      <c r="A602" s="2" t="s">
        <v>4762</v>
      </c>
      <c r="G602" s="2" t="s">
        <v>4763</v>
      </c>
      <c r="H602" s="2" t="s">
        <v>4764</v>
      </c>
      <c r="I602" s="2" t="s">
        <v>4765</v>
      </c>
      <c r="J602" s="2" t="s">
        <v>4765</v>
      </c>
      <c r="K602" s="2" t="s">
        <v>4766</v>
      </c>
      <c r="L602" s="2" t="s">
        <v>1859</v>
      </c>
    </row>
    <row r="603">
      <c r="A603" s="2" t="s">
        <v>4767</v>
      </c>
      <c r="G603" s="2" t="s">
        <v>4768</v>
      </c>
      <c r="H603" s="2" t="s">
        <v>4769</v>
      </c>
      <c r="I603" s="2" t="s">
        <v>4770</v>
      </c>
      <c r="J603" s="2" t="s">
        <v>4770</v>
      </c>
      <c r="K603" s="2" t="s">
        <v>4771</v>
      </c>
      <c r="L603" s="2" t="s">
        <v>1859</v>
      </c>
    </row>
    <row r="604">
      <c r="A604" s="2" t="s">
        <v>4772</v>
      </c>
      <c r="G604" s="2" t="s">
        <v>4773</v>
      </c>
      <c r="H604" s="2" t="s">
        <v>4774</v>
      </c>
      <c r="I604" s="2" t="s">
        <v>4775</v>
      </c>
      <c r="J604" s="2" t="s">
        <v>4775</v>
      </c>
      <c r="K604" s="2" t="s">
        <v>4776</v>
      </c>
      <c r="L604" s="2" t="s">
        <v>1859</v>
      </c>
    </row>
    <row r="605">
      <c r="A605" s="2" t="s">
        <v>4777</v>
      </c>
      <c r="G605" s="2" t="s">
        <v>4778</v>
      </c>
      <c r="H605" s="2" t="s">
        <v>4779</v>
      </c>
      <c r="I605" s="2" t="s">
        <v>4780</v>
      </c>
      <c r="J605" s="2" t="s">
        <v>4780</v>
      </c>
      <c r="K605" s="2" t="s">
        <v>4781</v>
      </c>
      <c r="L605" s="2" t="s">
        <v>1859</v>
      </c>
    </row>
    <row r="606">
      <c r="A606" s="2" t="s">
        <v>4782</v>
      </c>
      <c r="G606" s="2" t="s">
        <v>4783</v>
      </c>
      <c r="H606" s="2" t="s">
        <v>4784</v>
      </c>
      <c r="I606" s="2" t="s">
        <v>4785</v>
      </c>
      <c r="J606" s="2" t="s">
        <v>4785</v>
      </c>
      <c r="K606" s="2" t="s">
        <v>4786</v>
      </c>
      <c r="L606" s="2" t="s">
        <v>1859</v>
      </c>
    </row>
    <row r="607">
      <c r="A607" s="2" t="s">
        <v>4787</v>
      </c>
      <c r="G607" s="2" t="s">
        <v>4788</v>
      </c>
      <c r="H607" s="2" t="s">
        <v>4789</v>
      </c>
      <c r="I607" s="2" t="s">
        <v>4790</v>
      </c>
      <c r="J607" s="2" t="s">
        <v>4790</v>
      </c>
      <c r="K607" s="2" t="s">
        <v>4791</v>
      </c>
      <c r="L607" s="2" t="s">
        <v>1859</v>
      </c>
    </row>
    <row r="608">
      <c r="A608" s="2" t="s">
        <v>4792</v>
      </c>
      <c r="G608" s="2" t="s">
        <v>4793</v>
      </c>
      <c r="H608" s="2" t="s">
        <v>4794</v>
      </c>
      <c r="I608" s="2" t="s">
        <v>4795</v>
      </c>
      <c r="J608" s="2" t="s">
        <v>4795</v>
      </c>
      <c r="K608" s="2" t="s">
        <v>4796</v>
      </c>
      <c r="L608" s="2" t="s">
        <v>1859</v>
      </c>
    </row>
    <row r="609">
      <c r="A609" s="2" t="s">
        <v>1468</v>
      </c>
      <c r="G609" s="2" t="s">
        <v>4797</v>
      </c>
      <c r="H609" s="2" t="s">
        <v>4798</v>
      </c>
      <c r="I609" s="2" t="s">
        <v>4799</v>
      </c>
      <c r="J609" s="2" t="s">
        <v>4799</v>
      </c>
      <c r="K609" s="2" t="s">
        <v>4800</v>
      </c>
      <c r="L609" s="2" t="s">
        <v>1859</v>
      </c>
    </row>
    <row r="610">
      <c r="A610" s="2" t="s">
        <v>4801</v>
      </c>
      <c r="G610" s="2" t="s">
        <v>4802</v>
      </c>
      <c r="H610" s="2" t="s">
        <v>4803</v>
      </c>
      <c r="I610" s="2" t="s">
        <v>4804</v>
      </c>
      <c r="J610" s="2" t="s">
        <v>4804</v>
      </c>
      <c r="K610" s="2" t="s">
        <v>4805</v>
      </c>
      <c r="L610" s="2" t="s">
        <v>1859</v>
      </c>
    </row>
    <row r="611">
      <c r="A611" s="2" t="s">
        <v>4806</v>
      </c>
      <c r="G611" s="2" t="s">
        <v>4807</v>
      </c>
      <c r="H611" s="2" t="s">
        <v>4808</v>
      </c>
      <c r="I611" s="2" t="s">
        <v>4809</v>
      </c>
      <c r="J611" s="2" t="s">
        <v>4809</v>
      </c>
      <c r="K611" s="2" t="s">
        <v>4810</v>
      </c>
      <c r="L611" s="2" t="s">
        <v>1859</v>
      </c>
    </row>
    <row r="612">
      <c r="A612" s="2" t="s">
        <v>4811</v>
      </c>
      <c r="G612" s="2" t="s">
        <v>4812</v>
      </c>
      <c r="H612" s="2" t="s">
        <v>4813</v>
      </c>
      <c r="I612" s="2" t="s">
        <v>4814</v>
      </c>
      <c r="J612" s="2" t="s">
        <v>4814</v>
      </c>
      <c r="K612" s="2" t="s">
        <v>4815</v>
      </c>
      <c r="L612" s="2" t="s">
        <v>1859</v>
      </c>
    </row>
    <row r="613">
      <c r="A613" s="2" t="s">
        <v>4816</v>
      </c>
      <c r="G613" s="2" t="s">
        <v>4817</v>
      </c>
      <c r="H613" s="2" t="s">
        <v>4818</v>
      </c>
      <c r="I613" s="2" t="s">
        <v>4819</v>
      </c>
      <c r="J613" s="2" t="s">
        <v>4819</v>
      </c>
      <c r="K613" s="2" t="s">
        <v>4820</v>
      </c>
      <c r="L613" s="2" t="s">
        <v>1859</v>
      </c>
    </row>
    <row r="614">
      <c r="A614" s="2" t="s">
        <v>4821</v>
      </c>
      <c r="G614" s="2" t="s">
        <v>4822</v>
      </c>
      <c r="H614" s="2" t="s">
        <v>4823</v>
      </c>
      <c r="I614" s="2" t="s">
        <v>4824</v>
      </c>
      <c r="J614" s="2" t="s">
        <v>4824</v>
      </c>
      <c r="K614" s="2" t="s">
        <v>4825</v>
      </c>
      <c r="L614" s="2" t="s">
        <v>1859</v>
      </c>
    </row>
    <row r="615">
      <c r="A615" s="2" t="s">
        <v>100</v>
      </c>
      <c r="G615" s="2" t="s">
        <v>4826</v>
      </c>
      <c r="H615" s="2" t="s">
        <v>4827</v>
      </c>
      <c r="I615" s="2" t="s">
        <v>4828</v>
      </c>
      <c r="J615" s="2" t="s">
        <v>4828</v>
      </c>
      <c r="K615" s="2" t="s">
        <v>4829</v>
      </c>
      <c r="L615" s="2" t="s">
        <v>1859</v>
      </c>
    </row>
    <row r="616">
      <c r="A616" s="2" t="s">
        <v>4830</v>
      </c>
      <c r="G616" s="2" t="s">
        <v>4831</v>
      </c>
      <c r="H616" s="2" t="s">
        <v>4832</v>
      </c>
      <c r="I616" s="2" t="s">
        <v>4833</v>
      </c>
      <c r="J616" s="2" t="s">
        <v>4833</v>
      </c>
      <c r="K616" s="2" t="s">
        <v>4834</v>
      </c>
      <c r="L616" s="2" t="s">
        <v>1859</v>
      </c>
    </row>
    <row r="617">
      <c r="A617" s="2" t="s">
        <v>4835</v>
      </c>
      <c r="G617" s="2" t="s">
        <v>4836</v>
      </c>
      <c r="H617" s="2" t="s">
        <v>4837</v>
      </c>
      <c r="I617" s="2" t="s">
        <v>4838</v>
      </c>
      <c r="J617" s="2" t="s">
        <v>4838</v>
      </c>
      <c r="K617" s="2" t="s">
        <v>4839</v>
      </c>
      <c r="L617" s="2" t="s">
        <v>1859</v>
      </c>
    </row>
    <row r="618">
      <c r="A618" s="2" t="s">
        <v>102</v>
      </c>
      <c r="G618" s="2" t="s">
        <v>4840</v>
      </c>
      <c r="H618" s="2" t="s">
        <v>4841</v>
      </c>
      <c r="I618" s="2" t="s">
        <v>4842</v>
      </c>
      <c r="J618" s="2" t="s">
        <v>4842</v>
      </c>
      <c r="K618" s="2" t="s">
        <v>4843</v>
      </c>
      <c r="L618" s="2" t="s">
        <v>1859</v>
      </c>
    </row>
    <row r="619">
      <c r="A619" s="2" t="s">
        <v>451</v>
      </c>
      <c r="G619" s="2" t="s">
        <v>4844</v>
      </c>
      <c r="H619" s="2" t="s">
        <v>4845</v>
      </c>
      <c r="I619" s="2" t="s">
        <v>4846</v>
      </c>
      <c r="J619" s="2" t="s">
        <v>4846</v>
      </c>
      <c r="K619" s="2" t="s">
        <v>4847</v>
      </c>
      <c r="L619" s="2" t="s">
        <v>1859</v>
      </c>
    </row>
    <row r="620">
      <c r="A620" s="2" t="s">
        <v>452</v>
      </c>
      <c r="G620" s="2" t="s">
        <v>4848</v>
      </c>
      <c r="H620" s="2" t="s">
        <v>4849</v>
      </c>
      <c r="I620" s="2" t="s">
        <v>4850</v>
      </c>
      <c r="J620" s="2" t="s">
        <v>4850</v>
      </c>
      <c r="K620" s="2" t="s">
        <v>4851</v>
      </c>
      <c r="L620" s="2" t="s">
        <v>1859</v>
      </c>
    </row>
    <row r="621">
      <c r="A621" s="2" t="s">
        <v>4852</v>
      </c>
      <c r="G621" s="2" t="s">
        <v>4853</v>
      </c>
      <c r="H621" s="2" t="s">
        <v>4854</v>
      </c>
      <c r="I621" s="2" t="s">
        <v>4855</v>
      </c>
      <c r="J621" s="2" t="s">
        <v>4855</v>
      </c>
      <c r="K621" s="2" t="s">
        <v>4856</v>
      </c>
      <c r="L621" s="2" t="s">
        <v>1859</v>
      </c>
    </row>
    <row r="622">
      <c r="A622" s="2" t="s">
        <v>4857</v>
      </c>
      <c r="G622" s="2" t="s">
        <v>4858</v>
      </c>
      <c r="H622" s="2" t="s">
        <v>4859</v>
      </c>
      <c r="I622" s="2" t="s">
        <v>4860</v>
      </c>
      <c r="J622" s="2" t="s">
        <v>4860</v>
      </c>
      <c r="K622" s="2" t="s">
        <v>4861</v>
      </c>
      <c r="L622" s="2" t="s">
        <v>1859</v>
      </c>
    </row>
    <row r="623">
      <c r="A623" s="2" t="s">
        <v>4862</v>
      </c>
      <c r="G623" s="2" t="s">
        <v>4863</v>
      </c>
      <c r="H623" s="2" t="s">
        <v>4864</v>
      </c>
      <c r="I623" s="2" t="s">
        <v>4865</v>
      </c>
      <c r="J623" s="2" t="s">
        <v>4866</v>
      </c>
      <c r="K623" s="2" t="s">
        <v>4867</v>
      </c>
      <c r="L623" s="2" t="s">
        <v>1859</v>
      </c>
    </row>
    <row r="624">
      <c r="A624" s="2" t="s">
        <v>4868</v>
      </c>
      <c r="G624" s="2" t="s">
        <v>4869</v>
      </c>
      <c r="H624" s="2" t="s">
        <v>4870</v>
      </c>
      <c r="I624" s="2" t="s">
        <v>4871</v>
      </c>
      <c r="J624" s="2" t="s">
        <v>4871</v>
      </c>
      <c r="K624" s="2" t="s">
        <v>4872</v>
      </c>
      <c r="L624" s="2" t="s">
        <v>1859</v>
      </c>
    </row>
    <row r="625">
      <c r="A625" s="2" t="s">
        <v>4873</v>
      </c>
      <c r="G625" s="2" t="s">
        <v>4874</v>
      </c>
      <c r="H625" s="2" t="s">
        <v>4875</v>
      </c>
      <c r="I625" s="2" t="s">
        <v>4876</v>
      </c>
      <c r="J625" s="2" t="s">
        <v>4876</v>
      </c>
      <c r="K625" s="2" t="s">
        <v>4877</v>
      </c>
      <c r="L625" s="2" t="s">
        <v>1859</v>
      </c>
    </row>
    <row r="626">
      <c r="A626" s="2" t="s">
        <v>4878</v>
      </c>
      <c r="G626" s="2" t="s">
        <v>4879</v>
      </c>
      <c r="H626" s="2" t="s">
        <v>4880</v>
      </c>
      <c r="I626" s="2" t="s">
        <v>4881</v>
      </c>
      <c r="J626" s="2" t="s">
        <v>4881</v>
      </c>
      <c r="K626" s="2" t="s">
        <v>4882</v>
      </c>
      <c r="L626" s="2" t="s">
        <v>1859</v>
      </c>
    </row>
    <row r="627">
      <c r="A627" s="2" t="s">
        <v>104</v>
      </c>
      <c r="G627" s="2" t="s">
        <v>4883</v>
      </c>
      <c r="H627" s="2" t="s">
        <v>4884</v>
      </c>
      <c r="I627" s="2" t="s">
        <v>4885</v>
      </c>
      <c r="J627" s="2" t="s">
        <v>4885</v>
      </c>
      <c r="K627" s="2" t="s">
        <v>4886</v>
      </c>
      <c r="L627" s="2" t="s">
        <v>1859</v>
      </c>
    </row>
    <row r="628">
      <c r="A628" s="2" t="s">
        <v>4887</v>
      </c>
      <c r="G628" s="2" t="s">
        <v>4888</v>
      </c>
      <c r="H628" s="2" t="s">
        <v>4889</v>
      </c>
      <c r="I628" s="2" t="s">
        <v>4890</v>
      </c>
      <c r="J628" s="2" t="s">
        <v>4890</v>
      </c>
      <c r="K628" s="2" t="s">
        <v>4891</v>
      </c>
      <c r="L628" s="2" t="s">
        <v>1859</v>
      </c>
    </row>
    <row r="629">
      <c r="A629" s="2" t="s">
        <v>4892</v>
      </c>
      <c r="G629" s="2" t="s">
        <v>4893</v>
      </c>
      <c r="H629" s="2" t="s">
        <v>4894</v>
      </c>
      <c r="I629" s="2" t="s">
        <v>4895</v>
      </c>
      <c r="J629" s="2" t="s">
        <v>4895</v>
      </c>
      <c r="K629" s="2" t="s">
        <v>4896</v>
      </c>
      <c r="L629" s="2" t="s">
        <v>1859</v>
      </c>
    </row>
    <row r="630">
      <c r="A630" s="2" t="s">
        <v>4897</v>
      </c>
      <c r="G630" s="2" t="s">
        <v>4898</v>
      </c>
      <c r="H630" s="2" t="s">
        <v>4899</v>
      </c>
      <c r="I630" s="2" t="s">
        <v>4900</v>
      </c>
      <c r="J630" s="2" t="s">
        <v>4900</v>
      </c>
      <c r="K630" s="2" t="s">
        <v>4901</v>
      </c>
      <c r="L630" s="2" t="s">
        <v>1859</v>
      </c>
    </row>
    <row r="631">
      <c r="A631" s="2" t="s">
        <v>4902</v>
      </c>
      <c r="G631" s="2" t="s">
        <v>4903</v>
      </c>
      <c r="H631" s="2" t="s">
        <v>4904</v>
      </c>
      <c r="I631" s="2" t="s">
        <v>4905</v>
      </c>
      <c r="J631" s="2" t="s">
        <v>4905</v>
      </c>
      <c r="K631" s="2" t="s">
        <v>4906</v>
      </c>
      <c r="L631" s="2" t="s">
        <v>1859</v>
      </c>
    </row>
    <row r="632">
      <c r="A632" s="2" t="s">
        <v>4907</v>
      </c>
      <c r="G632" s="2" t="s">
        <v>4908</v>
      </c>
      <c r="H632" s="2" t="s">
        <v>4909</v>
      </c>
      <c r="I632" s="2" t="s">
        <v>4910</v>
      </c>
      <c r="J632" s="2" t="s">
        <v>4910</v>
      </c>
      <c r="K632" s="2" t="s">
        <v>4911</v>
      </c>
      <c r="L632" s="2" t="s">
        <v>1859</v>
      </c>
    </row>
    <row r="633">
      <c r="A633" s="2" t="s">
        <v>457</v>
      </c>
      <c r="G633" s="2" t="s">
        <v>1239</v>
      </c>
      <c r="H633" s="2" t="s">
        <v>4912</v>
      </c>
      <c r="I633" s="2" t="s">
        <v>4913</v>
      </c>
      <c r="J633" s="2" t="s">
        <v>4913</v>
      </c>
      <c r="K633" s="2" t="s">
        <v>4914</v>
      </c>
      <c r="L633" s="2" t="s">
        <v>1859</v>
      </c>
    </row>
    <row r="634">
      <c r="A634" s="2" t="s">
        <v>458</v>
      </c>
      <c r="G634" s="2" t="s">
        <v>4915</v>
      </c>
      <c r="H634" s="2" t="s">
        <v>4916</v>
      </c>
      <c r="I634" s="2" t="s">
        <v>4917</v>
      </c>
      <c r="J634" s="2" t="s">
        <v>4917</v>
      </c>
      <c r="K634" s="2" t="s">
        <v>4918</v>
      </c>
      <c r="L634" s="2" t="s">
        <v>1859</v>
      </c>
    </row>
    <row r="635">
      <c r="A635" s="2" t="s">
        <v>4919</v>
      </c>
      <c r="G635" s="2" t="s">
        <v>4920</v>
      </c>
      <c r="H635" s="2" t="s">
        <v>4921</v>
      </c>
      <c r="I635" s="2" t="s">
        <v>4922</v>
      </c>
      <c r="J635" s="2" t="s">
        <v>4922</v>
      </c>
      <c r="K635" s="2" t="s">
        <v>4923</v>
      </c>
      <c r="L635" s="2" t="s">
        <v>1859</v>
      </c>
    </row>
    <row r="636">
      <c r="A636" s="2" t="s">
        <v>4924</v>
      </c>
      <c r="G636" s="2" t="s">
        <v>4925</v>
      </c>
      <c r="H636" s="2" t="s">
        <v>4926</v>
      </c>
      <c r="I636" s="2" t="s">
        <v>4927</v>
      </c>
      <c r="J636" s="2" t="s">
        <v>4927</v>
      </c>
      <c r="K636" s="2" t="s">
        <v>4928</v>
      </c>
      <c r="L636" s="2" t="s">
        <v>1859</v>
      </c>
    </row>
    <row r="637">
      <c r="A637" s="2" t="s">
        <v>4929</v>
      </c>
      <c r="G637" s="2" t="s">
        <v>4930</v>
      </c>
      <c r="H637" s="2" t="s">
        <v>4931</v>
      </c>
      <c r="I637" s="2" t="s">
        <v>4932</v>
      </c>
      <c r="J637" s="2" t="s">
        <v>4932</v>
      </c>
      <c r="K637" s="2" t="s">
        <v>4933</v>
      </c>
      <c r="L637" s="2" t="s">
        <v>1859</v>
      </c>
    </row>
    <row r="638">
      <c r="A638" s="2" t="s">
        <v>4934</v>
      </c>
      <c r="G638" s="2" t="s">
        <v>4935</v>
      </c>
      <c r="H638" s="2" t="s">
        <v>4936</v>
      </c>
      <c r="I638" s="2" t="s">
        <v>4937</v>
      </c>
      <c r="J638" s="2" t="s">
        <v>4937</v>
      </c>
      <c r="K638" s="2" t="s">
        <v>4938</v>
      </c>
      <c r="L638" s="2" t="s">
        <v>1859</v>
      </c>
    </row>
    <row r="639">
      <c r="A639" s="2" t="s">
        <v>4939</v>
      </c>
      <c r="G639" s="2" t="s">
        <v>4940</v>
      </c>
      <c r="H639" s="2" t="s">
        <v>4941</v>
      </c>
      <c r="I639" s="2" t="s">
        <v>4942</v>
      </c>
      <c r="J639" s="2" t="s">
        <v>4942</v>
      </c>
      <c r="K639" s="2" t="s">
        <v>4943</v>
      </c>
      <c r="L639" s="2" t="s">
        <v>1859</v>
      </c>
    </row>
    <row r="640">
      <c r="A640" s="2" t="s">
        <v>4944</v>
      </c>
      <c r="G640" s="2" t="s">
        <v>1188</v>
      </c>
      <c r="H640" s="2" t="s">
        <v>4945</v>
      </c>
      <c r="I640" s="2" t="s">
        <v>4946</v>
      </c>
      <c r="J640" s="2" t="s">
        <v>4946</v>
      </c>
      <c r="K640" s="2" t="s">
        <v>4947</v>
      </c>
      <c r="L640" s="2" t="s">
        <v>1859</v>
      </c>
    </row>
    <row r="641">
      <c r="A641" s="2" t="s">
        <v>4948</v>
      </c>
      <c r="G641" s="2" t="s">
        <v>1767</v>
      </c>
      <c r="H641" s="2" t="s">
        <v>4949</v>
      </c>
      <c r="I641" s="2" t="s">
        <v>4950</v>
      </c>
      <c r="J641" s="2" t="s">
        <v>4950</v>
      </c>
      <c r="K641" s="2" t="s">
        <v>4951</v>
      </c>
      <c r="L641" s="2" t="s">
        <v>1859</v>
      </c>
    </row>
    <row r="642">
      <c r="A642" s="2" t="s">
        <v>4952</v>
      </c>
      <c r="G642" s="2" t="s">
        <v>4953</v>
      </c>
      <c r="H642" s="2" t="s">
        <v>4954</v>
      </c>
      <c r="I642" s="2" t="s">
        <v>4955</v>
      </c>
      <c r="J642" s="2" t="s">
        <v>4955</v>
      </c>
      <c r="K642" s="2" t="s">
        <v>4956</v>
      </c>
      <c r="L642" s="2" t="s">
        <v>1859</v>
      </c>
    </row>
    <row r="643">
      <c r="A643" s="2" t="s">
        <v>4957</v>
      </c>
      <c r="G643" s="2" t="s">
        <v>4958</v>
      </c>
      <c r="H643" s="2" t="s">
        <v>4959</v>
      </c>
      <c r="I643" s="2" t="s">
        <v>4960</v>
      </c>
      <c r="J643" s="2" t="s">
        <v>4960</v>
      </c>
      <c r="K643" s="2" t="s">
        <v>4961</v>
      </c>
      <c r="L643" s="2" t="s">
        <v>1859</v>
      </c>
    </row>
    <row r="644">
      <c r="A644" s="2" t="s">
        <v>4962</v>
      </c>
      <c r="G644" s="2" t="s">
        <v>4963</v>
      </c>
      <c r="H644" s="2" t="s">
        <v>4964</v>
      </c>
      <c r="I644" s="2" t="s">
        <v>4965</v>
      </c>
      <c r="J644" s="2" t="s">
        <v>4965</v>
      </c>
      <c r="K644" s="2" t="s">
        <v>4966</v>
      </c>
      <c r="L644" s="2" t="s">
        <v>1859</v>
      </c>
    </row>
    <row r="645">
      <c r="A645" s="2" t="s">
        <v>462</v>
      </c>
      <c r="G645" s="2" t="s">
        <v>4967</v>
      </c>
      <c r="H645" s="2" t="s">
        <v>4968</v>
      </c>
      <c r="I645" s="2" t="s">
        <v>4969</v>
      </c>
      <c r="J645" s="2" t="s">
        <v>4969</v>
      </c>
      <c r="K645" s="2" t="s">
        <v>4970</v>
      </c>
      <c r="L645" s="2" t="s">
        <v>1859</v>
      </c>
    </row>
    <row r="646">
      <c r="A646" s="2" t="s">
        <v>4971</v>
      </c>
      <c r="G646" s="2" t="s">
        <v>4972</v>
      </c>
      <c r="H646" s="2" t="s">
        <v>4973</v>
      </c>
      <c r="I646" s="2" t="s">
        <v>4972</v>
      </c>
      <c r="J646" s="2" t="s">
        <v>4972</v>
      </c>
      <c r="K646" s="2" t="s">
        <v>4974</v>
      </c>
      <c r="L646" s="2" t="s">
        <v>1859</v>
      </c>
    </row>
    <row r="647">
      <c r="A647" s="2" t="s">
        <v>4975</v>
      </c>
      <c r="G647" s="2" t="s">
        <v>1175</v>
      </c>
      <c r="H647" s="2" t="s">
        <v>4976</v>
      </c>
      <c r="I647" s="2" t="s">
        <v>4977</v>
      </c>
      <c r="J647" s="2" t="s">
        <v>4977</v>
      </c>
      <c r="K647" s="2" t="s">
        <v>4978</v>
      </c>
      <c r="L647" s="2" t="s">
        <v>1859</v>
      </c>
    </row>
    <row r="648">
      <c r="A648" s="2" t="s">
        <v>4979</v>
      </c>
      <c r="G648" s="2" t="s">
        <v>4980</v>
      </c>
      <c r="H648" s="2" t="s">
        <v>4981</v>
      </c>
      <c r="I648" s="2" t="s">
        <v>4982</v>
      </c>
      <c r="J648" s="2" t="s">
        <v>4982</v>
      </c>
      <c r="K648" s="2" t="s">
        <v>4983</v>
      </c>
      <c r="L648" s="2" t="s">
        <v>1859</v>
      </c>
    </row>
    <row r="649">
      <c r="A649" s="2" t="s">
        <v>4984</v>
      </c>
      <c r="G649" s="2" t="s">
        <v>4985</v>
      </c>
      <c r="H649" s="2" t="s">
        <v>4986</v>
      </c>
      <c r="I649" s="2" t="s">
        <v>4987</v>
      </c>
      <c r="J649" s="2" t="s">
        <v>4987</v>
      </c>
      <c r="K649" s="2" t="s">
        <v>4988</v>
      </c>
      <c r="L649" s="2" t="s">
        <v>1859</v>
      </c>
    </row>
    <row r="650">
      <c r="A650" s="2" t="s">
        <v>4989</v>
      </c>
      <c r="G650" s="2" t="s">
        <v>4990</v>
      </c>
      <c r="H650" s="2" t="s">
        <v>4991</v>
      </c>
      <c r="I650" s="2" t="s">
        <v>4992</v>
      </c>
      <c r="J650" s="2" t="s">
        <v>4992</v>
      </c>
      <c r="K650" s="2" t="s">
        <v>4993</v>
      </c>
      <c r="L650" s="2" t="s">
        <v>1859</v>
      </c>
    </row>
    <row r="651">
      <c r="A651" s="2" t="s">
        <v>4240</v>
      </c>
      <c r="G651" s="2" t="s">
        <v>1553</v>
      </c>
      <c r="H651" s="2" t="s">
        <v>4994</v>
      </c>
      <c r="I651" s="2" t="s">
        <v>4995</v>
      </c>
      <c r="J651" s="2" t="s">
        <v>4995</v>
      </c>
      <c r="K651" s="2" t="s">
        <v>4996</v>
      </c>
      <c r="L651" s="2" t="s">
        <v>1859</v>
      </c>
    </row>
    <row r="652">
      <c r="A652" s="2" t="s">
        <v>464</v>
      </c>
      <c r="G652" s="2" t="s">
        <v>1114</v>
      </c>
      <c r="H652" s="2" t="s">
        <v>1036</v>
      </c>
      <c r="I652" s="2" t="s">
        <v>4997</v>
      </c>
      <c r="J652" s="2" t="s">
        <v>4997</v>
      </c>
      <c r="K652" s="2" t="s">
        <v>4998</v>
      </c>
      <c r="L652" s="2" t="s">
        <v>1859</v>
      </c>
    </row>
    <row r="653">
      <c r="A653" s="2" t="s">
        <v>4999</v>
      </c>
      <c r="G653" s="2" t="s">
        <v>5000</v>
      </c>
      <c r="H653" s="2" t="s">
        <v>5001</v>
      </c>
      <c r="I653" s="2" t="s">
        <v>5002</v>
      </c>
      <c r="J653" s="2" t="s">
        <v>5002</v>
      </c>
      <c r="K653" s="2" t="s">
        <v>5003</v>
      </c>
      <c r="L653" s="2" t="s">
        <v>1859</v>
      </c>
    </row>
    <row r="654">
      <c r="A654" s="2" t="s">
        <v>5004</v>
      </c>
      <c r="G654" s="2" t="s">
        <v>5005</v>
      </c>
      <c r="H654" s="2" t="s">
        <v>5006</v>
      </c>
      <c r="I654" s="2" t="s">
        <v>5007</v>
      </c>
      <c r="J654" s="2" t="s">
        <v>5007</v>
      </c>
      <c r="K654" s="2" t="s">
        <v>5008</v>
      </c>
      <c r="L654" s="2" t="s">
        <v>1859</v>
      </c>
    </row>
    <row r="655">
      <c r="A655" s="2" t="s">
        <v>5009</v>
      </c>
      <c r="G655" s="2" t="s">
        <v>5010</v>
      </c>
      <c r="H655" s="2" t="s">
        <v>5011</v>
      </c>
      <c r="I655" s="2" t="s">
        <v>5012</v>
      </c>
      <c r="J655" s="2" t="s">
        <v>5012</v>
      </c>
      <c r="K655" s="2" t="s">
        <v>5013</v>
      </c>
      <c r="L655" s="2" t="s">
        <v>1859</v>
      </c>
    </row>
    <row r="656">
      <c r="A656" s="2" t="s">
        <v>5014</v>
      </c>
      <c r="G656" s="2" t="s">
        <v>5015</v>
      </c>
      <c r="H656" s="2" t="s">
        <v>5016</v>
      </c>
      <c r="I656" s="2" t="s">
        <v>5017</v>
      </c>
      <c r="J656" s="2" t="s">
        <v>5017</v>
      </c>
      <c r="K656" s="2" t="s">
        <v>5018</v>
      </c>
      <c r="L656" s="2" t="s">
        <v>1859</v>
      </c>
    </row>
    <row r="657">
      <c r="A657" s="2" t="s">
        <v>466</v>
      </c>
      <c r="G657" s="2" t="s">
        <v>5019</v>
      </c>
      <c r="H657" s="2" t="s">
        <v>5020</v>
      </c>
      <c r="I657" s="2" t="s">
        <v>5021</v>
      </c>
      <c r="J657" s="2" t="s">
        <v>5021</v>
      </c>
      <c r="K657" s="2" t="s">
        <v>5022</v>
      </c>
      <c r="L657" s="2" t="s">
        <v>1859</v>
      </c>
    </row>
    <row r="658">
      <c r="A658" s="2" t="s">
        <v>467</v>
      </c>
      <c r="G658" s="2" t="s">
        <v>5023</v>
      </c>
      <c r="H658" s="2" t="s">
        <v>5024</v>
      </c>
      <c r="I658" s="2" t="s">
        <v>5025</v>
      </c>
      <c r="J658" s="2" t="s">
        <v>5025</v>
      </c>
      <c r="K658" s="2" t="s">
        <v>5026</v>
      </c>
      <c r="L658" s="2" t="s">
        <v>1859</v>
      </c>
    </row>
    <row r="659">
      <c r="A659" s="2" t="s">
        <v>5027</v>
      </c>
      <c r="G659" s="2" t="s">
        <v>5028</v>
      </c>
      <c r="H659" s="2" t="s">
        <v>5029</v>
      </c>
      <c r="I659" s="2" t="s">
        <v>5030</v>
      </c>
      <c r="J659" s="2" t="s">
        <v>5030</v>
      </c>
      <c r="K659" s="2" t="s">
        <v>5031</v>
      </c>
      <c r="L659" s="2" t="s">
        <v>1859</v>
      </c>
    </row>
    <row r="660">
      <c r="A660" s="2" t="s">
        <v>5032</v>
      </c>
      <c r="G660" s="2" t="s">
        <v>5033</v>
      </c>
      <c r="H660" s="2" t="s">
        <v>5034</v>
      </c>
      <c r="I660" s="2" t="s">
        <v>5035</v>
      </c>
      <c r="J660" s="2" t="s">
        <v>5035</v>
      </c>
      <c r="K660" s="2" t="s">
        <v>5036</v>
      </c>
      <c r="L660" s="2" t="s">
        <v>1859</v>
      </c>
    </row>
    <row r="661">
      <c r="A661" s="2" t="s">
        <v>106</v>
      </c>
      <c r="G661" s="2" t="s">
        <v>5037</v>
      </c>
      <c r="H661" s="2" t="s">
        <v>5038</v>
      </c>
      <c r="I661" s="2" t="s">
        <v>5039</v>
      </c>
      <c r="J661" s="2" t="s">
        <v>5039</v>
      </c>
      <c r="K661" s="2" t="s">
        <v>5040</v>
      </c>
      <c r="L661" s="2" t="s">
        <v>1859</v>
      </c>
    </row>
    <row r="662">
      <c r="A662" s="2" t="s">
        <v>469</v>
      </c>
      <c r="G662" s="2" t="s">
        <v>5041</v>
      </c>
      <c r="H662" s="2" t="s">
        <v>5042</v>
      </c>
      <c r="I662" s="2" t="s">
        <v>5043</v>
      </c>
      <c r="J662" s="2" t="s">
        <v>5043</v>
      </c>
      <c r="K662" s="2" t="s">
        <v>5044</v>
      </c>
      <c r="L662" s="2" t="s">
        <v>1859</v>
      </c>
    </row>
    <row r="663">
      <c r="A663" s="2" t="s">
        <v>470</v>
      </c>
      <c r="G663" s="2" t="s">
        <v>5045</v>
      </c>
      <c r="H663" s="2" t="s">
        <v>5046</v>
      </c>
      <c r="I663" s="2" t="s">
        <v>5047</v>
      </c>
      <c r="J663" s="2" t="s">
        <v>5047</v>
      </c>
      <c r="K663" s="2" t="s">
        <v>5048</v>
      </c>
      <c r="L663" s="2" t="s">
        <v>1859</v>
      </c>
    </row>
    <row r="664">
      <c r="A664" s="2" t="s">
        <v>5049</v>
      </c>
      <c r="G664" s="2" t="s">
        <v>5050</v>
      </c>
      <c r="H664" s="2" t="s">
        <v>5051</v>
      </c>
      <c r="I664" s="2" t="s">
        <v>5052</v>
      </c>
      <c r="J664" s="2" t="s">
        <v>5052</v>
      </c>
      <c r="K664" s="2" t="s">
        <v>5053</v>
      </c>
      <c r="L664" s="2" t="s">
        <v>1859</v>
      </c>
    </row>
    <row r="665">
      <c r="A665" s="2" t="s">
        <v>5054</v>
      </c>
      <c r="G665" s="2" t="s">
        <v>5055</v>
      </c>
      <c r="H665" s="2" t="s">
        <v>5056</v>
      </c>
      <c r="I665" s="2" t="s">
        <v>5057</v>
      </c>
      <c r="J665" s="2" t="s">
        <v>5057</v>
      </c>
      <c r="K665" s="2" t="s">
        <v>5058</v>
      </c>
      <c r="L665" s="2" t="s">
        <v>1859</v>
      </c>
    </row>
    <row r="666">
      <c r="A666" s="2" t="s">
        <v>5059</v>
      </c>
      <c r="G666" s="2" t="s">
        <v>5060</v>
      </c>
      <c r="H666" s="2" t="s">
        <v>5061</v>
      </c>
      <c r="I666" s="2" t="s">
        <v>5062</v>
      </c>
      <c r="J666" s="2" t="s">
        <v>5062</v>
      </c>
      <c r="K666" s="2" t="s">
        <v>5063</v>
      </c>
      <c r="L666" s="2" t="s">
        <v>1859</v>
      </c>
    </row>
    <row r="667">
      <c r="A667" s="2" t="s">
        <v>5064</v>
      </c>
      <c r="G667" s="2" t="s">
        <v>5065</v>
      </c>
      <c r="H667" s="2" t="s">
        <v>5066</v>
      </c>
      <c r="I667" s="2" t="s">
        <v>5067</v>
      </c>
      <c r="J667" s="2" t="s">
        <v>5067</v>
      </c>
      <c r="K667" s="2" t="s">
        <v>5068</v>
      </c>
      <c r="L667" s="2" t="s">
        <v>1859</v>
      </c>
    </row>
    <row r="668">
      <c r="A668" s="2" t="s">
        <v>5069</v>
      </c>
      <c r="G668" s="2" t="s">
        <v>5070</v>
      </c>
      <c r="H668" s="2" t="s">
        <v>5071</v>
      </c>
      <c r="I668" s="2" t="s">
        <v>5072</v>
      </c>
      <c r="J668" s="2" t="s">
        <v>5072</v>
      </c>
      <c r="K668" s="2" t="s">
        <v>5073</v>
      </c>
      <c r="L668" s="2" t="s">
        <v>1859</v>
      </c>
    </row>
    <row r="669">
      <c r="A669" s="2" t="s">
        <v>5074</v>
      </c>
      <c r="G669" s="2" t="s">
        <v>5075</v>
      </c>
      <c r="H669" s="2" t="s">
        <v>5076</v>
      </c>
      <c r="I669" s="2" t="s">
        <v>5077</v>
      </c>
      <c r="J669" s="2" t="s">
        <v>5077</v>
      </c>
      <c r="K669" s="2" t="s">
        <v>5078</v>
      </c>
      <c r="L669" s="2" t="s">
        <v>1859</v>
      </c>
    </row>
    <row r="670">
      <c r="A670" s="2" t="s">
        <v>5079</v>
      </c>
      <c r="G670" s="2" t="s">
        <v>5080</v>
      </c>
      <c r="H670" s="2" t="s">
        <v>5081</v>
      </c>
      <c r="I670" s="2" t="s">
        <v>5082</v>
      </c>
      <c r="J670" s="2" t="s">
        <v>5082</v>
      </c>
      <c r="K670" s="2" t="s">
        <v>5083</v>
      </c>
      <c r="L670" s="2" t="s">
        <v>1859</v>
      </c>
    </row>
    <row r="671">
      <c r="A671" s="2" t="s">
        <v>5084</v>
      </c>
      <c r="G671" s="2" t="s">
        <v>5085</v>
      </c>
      <c r="H671" s="2" t="s">
        <v>5086</v>
      </c>
      <c r="I671" s="2" t="s">
        <v>5087</v>
      </c>
      <c r="J671" s="2" t="s">
        <v>5087</v>
      </c>
      <c r="K671" s="2" t="s">
        <v>5088</v>
      </c>
      <c r="L671" s="2" t="s">
        <v>1859</v>
      </c>
    </row>
    <row r="672">
      <c r="A672" s="2" t="s">
        <v>110</v>
      </c>
      <c r="G672" s="2" t="s">
        <v>5089</v>
      </c>
      <c r="H672" s="2" t="s">
        <v>5090</v>
      </c>
      <c r="I672" s="2" t="s">
        <v>5091</v>
      </c>
      <c r="J672" s="2" t="s">
        <v>5091</v>
      </c>
      <c r="K672" s="2" t="s">
        <v>5092</v>
      </c>
      <c r="L672" s="2" t="s">
        <v>1859</v>
      </c>
    </row>
    <row r="673">
      <c r="A673" s="2" t="s">
        <v>5093</v>
      </c>
      <c r="G673" s="2" t="s">
        <v>5094</v>
      </c>
      <c r="H673" s="2" t="s">
        <v>5095</v>
      </c>
      <c r="I673" s="2" t="s">
        <v>5096</v>
      </c>
      <c r="J673" s="2" t="s">
        <v>5096</v>
      </c>
      <c r="K673" s="2" t="s">
        <v>5097</v>
      </c>
      <c r="L673" s="2" t="s">
        <v>1859</v>
      </c>
    </row>
    <row r="674">
      <c r="A674" s="2" t="s">
        <v>5098</v>
      </c>
      <c r="G674" s="2" t="s">
        <v>5099</v>
      </c>
      <c r="H674" s="2" t="s">
        <v>5100</v>
      </c>
      <c r="I674" s="2" t="s">
        <v>5101</v>
      </c>
      <c r="J674" s="2" t="s">
        <v>5101</v>
      </c>
      <c r="K674" s="2" t="s">
        <v>5102</v>
      </c>
      <c r="L674" s="2" t="s">
        <v>1859</v>
      </c>
    </row>
    <row r="675">
      <c r="A675" s="2" t="s">
        <v>475</v>
      </c>
      <c r="G675" s="2" t="s">
        <v>5103</v>
      </c>
      <c r="H675" s="2" t="s">
        <v>5104</v>
      </c>
      <c r="I675" s="2" t="s">
        <v>5105</v>
      </c>
      <c r="J675" s="2" t="s">
        <v>5105</v>
      </c>
      <c r="K675" s="2" t="s">
        <v>5106</v>
      </c>
      <c r="L675" s="2" t="s">
        <v>1859</v>
      </c>
    </row>
    <row r="676">
      <c r="A676" s="2" t="s">
        <v>5107</v>
      </c>
      <c r="G676" s="2" t="s">
        <v>5108</v>
      </c>
      <c r="H676" s="2" t="s">
        <v>5109</v>
      </c>
      <c r="I676" s="2" t="s">
        <v>5110</v>
      </c>
      <c r="J676" s="2" t="s">
        <v>5110</v>
      </c>
      <c r="K676" s="2" t="s">
        <v>5111</v>
      </c>
      <c r="L676" s="2" t="s">
        <v>1859</v>
      </c>
    </row>
    <row r="677">
      <c r="A677" s="2" t="s">
        <v>111</v>
      </c>
      <c r="G677" s="2" t="s">
        <v>5112</v>
      </c>
      <c r="H677" s="2" t="s">
        <v>5113</v>
      </c>
      <c r="I677" s="2" t="s">
        <v>5114</v>
      </c>
      <c r="J677" s="2" t="s">
        <v>5114</v>
      </c>
      <c r="K677" s="2" t="s">
        <v>5115</v>
      </c>
      <c r="L677" s="2" t="s">
        <v>1859</v>
      </c>
    </row>
    <row r="678">
      <c r="A678" s="2" t="s">
        <v>5116</v>
      </c>
      <c r="G678" s="2" t="s">
        <v>5117</v>
      </c>
      <c r="H678" s="2" t="s">
        <v>5118</v>
      </c>
      <c r="I678" s="2" t="s">
        <v>5119</v>
      </c>
      <c r="J678" s="2" t="s">
        <v>5119</v>
      </c>
      <c r="K678" s="2" t="s">
        <v>5120</v>
      </c>
      <c r="L678" s="2" t="s">
        <v>1859</v>
      </c>
    </row>
    <row r="679">
      <c r="A679" s="2" t="s">
        <v>5121</v>
      </c>
      <c r="G679" s="2" t="s">
        <v>5122</v>
      </c>
      <c r="H679" s="2" t="s">
        <v>5123</v>
      </c>
      <c r="I679" s="2" t="s">
        <v>5124</v>
      </c>
      <c r="J679" s="2" t="s">
        <v>5124</v>
      </c>
      <c r="K679" s="2" t="s">
        <v>5125</v>
      </c>
      <c r="L679" s="2" t="s">
        <v>1859</v>
      </c>
    </row>
    <row r="680">
      <c r="A680" s="2" t="s">
        <v>5126</v>
      </c>
      <c r="G680" s="2" t="s">
        <v>5127</v>
      </c>
      <c r="H680" s="2" t="s">
        <v>5128</v>
      </c>
      <c r="I680" s="2" t="s">
        <v>5129</v>
      </c>
      <c r="J680" s="2" t="s">
        <v>5129</v>
      </c>
      <c r="K680" s="2" t="s">
        <v>5130</v>
      </c>
      <c r="L680" s="2" t="s">
        <v>1859</v>
      </c>
    </row>
    <row r="681">
      <c r="A681" s="2" t="s">
        <v>5131</v>
      </c>
      <c r="G681" s="2" t="s">
        <v>5132</v>
      </c>
      <c r="H681" s="2" t="s">
        <v>5133</v>
      </c>
      <c r="I681" s="2" t="s">
        <v>5134</v>
      </c>
      <c r="J681" s="2" t="s">
        <v>5134</v>
      </c>
      <c r="K681" s="2" t="s">
        <v>5135</v>
      </c>
      <c r="L681" s="2" t="s">
        <v>1859</v>
      </c>
    </row>
    <row r="682">
      <c r="A682" s="2" t="s">
        <v>478</v>
      </c>
      <c r="G682" s="2" t="s">
        <v>5136</v>
      </c>
      <c r="H682" s="2" t="s">
        <v>5137</v>
      </c>
      <c r="I682" s="2" t="s">
        <v>5138</v>
      </c>
      <c r="J682" s="2" t="s">
        <v>5138</v>
      </c>
      <c r="K682" s="2" t="s">
        <v>5139</v>
      </c>
      <c r="L682" s="2" t="s">
        <v>1859</v>
      </c>
    </row>
    <row r="683">
      <c r="A683" s="2" t="s">
        <v>5140</v>
      </c>
      <c r="G683" s="2" t="s">
        <v>5141</v>
      </c>
      <c r="H683" s="2" t="s">
        <v>5142</v>
      </c>
      <c r="I683" s="2" t="s">
        <v>5143</v>
      </c>
      <c r="J683" s="2" t="s">
        <v>5143</v>
      </c>
      <c r="K683" s="2" t="s">
        <v>5144</v>
      </c>
      <c r="L683" s="2" t="s">
        <v>1859</v>
      </c>
    </row>
    <row r="684">
      <c r="A684" s="2" t="s">
        <v>5145</v>
      </c>
      <c r="G684" s="2" t="s">
        <v>5146</v>
      </c>
      <c r="H684" s="2" t="s">
        <v>5147</v>
      </c>
      <c r="I684" s="2" t="s">
        <v>5148</v>
      </c>
      <c r="J684" s="2" t="s">
        <v>5148</v>
      </c>
      <c r="K684" s="2" t="s">
        <v>5149</v>
      </c>
      <c r="L684" s="2" t="s">
        <v>1859</v>
      </c>
    </row>
    <row r="685">
      <c r="A685" s="2" t="s">
        <v>5150</v>
      </c>
      <c r="G685" s="2" t="s">
        <v>5151</v>
      </c>
      <c r="H685" s="2" t="s">
        <v>5152</v>
      </c>
      <c r="I685" s="2" t="s">
        <v>5153</v>
      </c>
      <c r="J685" s="2" t="s">
        <v>5153</v>
      </c>
      <c r="K685" s="2" t="s">
        <v>5154</v>
      </c>
      <c r="L685" s="2" t="s">
        <v>1859</v>
      </c>
    </row>
    <row r="686">
      <c r="A686" s="2" t="s">
        <v>5155</v>
      </c>
      <c r="G686" s="2" t="s">
        <v>5156</v>
      </c>
      <c r="H686" s="2" t="s">
        <v>5157</v>
      </c>
      <c r="I686" s="2" t="s">
        <v>5158</v>
      </c>
      <c r="J686" s="2" t="s">
        <v>5158</v>
      </c>
      <c r="K686" s="2" t="s">
        <v>5159</v>
      </c>
      <c r="L686" s="2" t="s">
        <v>1859</v>
      </c>
    </row>
    <row r="687">
      <c r="A687" s="2" t="s">
        <v>5160</v>
      </c>
      <c r="G687" s="2" t="s">
        <v>5161</v>
      </c>
      <c r="H687" s="2" t="s">
        <v>5162</v>
      </c>
      <c r="I687" s="2" t="s">
        <v>5163</v>
      </c>
      <c r="J687" s="2" t="s">
        <v>5163</v>
      </c>
      <c r="K687" s="2" t="s">
        <v>5164</v>
      </c>
      <c r="L687" s="2" t="s">
        <v>1859</v>
      </c>
    </row>
    <row r="688">
      <c r="A688" s="2" t="s">
        <v>5165</v>
      </c>
      <c r="G688" s="2" t="s">
        <v>5166</v>
      </c>
      <c r="H688" s="2" t="s">
        <v>5167</v>
      </c>
      <c r="I688" s="2" t="s">
        <v>5168</v>
      </c>
      <c r="J688" s="2" t="s">
        <v>5168</v>
      </c>
      <c r="K688" s="2" t="s">
        <v>5169</v>
      </c>
      <c r="L688" s="2" t="s">
        <v>1859</v>
      </c>
    </row>
    <row r="689">
      <c r="A689" s="2" t="s">
        <v>481</v>
      </c>
      <c r="G689" s="2" t="s">
        <v>5170</v>
      </c>
      <c r="H689" s="2" t="s">
        <v>5171</v>
      </c>
      <c r="I689" s="2" t="s">
        <v>5172</v>
      </c>
      <c r="J689" s="2" t="s">
        <v>5172</v>
      </c>
      <c r="K689" s="2" t="s">
        <v>5173</v>
      </c>
      <c r="L689" s="2" t="s">
        <v>1859</v>
      </c>
    </row>
    <row r="690">
      <c r="A690" s="2" t="s">
        <v>5174</v>
      </c>
      <c r="G690" s="2" t="s">
        <v>5175</v>
      </c>
      <c r="H690" s="2" t="s">
        <v>5176</v>
      </c>
      <c r="I690" s="2" t="s">
        <v>5177</v>
      </c>
      <c r="J690" s="2" t="s">
        <v>5177</v>
      </c>
      <c r="K690" s="2" t="s">
        <v>5178</v>
      </c>
      <c r="L690" s="2" t="s">
        <v>1859</v>
      </c>
    </row>
    <row r="691">
      <c r="A691" s="2" t="s">
        <v>5179</v>
      </c>
      <c r="G691" s="2" t="s">
        <v>5180</v>
      </c>
      <c r="H691" s="2" t="s">
        <v>5181</v>
      </c>
      <c r="I691" s="2" t="s">
        <v>5182</v>
      </c>
      <c r="J691" s="2" t="s">
        <v>5182</v>
      </c>
      <c r="K691" s="2" t="s">
        <v>5183</v>
      </c>
      <c r="L691" s="2" t="s">
        <v>1859</v>
      </c>
    </row>
    <row r="692">
      <c r="A692" s="2" t="s">
        <v>5184</v>
      </c>
      <c r="G692" s="2" t="s">
        <v>1780</v>
      </c>
      <c r="H692" s="2" t="s">
        <v>5185</v>
      </c>
      <c r="I692" s="2" t="s">
        <v>5186</v>
      </c>
      <c r="J692" s="2" t="s">
        <v>5186</v>
      </c>
      <c r="K692" s="2" t="s">
        <v>5187</v>
      </c>
      <c r="L692" s="2" t="s">
        <v>1859</v>
      </c>
    </row>
    <row r="693">
      <c r="A693" s="2" t="s">
        <v>5188</v>
      </c>
      <c r="G693" s="2" t="s">
        <v>5189</v>
      </c>
      <c r="H693" s="2" t="s">
        <v>5190</v>
      </c>
      <c r="I693" s="2" t="s">
        <v>5191</v>
      </c>
      <c r="J693" s="2" t="s">
        <v>5191</v>
      </c>
      <c r="K693" s="2" t="s">
        <v>5192</v>
      </c>
      <c r="L693" s="2" t="s">
        <v>1859</v>
      </c>
    </row>
    <row r="694">
      <c r="A694" s="2" t="s">
        <v>5193</v>
      </c>
      <c r="G694" s="2" t="s">
        <v>5194</v>
      </c>
      <c r="H694" s="2" t="s">
        <v>5195</v>
      </c>
      <c r="I694" s="2" t="s">
        <v>5196</v>
      </c>
      <c r="J694" s="2" t="s">
        <v>5196</v>
      </c>
      <c r="K694" s="2" t="s">
        <v>5197</v>
      </c>
      <c r="L694" s="2" t="s">
        <v>1859</v>
      </c>
    </row>
    <row r="695">
      <c r="A695" s="2" t="s">
        <v>5198</v>
      </c>
      <c r="G695" s="2" t="s">
        <v>1596</v>
      </c>
      <c r="H695" s="2" t="s">
        <v>5199</v>
      </c>
      <c r="I695" s="2" t="s">
        <v>5200</v>
      </c>
      <c r="J695" s="2" t="s">
        <v>5200</v>
      </c>
      <c r="K695" s="2" t="s">
        <v>5201</v>
      </c>
      <c r="L695" s="2" t="s">
        <v>1859</v>
      </c>
    </row>
    <row r="696">
      <c r="A696" s="2" t="s">
        <v>5202</v>
      </c>
      <c r="G696" s="2" t="s">
        <v>5203</v>
      </c>
      <c r="H696" s="2" t="s">
        <v>5204</v>
      </c>
      <c r="I696" s="2" t="s">
        <v>5205</v>
      </c>
      <c r="J696" s="2" t="s">
        <v>5205</v>
      </c>
      <c r="K696" s="2" t="s">
        <v>5206</v>
      </c>
      <c r="L696" s="2" t="s">
        <v>1859</v>
      </c>
    </row>
    <row r="697">
      <c r="A697" s="2" t="s">
        <v>5207</v>
      </c>
      <c r="G697" s="2" t="s">
        <v>5208</v>
      </c>
      <c r="H697" s="2" t="s">
        <v>5209</v>
      </c>
      <c r="I697" s="2" t="s">
        <v>5210</v>
      </c>
      <c r="J697" s="2" t="s">
        <v>5210</v>
      </c>
      <c r="K697" s="2" t="s">
        <v>5211</v>
      </c>
      <c r="L697" s="2" t="s">
        <v>1859</v>
      </c>
    </row>
    <row r="698">
      <c r="A698" s="2" t="s">
        <v>5212</v>
      </c>
      <c r="G698" s="2" t="s">
        <v>5213</v>
      </c>
      <c r="H698" s="2" t="s">
        <v>5214</v>
      </c>
      <c r="I698" s="2" t="s">
        <v>5215</v>
      </c>
      <c r="J698" s="2" t="s">
        <v>5215</v>
      </c>
      <c r="K698" s="2" t="s">
        <v>5216</v>
      </c>
      <c r="L698" s="2" t="s">
        <v>1859</v>
      </c>
    </row>
    <row r="699">
      <c r="A699" s="2" t="s">
        <v>484</v>
      </c>
      <c r="G699" s="2" t="s">
        <v>5217</v>
      </c>
      <c r="H699" s="2" t="s">
        <v>5218</v>
      </c>
      <c r="I699" s="2" t="s">
        <v>5219</v>
      </c>
      <c r="J699" s="2" t="s">
        <v>5219</v>
      </c>
      <c r="K699" s="2" t="s">
        <v>5220</v>
      </c>
      <c r="L699" s="2" t="s">
        <v>1859</v>
      </c>
    </row>
    <row r="700">
      <c r="A700" s="2" t="s">
        <v>5221</v>
      </c>
      <c r="G700" s="2" t="s">
        <v>5222</v>
      </c>
      <c r="H700" s="2" t="s">
        <v>5223</v>
      </c>
      <c r="I700" s="2" t="s">
        <v>5224</v>
      </c>
      <c r="J700" s="2" t="s">
        <v>5224</v>
      </c>
      <c r="K700" s="2" t="s">
        <v>5225</v>
      </c>
      <c r="L700" s="2" t="s">
        <v>1859</v>
      </c>
    </row>
    <row r="701">
      <c r="A701" s="2" t="s">
        <v>5226</v>
      </c>
      <c r="G701" s="2" t="s">
        <v>5227</v>
      </c>
      <c r="H701" s="2" t="s">
        <v>5228</v>
      </c>
      <c r="I701" s="2" t="s">
        <v>5229</v>
      </c>
      <c r="J701" s="2" t="s">
        <v>5229</v>
      </c>
      <c r="K701" s="2" t="s">
        <v>5230</v>
      </c>
      <c r="L701" s="2" t="s">
        <v>1859</v>
      </c>
    </row>
    <row r="702">
      <c r="A702" s="2" t="s">
        <v>5231</v>
      </c>
      <c r="G702" s="2" t="s">
        <v>5232</v>
      </c>
      <c r="H702" s="2" t="s">
        <v>5233</v>
      </c>
      <c r="I702" s="2" t="s">
        <v>5234</v>
      </c>
      <c r="J702" s="2" t="s">
        <v>5234</v>
      </c>
      <c r="K702" s="2" t="s">
        <v>5235</v>
      </c>
      <c r="L702" s="2" t="s">
        <v>1859</v>
      </c>
    </row>
    <row r="703">
      <c r="A703" s="2" t="s">
        <v>5236</v>
      </c>
      <c r="G703" s="2" t="s">
        <v>5237</v>
      </c>
      <c r="H703" s="2" t="s">
        <v>5238</v>
      </c>
      <c r="I703" s="2" t="s">
        <v>5239</v>
      </c>
      <c r="J703" s="2" t="s">
        <v>5239</v>
      </c>
      <c r="K703" s="2" t="s">
        <v>5240</v>
      </c>
      <c r="L703" s="2" t="s">
        <v>1859</v>
      </c>
    </row>
    <row r="704">
      <c r="A704" s="2" t="s">
        <v>5241</v>
      </c>
      <c r="G704" s="2" t="s">
        <v>5242</v>
      </c>
      <c r="H704" s="2" t="s">
        <v>5243</v>
      </c>
      <c r="I704" s="2" t="s">
        <v>5244</v>
      </c>
      <c r="J704" s="2" t="s">
        <v>5244</v>
      </c>
      <c r="K704" s="2" t="s">
        <v>5245</v>
      </c>
      <c r="L704" s="2" t="s">
        <v>1859</v>
      </c>
    </row>
    <row r="705">
      <c r="A705" s="2" t="s">
        <v>5246</v>
      </c>
      <c r="G705" s="2" t="s">
        <v>5247</v>
      </c>
      <c r="H705" s="2" t="s">
        <v>5248</v>
      </c>
      <c r="I705" s="2" t="s">
        <v>5249</v>
      </c>
      <c r="J705" s="2" t="s">
        <v>5249</v>
      </c>
      <c r="K705" s="2" t="s">
        <v>5250</v>
      </c>
      <c r="L705" s="2" t="s">
        <v>1859</v>
      </c>
    </row>
    <row r="706">
      <c r="A706" s="2" t="s">
        <v>5251</v>
      </c>
      <c r="G706" s="2" t="s">
        <v>5252</v>
      </c>
      <c r="H706" s="2" t="s">
        <v>5253</v>
      </c>
      <c r="I706" s="2" t="s">
        <v>5254</v>
      </c>
      <c r="J706" s="2" t="s">
        <v>5254</v>
      </c>
      <c r="K706" s="2" t="s">
        <v>5255</v>
      </c>
      <c r="L706" s="2" t="s">
        <v>1859</v>
      </c>
    </row>
    <row r="707">
      <c r="A707" s="2" t="s">
        <v>487</v>
      </c>
      <c r="G707" s="2" t="s">
        <v>5256</v>
      </c>
      <c r="H707" s="2" t="s">
        <v>5257</v>
      </c>
      <c r="I707" s="2" t="s">
        <v>5258</v>
      </c>
      <c r="J707" s="2" t="s">
        <v>5258</v>
      </c>
      <c r="K707" s="2" t="s">
        <v>5259</v>
      </c>
      <c r="L707" s="2" t="s">
        <v>1859</v>
      </c>
    </row>
    <row r="708">
      <c r="A708" s="2" t="s">
        <v>488</v>
      </c>
      <c r="G708" s="2" t="s">
        <v>5260</v>
      </c>
      <c r="H708" s="2" t="s">
        <v>5261</v>
      </c>
      <c r="I708" s="2" t="s">
        <v>5262</v>
      </c>
      <c r="J708" s="2" t="s">
        <v>5262</v>
      </c>
      <c r="K708" s="2" t="s">
        <v>5263</v>
      </c>
      <c r="L708" s="2" t="s">
        <v>1859</v>
      </c>
    </row>
    <row r="709">
      <c r="A709" s="2" t="s">
        <v>5264</v>
      </c>
      <c r="G709" s="2" t="s">
        <v>5265</v>
      </c>
      <c r="H709" s="2" t="s">
        <v>5266</v>
      </c>
      <c r="I709" s="2" t="s">
        <v>5267</v>
      </c>
      <c r="J709" s="2" t="s">
        <v>5267</v>
      </c>
      <c r="K709" s="2" t="s">
        <v>1732</v>
      </c>
      <c r="L709" s="2" t="s">
        <v>1859</v>
      </c>
    </row>
    <row r="710">
      <c r="A710" s="2" t="s">
        <v>5268</v>
      </c>
      <c r="G710" s="2" t="s">
        <v>5269</v>
      </c>
      <c r="H710" s="2" t="s">
        <v>5270</v>
      </c>
      <c r="I710" s="2" t="s">
        <v>5271</v>
      </c>
      <c r="J710" s="2" t="s">
        <v>5271</v>
      </c>
      <c r="K710" s="2" t="s">
        <v>5272</v>
      </c>
      <c r="L710" s="2" t="s">
        <v>1859</v>
      </c>
    </row>
    <row r="711">
      <c r="A711" s="2" t="s">
        <v>113</v>
      </c>
      <c r="G711" s="2" t="s">
        <v>5273</v>
      </c>
      <c r="H711" s="2" t="s">
        <v>5274</v>
      </c>
      <c r="I711" s="2" t="s">
        <v>5275</v>
      </c>
      <c r="J711" s="2" t="s">
        <v>5275</v>
      </c>
      <c r="K711" s="2" t="s">
        <v>5276</v>
      </c>
      <c r="L711" s="2" t="s">
        <v>1859</v>
      </c>
    </row>
    <row r="712">
      <c r="A712" s="2" t="s">
        <v>5277</v>
      </c>
      <c r="G712" s="2" t="s">
        <v>5278</v>
      </c>
      <c r="H712" s="2" t="s">
        <v>5279</v>
      </c>
      <c r="I712" s="2" t="s">
        <v>5280</v>
      </c>
      <c r="J712" s="2" t="s">
        <v>5280</v>
      </c>
      <c r="K712" s="2" t="s">
        <v>5281</v>
      </c>
      <c r="L712" s="2" t="s">
        <v>1859</v>
      </c>
    </row>
    <row r="713">
      <c r="A713" s="2" t="s">
        <v>114</v>
      </c>
      <c r="G713" s="2" t="s">
        <v>5282</v>
      </c>
      <c r="H713" s="2" t="s">
        <v>5283</v>
      </c>
      <c r="I713" s="2" t="s">
        <v>5284</v>
      </c>
      <c r="J713" s="2" t="s">
        <v>5284</v>
      </c>
      <c r="K713" s="2" t="s">
        <v>5285</v>
      </c>
      <c r="L713" s="2" t="s">
        <v>1859</v>
      </c>
    </row>
    <row r="714">
      <c r="A714" s="2" t="s">
        <v>5286</v>
      </c>
      <c r="G714" s="2" t="s">
        <v>5287</v>
      </c>
      <c r="H714" s="2" t="s">
        <v>5288</v>
      </c>
      <c r="I714" s="2" t="s">
        <v>5289</v>
      </c>
      <c r="J714" s="2" t="s">
        <v>5289</v>
      </c>
      <c r="K714" s="2" t="s">
        <v>5290</v>
      </c>
      <c r="L714" s="2" t="s">
        <v>1859</v>
      </c>
    </row>
    <row r="715">
      <c r="A715" s="2" t="s">
        <v>5291</v>
      </c>
      <c r="G715" s="2" t="s">
        <v>5292</v>
      </c>
      <c r="H715" s="2" t="s">
        <v>5293</v>
      </c>
      <c r="I715" s="2" t="s">
        <v>5294</v>
      </c>
      <c r="J715" s="2" t="s">
        <v>5294</v>
      </c>
      <c r="K715" s="2" t="s">
        <v>5295</v>
      </c>
      <c r="L715" s="2" t="s">
        <v>1859</v>
      </c>
    </row>
    <row r="716">
      <c r="A716" s="2" t="s">
        <v>5296</v>
      </c>
      <c r="G716" s="2" t="s">
        <v>5297</v>
      </c>
      <c r="H716" s="2" t="s">
        <v>5298</v>
      </c>
      <c r="I716" s="2" t="s">
        <v>5299</v>
      </c>
      <c r="J716" s="2" t="s">
        <v>5299</v>
      </c>
      <c r="K716" s="2" t="s">
        <v>5300</v>
      </c>
      <c r="L716" s="2" t="s">
        <v>1859</v>
      </c>
    </row>
    <row r="717">
      <c r="A717" s="2" t="s">
        <v>5301</v>
      </c>
      <c r="G717" s="2" t="s">
        <v>1157</v>
      </c>
      <c r="H717" s="2" t="s">
        <v>5302</v>
      </c>
      <c r="I717" s="2" t="s">
        <v>5303</v>
      </c>
      <c r="J717" s="2" t="s">
        <v>5303</v>
      </c>
      <c r="K717" s="2" t="s">
        <v>5304</v>
      </c>
      <c r="L717" s="2" t="s">
        <v>1859</v>
      </c>
    </row>
    <row r="718">
      <c r="A718" s="2" t="s">
        <v>5305</v>
      </c>
      <c r="G718" s="2" t="s">
        <v>5306</v>
      </c>
      <c r="H718" s="2" t="s">
        <v>5307</v>
      </c>
      <c r="I718" s="2" t="s">
        <v>5308</v>
      </c>
      <c r="J718" s="2" t="s">
        <v>5308</v>
      </c>
      <c r="K718" s="2" t="s">
        <v>5309</v>
      </c>
      <c r="L718" s="2" t="s">
        <v>1859</v>
      </c>
    </row>
    <row r="719">
      <c r="A719" s="2" t="s">
        <v>492</v>
      </c>
      <c r="G719" s="2" t="s">
        <v>5310</v>
      </c>
      <c r="H719" s="2" t="s">
        <v>5311</v>
      </c>
      <c r="I719" s="2" t="s">
        <v>5312</v>
      </c>
      <c r="J719" s="2" t="s">
        <v>5312</v>
      </c>
      <c r="K719" s="2" t="s">
        <v>5313</v>
      </c>
      <c r="L719" s="2" t="s">
        <v>1859</v>
      </c>
    </row>
    <row r="720">
      <c r="A720" s="2" t="s">
        <v>5314</v>
      </c>
      <c r="G720" s="2" t="s">
        <v>1328</v>
      </c>
      <c r="H720" s="2" t="s">
        <v>5315</v>
      </c>
      <c r="I720" s="2" t="s">
        <v>5316</v>
      </c>
      <c r="J720" s="2" t="s">
        <v>5316</v>
      </c>
      <c r="K720" s="2" t="s">
        <v>5317</v>
      </c>
      <c r="L720" s="2" t="s">
        <v>1859</v>
      </c>
    </row>
    <row r="721">
      <c r="A721" s="2" t="s">
        <v>5318</v>
      </c>
      <c r="G721" s="2" t="s">
        <v>5319</v>
      </c>
      <c r="H721" s="2" t="s">
        <v>5320</v>
      </c>
      <c r="I721" s="2" t="s">
        <v>5321</v>
      </c>
      <c r="J721" s="2" t="s">
        <v>5321</v>
      </c>
      <c r="K721" s="2" t="s">
        <v>5322</v>
      </c>
      <c r="L721" s="2" t="s">
        <v>1859</v>
      </c>
    </row>
    <row r="722">
      <c r="A722" s="2" t="s">
        <v>5323</v>
      </c>
      <c r="G722" s="2" t="s">
        <v>5324</v>
      </c>
      <c r="H722" s="2" t="s">
        <v>5325</v>
      </c>
      <c r="I722" s="2" t="s">
        <v>5326</v>
      </c>
      <c r="J722" s="2" t="s">
        <v>5326</v>
      </c>
      <c r="K722" s="2" t="s">
        <v>5327</v>
      </c>
      <c r="L722" s="2" t="s">
        <v>1859</v>
      </c>
    </row>
    <row r="723">
      <c r="A723" s="2" t="s">
        <v>494</v>
      </c>
      <c r="G723" s="2" t="s">
        <v>5328</v>
      </c>
      <c r="H723" s="2" t="s">
        <v>5329</v>
      </c>
      <c r="I723" s="2" t="s">
        <v>5330</v>
      </c>
      <c r="J723" s="2" t="s">
        <v>5330</v>
      </c>
      <c r="K723" s="2" t="s">
        <v>5331</v>
      </c>
      <c r="L723" s="2" t="s">
        <v>1859</v>
      </c>
    </row>
    <row r="724">
      <c r="A724" s="2" t="s">
        <v>495</v>
      </c>
      <c r="G724" s="2" t="s">
        <v>5332</v>
      </c>
      <c r="H724" s="2" t="s">
        <v>5333</v>
      </c>
      <c r="I724" s="2" t="s">
        <v>5334</v>
      </c>
      <c r="J724" s="2" t="s">
        <v>5334</v>
      </c>
      <c r="K724" s="2" t="s">
        <v>5335</v>
      </c>
      <c r="L724" s="2" t="s">
        <v>1859</v>
      </c>
    </row>
    <row r="725">
      <c r="A725" s="2" t="s">
        <v>5336</v>
      </c>
      <c r="G725" s="2" t="s">
        <v>5337</v>
      </c>
      <c r="H725" s="2" t="s">
        <v>5338</v>
      </c>
      <c r="I725" s="2" t="s">
        <v>5339</v>
      </c>
      <c r="J725" s="2" t="s">
        <v>5339</v>
      </c>
      <c r="K725" s="2" t="s">
        <v>5340</v>
      </c>
      <c r="L725" s="2" t="s">
        <v>1859</v>
      </c>
    </row>
    <row r="726">
      <c r="A726" s="2" t="s">
        <v>5341</v>
      </c>
      <c r="G726" s="2" t="s">
        <v>5342</v>
      </c>
      <c r="H726" s="2" t="s">
        <v>5343</v>
      </c>
      <c r="I726" s="2" t="s">
        <v>5344</v>
      </c>
      <c r="J726" s="2" t="s">
        <v>5344</v>
      </c>
      <c r="K726" s="2" t="s">
        <v>5345</v>
      </c>
      <c r="L726" s="2" t="s">
        <v>1859</v>
      </c>
    </row>
    <row r="727">
      <c r="A727" s="2" t="s">
        <v>5346</v>
      </c>
      <c r="G727" s="2" t="s">
        <v>1785</v>
      </c>
      <c r="H727" s="2" t="s">
        <v>5347</v>
      </c>
      <c r="I727" s="2" t="s">
        <v>5348</v>
      </c>
      <c r="J727" s="2" t="s">
        <v>5348</v>
      </c>
      <c r="K727" s="2" t="s">
        <v>5349</v>
      </c>
      <c r="L727" s="2" t="s">
        <v>1859</v>
      </c>
    </row>
    <row r="728">
      <c r="A728" s="2" t="s">
        <v>5350</v>
      </c>
      <c r="G728" s="2" t="s">
        <v>5351</v>
      </c>
      <c r="H728" s="2" t="s">
        <v>5352</v>
      </c>
      <c r="I728" s="2" t="s">
        <v>5353</v>
      </c>
      <c r="J728" s="2" t="s">
        <v>5353</v>
      </c>
      <c r="K728" s="2" t="s">
        <v>5354</v>
      </c>
      <c r="L728" s="2" t="s">
        <v>1859</v>
      </c>
    </row>
    <row r="729">
      <c r="A729" s="2" t="s">
        <v>5355</v>
      </c>
      <c r="G729" s="2" t="s">
        <v>5356</v>
      </c>
      <c r="H729" s="2" t="s">
        <v>5357</v>
      </c>
      <c r="I729" s="2" t="s">
        <v>5358</v>
      </c>
      <c r="J729" s="2" t="s">
        <v>5358</v>
      </c>
      <c r="K729" s="2" t="s">
        <v>5359</v>
      </c>
      <c r="L729" s="2" t="s">
        <v>1859</v>
      </c>
    </row>
    <row r="730">
      <c r="A730" s="2" t="s">
        <v>115</v>
      </c>
      <c r="G730" s="2" t="s">
        <v>5360</v>
      </c>
      <c r="H730" s="2" t="s">
        <v>5361</v>
      </c>
      <c r="I730" s="2" t="s">
        <v>5362</v>
      </c>
      <c r="J730" s="2" t="s">
        <v>5362</v>
      </c>
      <c r="K730" s="2" t="s">
        <v>5363</v>
      </c>
      <c r="L730" s="2" t="s">
        <v>1859</v>
      </c>
    </row>
    <row r="731">
      <c r="A731" s="2" t="s">
        <v>5364</v>
      </c>
      <c r="G731" s="2" t="s">
        <v>5365</v>
      </c>
      <c r="H731" s="2" t="s">
        <v>5366</v>
      </c>
      <c r="I731" s="2" t="s">
        <v>5367</v>
      </c>
      <c r="J731" s="2" t="s">
        <v>5368</v>
      </c>
      <c r="K731" s="2" t="s">
        <v>5369</v>
      </c>
      <c r="L731" s="2" t="s">
        <v>1859</v>
      </c>
    </row>
    <row r="732">
      <c r="A732" s="2" t="s">
        <v>498</v>
      </c>
      <c r="G732" s="2" t="s">
        <v>5370</v>
      </c>
      <c r="H732" s="2" t="s">
        <v>5371</v>
      </c>
      <c r="I732" s="2" t="s">
        <v>5372</v>
      </c>
      <c r="J732" s="2" t="s">
        <v>5372</v>
      </c>
      <c r="K732" s="2" t="s">
        <v>5373</v>
      </c>
      <c r="L732" s="2" t="s">
        <v>1859</v>
      </c>
    </row>
    <row r="733">
      <c r="A733" s="2" t="s">
        <v>5374</v>
      </c>
      <c r="G733" s="2" t="s">
        <v>5375</v>
      </c>
      <c r="H733" s="2" t="s">
        <v>5376</v>
      </c>
      <c r="I733" s="2" t="s">
        <v>5377</v>
      </c>
      <c r="J733" s="2" t="s">
        <v>5377</v>
      </c>
      <c r="K733" s="2" t="s">
        <v>5378</v>
      </c>
      <c r="L733" s="2" t="s">
        <v>1859</v>
      </c>
    </row>
    <row r="734">
      <c r="A734" s="2" t="s">
        <v>5379</v>
      </c>
      <c r="G734" s="2" t="s">
        <v>5380</v>
      </c>
      <c r="H734" s="2" t="s">
        <v>5381</v>
      </c>
      <c r="I734" s="2" t="s">
        <v>5382</v>
      </c>
      <c r="J734" s="2" t="s">
        <v>5382</v>
      </c>
      <c r="K734" s="2" t="s">
        <v>5383</v>
      </c>
      <c r="L734" s="2" t="s">
        <v>1859</v>
      </c>
    </row>
    <row r="735">
      <c r="A735" s="2" t="s">
        <v>5384</v>
      </c>
      <c r="G735" s="2" t="s">
        <v>5385</v>
      </c>
      <c r="H735" s="2" t="s">
        <v>5386</v>
      </c>
      <c r="I735" s="2" t="s">
        <v>5387</v>
      </c>
      <c r="J735" s="2" t="s">
        <v>5387</v>
      </c>
      <c r="K735" s="2" t="s">
        <v>5388</v>
      </c>
      <c r="L735" s="2" t="s">
        <v>1859</v>
      </c>
    </row>
    <row r="736">
      <c r="A736" s="2" t="s">
        <v>5389</v>
      </c>
      <c r="G736" s="2" t="s">
        <v>5390</v>
      </c>
      <c r="H736" s="2" t="s">
        <v>5391</v>
      </c>
      <c r="I736" s="2" t="s">
        <v>5392</v>
      </c>
      <c r="J736" s="2" t="s">
        <v>5392</v>
      </c>
      <c r="K736" s="2" t="s">
        <v>5393</v>
      </c>
      <c r="L736" s="2" t="s">
        <v>1859</v>
      </c>
    </row>
    <row r="737">
      <c r="A737" s="2" t="s">
        <v>117</v>
      </c>
      <c r="G737" s="2" t="s">
        <v>5394</v>
      </c>
      <c r="H737" s="2" t="s">
        <v>5395</v>
      </c>
      <c r="I737" s="2" t="s">
        <v>5396</v>
      </c>
      <c r="J737" s="2" t="s">
        <v>5396</v>
      </c>
      <c r="K737" s="2" t="s">
        <v>5397</v>
      </c>
      <c r="L737" s="2" t="s">
        <v>1859</v>
      </c>
    </row>
    <row r="738">
      <c r="A738" s="2" t="s">
        <v>5398</v>
      </c>
      <c r="G738" s="2" t="s">
        <v>5399</v>
      </c>
      <c r="H738" s="2" t="s">
        <v>5400</v>
      </c>
      <c r="I738" s="2" t="s">
        <v>5401</v>
      </c>
      <c r="J738" s="2" t="s">
        <v>5401</v>
      </c>
      <c r="K738" s="2" t="s">
        <v>5402</v>
      </c>
      <c r="L738" s="2" t="s">
        <v>1859</v>
      </c>
    </row>
    <row r="739">
      <c r="A739" s="2" t="s">
        <v>5403</v>
      </c>
      <c r="G739" s="2" t="s">
        <v>5404</v>
      </c>
      <c r="H739" s="2" t="s">
        <v>5405</v>
      </c>
      <c r="I739" s="2" t="s">
        <v>5406</v>
      </c>
      <c r="J739" s="2" t="s">
        <v>5406</v>
      </c>
      <c r="K739" s="2" t="s">
        <v>5407</v>
      </c>
      <c r="L739" s="2" t="s">
        <v>1859</v>
      </c>
    </row>
    <row r="740">
      <c r="A740" s="2" t="s">
        <v>5408</v>
      </c>
      <c r="G740" s="2" t="s">
        <v>5409</v>
      </c>
      <c r="H740" s="2" t="s">
        <v>5410</v>
      </c>
      <c r="I740" s="2" t="s">
        <v>5411</v>
      </c>
      <c r="J740" s="2" t="s">
        <v>5411</v>
      </c>
      <c r="K740" s="2" t="s">
        <v>5412</v>
      </c>
      <c r="L740" s="2" t="s">
        <v>1859</v>
      </c>
    </row>
    <row r="741">
      <c r="A741" s="2" t="s">
        <v>5413</v>
      </c>
      <c r="G741" s="2" t="s">
        <v>5414</v>
      </c>
      <c r="H741" s="2" t="s">
        <v>5415</v>
      </c>
      <c r="I741" s="2" t="s">
        <v>5416</v>
      </c>
      <c r="J741" s="2" t="s">
        <v>5416</v>
      </c>
      <c r="K741" s="2" t="s">
        <v>5417</v>
      </c>
      <c r="L741" s="2" t="s">
        <v>1859</v>
      </c>
    </row>
    <row r="742">
      <c r="A742" s="2" t="s">
        <v>5418</v>
      </c>
      <c r="G742" s="2" t="s">
        <v>5419</v>
      </c>
      <c r="H742" s="2" t="s">
        <v>5420</v>
      </c>
      <c r="I742" s="2" t="s">
        <v>5421</v>
      </c>
      <c r="J742" s="2" t="s">
        <v>5421</v>
      </c>
      <c r="K742" s="2" t="s">
        <v>5422</v>
      </c>
      <c r="L742" s="2" t="s">
        <v>1859</v>
      </c>
    </row>
    <row r="743">
      <c r="A743" s="2" t="s">
        <v>5423</v>
      </c>
      <c r="G743" s="2" t="s">
        <v>5424</v>
      </c>
      <c r="H743" s="2" t="s">
        <v>5425</v>
      </c>
      <c r="I743" s="2" t="s">
        <v>5426</v>
      </c>
      <c r="J743" s="2" t="s">
        <v>5426</v>
      </c>
      <c r="K743" s="2" t="s">
        <v>5427</v>
      </c>
      <c r="L743" s="2" t="s">
        <v>1859</v>
      </c>
    </row>
    <row r="744">
      <c r="A744" s="2" t="s">
        <v>119</v>
      </c>
      <c r="G744" s="2" t="s">
        <v>5428</v>
      </c>
      <c r="H744" s="2" t="s">
        <v>5429</v>
      </c>
      <c r="I744" s="2" t="s">
        <v>5430</v>
      </c>
      <c r="J744" s="2" t="s">
        <v>5430</v>
      </c>
      <c r="K744" s="2" t="s">
        <v>5431</v>
      </c>
      <c r="L744" s="2" t="s">
        <v>1859</v>
      </c>
    </row>
    <row r="745">
      <c r="A745" s="2" t="s">
        <v>5432</v>
      </c>
      <c r="G745" s="2" t="s">
        <v>5433</v>
      </c>
      <c r="H745" s="2" t="s">
        <v>5434</v>
      </c>
      <c r="I745" s="2" t="s">
        <v>5435</v>
      </c>
      <c r="J745" s="2" t="s">
        <v>5435</v>
      </c>
      <c r="K745" s="2" t="s">
        <v>5436</v>
      </c>
      <c r="L745" s="2" t="s">
        <v>1859</v>
      </c>
    </row>
    <row r="746">
      <c r="A746" s="2" t="s">
        <v>5437</v>
      </c>
      <c r="G746" s="2" t="s">
        <v>5438</v>
      </c>
      <c r="H746" s="2" t="s">
        <v>5439</v>
      </c>
      <c r="I746" s="2" t="s">
        <v>5440</v>
      </c>
      <c r="J746" s="2" t="s">
        <v>5440</v>
      </c>
      <c r="K746" s="2" t="s">
        <v>5441</v>
      </c>
      <c r="L746" s="2" t="s">
        <v>1859</v>
      </c>
    </row>
    <row r="747">
      <c r="A747" s="2" t="s">
        <v>507</v>
      </c>
      <c r="G747" s="2" t="s">
        <v>5442</v>
      </c>
      <c r="H747" s="2" t="s">
        <v>5443</v>
      </c>
      <c r="I747" s="2" t="s">
        <v>5444</v>
      </c>
      <c r="J747" s="2" t="s">
        <v>5444</v>
      </c>
      <c r="K747" s="2" t="s">
        <v>5445</v>
      </c>
      <c r="L747" s="2" t="s">
        <v>1859</v>
      </c>
    </row>
    <row r="748">
      <c r="A748" s="2" t="s">
        <v>508</v>
      </c>
      <c r="G748" s="2" t="s">
        <v>5446</v>
      </c>
      <c r="H748" s="2" t="s">
        <v>5447</v>
      </c>
      <c r="I748" s="2" t="s">
        <v>5448</v>
      </c>
      <c r="J748" s="2" t="s">
        <v>5448</v>
      </c>
      <c r="K748" s="2" t="s">
        <v>5449</v>
      </c>
      <c r="L748" s="2" t="s">
        <v>1859</v>
      </c>
    </row>
    <row r="749">
      <c r="A749" s="2" t="s">
        <v>5450</v>
      </c>
      <c r="G749" s="2" t="s">
        <v>5451</v>
      </c>
      <c r="H749" s="2" t="s">
        <v>5452</v>
      </c>
      <c r="I749" s="2" t="s">
        <v>5453</v>
      </c>
      <c r="J749" s="2" t="s">
        <v>5453</v>
      </c>
      <c r="K749" s="2" t="s">
        <v>5454</v>
      </c>
      <c r="L749" s="2" t="s">
        <v>1859</v>
      </c>
    </row>
    <row r="750">
      <c r="A750" s="2" t="s">
        <v>5455</v>
      </c>
      <c r="G750" s="2" t="s">
        <v>5456</v>
      </c>
      <c r="H750" s="2" t="s">
        <v>5457</v>
      </c>
      <c r="I750" s="2" t="s">
        <v>5458</v>
      </c>
      <c r="J750" s="2" t="s">
        <v>5458</v>
      </c>
      <c r="K750" s="2" t="s">
        <v>5459</v>
      </c>
      <c r="L750" s="2" t="s">
        <v>1859</v>
      </c>
    </row>
    <row r="751">
      <c r="A751" s="2" t="s">
        <v>5460</v>
      </c>
      <c r="G751" s="2" t="s">
        <v>1796</v>
      </c>
      <c r="H751" s="2" t="s">
        <v>5461</v>
      </c>
      <c r="I751" s="2" t="s">
        <v>5462</v>
      </c>
      <c r="J751" s="2" t="s">
        <v>5462</v>
      </c>
      <c r="K751" s="2" t="s">
        <v>5463</v>
      </c>
      <c r="L751" s="2" t="s">
        <v>1859</v>
      </c>
    </row>
    <row r="752">
      <c r="A752" s="2" t="s">
        <v>5464</v>
      </c>
      <c r="G752" s="2" t="s">
        <v>5465</v>
      </c>
      <c r="H752" s="2" t="s">
        <v>5466</v>
      </c>
      <c r="I752" s="2" t="s">
        <v>5467</v>
      </c>
      <c r="J752" s="2" t="s">
        <v>5468</v>
      </c>
      <c r="K752" s="2" t="s">
        <v>5469</v>
      </c>
      <c r="L752" s="2" t="s">
        <v>1859</v>
      </c>
    </row>
    <row r="753">
      <c r="A753" s="2" t="s">
        <v>5470</v>
      </c>
      <c r="G753" s="2" t="s">
        <v>5471</v>
      </c>
      <c r="H753" s="2" t="s">
        <v>5472</v>
      </c>
      <c r="I753" s="2" t="s">
        <v>5473</v>
      </c>
      <c r="J753" s="2" t="s">
        <v>5473</v>
      </c>
      <c r="K753" s="2" t="s">
        <v>5474</v>
      </c>
      <c r="L753" s="2" t="s">
        <v>1859</v>
      </c>
    </row>
    <row r="754">
      <c r="A754" s="2" t="s">
        <v>5475</v>
      </c>
      <c r="G754" s="2" t="s">
        <v>5476</v>
      </c>
      <c r="H754" s="2" t="s">
        <v>5477</v>
      </c>
      <c r="I754" s="2" t="s">
        <v>5478</v>
      </c>
      <c r="J754" s="2" t="s">
        <v>5478</v>
      </c>
      <c r="K754" s="2" t="s">
        <v>5479</v>
      </c>
      <c r="L754" s="2" t="s">
        <v>1859</v>
      </c>
    </row>
    <row r="755">
      <c r="A755" s="2" t="s">
        <v>511</v>
      </c>
      <c r="G755" s="2" t="s">
        <v>5480</v>
      </c>
      <c r="H755" s="2" t="s">
        <v>5481</v>
      </c>
      <c r="I755" s="2" t="s">
        <v>5482</v>
      </c>
      <c r="J755" s="2" t="s">
        <v>5482</v>
      </c>
      <c r="K755" s="2" t="s">
        <v>5483</v>
      </c>
      <c r="L755" s="2" t="s">
        <v>1859</v>
      </c>
    </row>
    <row r="756">
      <c r="A756" s="2" t="s">
        <v>5484</v>
      </c>
      <c r="G756" s="2" t="s">
        <v>5485</v>
      </c>
      <c r="H756" s="2" t="s">
        <v>5486</v>
      </c>
      <c r="I756" s="2" t="s">
        <v>5487</v>
      </c>
      <c r="J756" s="2" t="s">
        <v>5487</v>
      </c>
      <c r="K756" s="2" t="s">
        <v>5488</v>
      </c>
      <c r="L756" s="2" t="s">
        <v>1859</v>
      </c>
    </row>
    <row r="757">
      <c r="A757" s="2" t="s">
        <v>5489</v>
      </c>
      <c r="G757" s="2" t="s">
        <v>5490</v>
      </c>
      <c r="H757" s="2" t="s">
        <v>5491</v>
      </c>
      <c r="I757" s="2" t="s">
        <v>5492</v>
      </c>
      <c r="J757" s="2" t="s">
        <v>5492</v>
      </c>
      <c r="K757" s="2" t="s">
        <v>5493</v>
      </c>
      <c r="L757" s="2" t="s">
        <v>1859</v>
      </c>
    </row>
    <row r="758">
      <c r="A758" s="2" t="s">
        <v>5494</v>
      </c>
      <c r="G758" s="2" t="s">
        <v>5495</v>
      </c>
      <c r="H758" s="2" t="s">
        <v>5496</v>
      </c>
      <c r="I758" s="2" t="s">
        <v>5497</v>
      </c>
      <c r="J758" s="2" t="s">
        <v>5497</v>
      </c>
      <c r="K758" s="2" t="s">
        <v>5498</v>
      </c>
      <c r="L758" s="2" t="s">
        <v>1859</v>
      </c>
    </row>
    <row r="759">
      <c r="A759" s="2" t="s">
        <v>5499</v>
      </c>
      <c r="G759" s="2" t="s">
        <v>5500</v>
      </c>
      <c r="H759" s="2" t="s">
        <v>5501</v>
      </c>
      <c r="I759" s="2" t="s">
        <v>5502</v>
      </c>
      <c r="J759" s="2" t="s">
        <v>5502</v>
      </c>
      <c r="K759" s="2" t="s">
        <v>5503</v>
      </c>
      <c r="L759" s="2" t="s">
        <v>1859</v>
      </c>
    </row>
    <row r="760">
      <c r="A760" s="2" t="s">
        <v>122</v>
      </c>
      <c r="G760" s="2" t="s">
        <v>5504</v>
      </c>
      <c r="H760" s="2" t="s">
        <v>5505</v>
      </c>
      <c r="I760" s="2" t="s">
        <v>5506</v>
      </c>
      <c r="J760" s="2" t="s">
        <v>5506</v>
      </c>
      <c r="K760" s="2" t="s">
        <v>5507</v>
      </c>
      <c r="L760" s="2" t="s">
        <v>1859</v>
      </c>
    </row>
    <row r="761">
      <c r="A761" s="2" t="s">
        <v>5508</v>
      </c>
      <c r="G761" s="2" t="s">
        <v>5509</v>
      </c>
      <c r="H761" s="2" t="s">
        <v>5510</v>
      </c>
      <c r="I761" s="2" t="s">
        <v>5511</v>
      </c>
      <c r="J761" s="2" t="s">
        <v>5511</v>
      </c>
      <c r="K761" s="2" t="s">
        <v>5512</v>
      </c>
      <c r="L761" s="2" t="s">
        <v>1859</v>
      </c>
    </row>
    <row r="762">
      <c r="A762" s="2" t="s">
        <v>5513</v>
      </c>
      <c r="G762" s="2" t="s">
        <v>5514</v>
      </c>
      <c r="H762" s="2" t="s">
        <v>5515</v>
      </c>
      <c r="I762" s="2" t="s">
        <v>5516</v>
      </c>
      <c r="J762" s="2" t="s">
        <v>5516</v>
      </c>
      <c r="K762" s="2" t="s">
        <v>5517</v>
      </c>
      <c r="L762" s="2" t="s">
        <v>1859</v>
      </c>
    </row>
    <row r="763">
      <c r="A763" s="2" t="s">
        <v>121</v>
      </c>
      <c r="G763" s="2" t="s">
        <v>5518</v>
      </c>
      <c r="H763" s="2" t="s">
        <v>5519</v>
      </c>
      <c r="I763" s="2" t="s">
        <v>5520</v>
      </c>
      <c r="J763" s="2" t="s">
        <v>5520</v>
      </c>
      <c r="K763" s="2" t="s">
        <v>5521</v>
      </c>
      <c r="L763" s="2" t="s">
        <v>1859</v>
      </c>
    </row>
    <row r="764">
      <c r="A764" s="2" t="s">
        <v>5522</v>
      </c>
      <c r="G764" s="2" t="s">
        <v>5523</v>
      </c>
      <c r="H764" s="2" t="s">
        <v>5524</v>
      </c>
      <c r="I764" s="2" t="s">
        <v>5525</v>
      </c>
      <c r="J764" s="2" t="s">
        <v>5525</v>
      </c>
      <c r="K764" s="2" t="s">
        <v>5526</v>
      </c>
      <c r="L764" s="2" t="s">
        <v>1859</v>
      </c>
    </row>
    <row r="765">
      <c r="A765" s="2" t="s">
        <v>5527</v>
      </c>
      <c r="G765" s="2" t="s">
        <v>5528</v>
      </c>
      <c r="H765" s="2" t="s">
        <v>5529</v>
      </c>
      <c r="I765" s="2" t="s">
        <v>5530</v>
      </c>
      <c r="J765" s="2" t="s">
        <v>5530</v>
      </c>
      <c r="K765" s="2" t="s">
        <v>5531</v>
      </c>
      <c r="L765" s="2" t="s">
        <v>1859</v>
      </c>
    </row>
    <row r="766">
      <c r="A766" s="2" t="s">
        <v>5532</v>
      </c>
      <c r="G766" s="2" t="s">
        <v>5533</v>
      </c>
      <c r="H766" s="2" t="s">
        <v>5534</v>
      </c>
      <c r="I766" s="2" t="s">
        <v>5535</v>
      </c>
      <c r="J766" s="2" t="s">
        <v>5535</v>
      </c>
      <c r="K766" s="2" t="s">
        <v>5536</v>
      </c>
      <c r="L766" s="2" t="s">
        <v>1859</v>
      </c>
    </row>
    <row r="767">
      <c r="A767" s="2" t="s">
        <v>5537</v>
      </c>
      <c r="G767" s="2" t="s">
        <v>5538</v>
      </c>
      <c r="H767" s="2" t="s">
        <v>5539</v>
      </c>
      <c r="I767" s="2" t="s">
        <v>5540</v>
      </c>
      <c r="J767" s="2" t="s">
        <v>5540</v>
      </c>
      <c r="K767" s="2" t="s">
        <v>5541</v>
      </c>
      <c r="L767" s="2" t="s">
        <v>1859</v>
      </c>
    </row>
    <row r="768">
      <c r="A768" s="2" t="s">
        <v>5542</v>
      </c>
      <c r="G768" s="2" t="s">
        <v>5543</v>
      </c>
      <c r="H768" s="2" t="s">
        <v>5544</v>
      </c>
      <c r="I768" s="2" t="s">
        <v>5545</v>
      </c>
      <c r="J768" s="2" t="s">
        <v>5545</v>
      </c>
      <c r="K768" s="2" t="s">
        <v>5546</v>
      </c>
      <c r="L768" s="2" t="s">
        <v>1859</v>
      </c>
    </row>
    <row r="769">
      <c r="A769" s="2" t="s">
        <v>5547</v>
      </c>
      <c r="G769" s="2" t="s">
        <v>5548</v>
      </c>
      <c r="H769" s="2" t="s">
        <v>5549</v>
      </c>
      <c r="I769" s="2" t="s">
        <v>5550</v>
      </c>
      <c r="J769" s="2" t="s">
        <v>5550</v>
      </c>
      <c r="K769" s="2" t="s">
        <v>5551</v>
      </c>
      <c r="L769" s="2" t="s">
        <v>1859</v>
      </c>
    </row>
    <row r="770">
      <c r="A770" s="2" t="s">
        <v>5552</v>
      </c>
      <c r="G770" s="2" t="s">
        <v>5553</v>
      </c>
      <c r="H770" s="2" t="s">
        <v>5554</v>
      </c>
      <c r="I770" s="2" t="s">
        <v>5555</v>
      </c>
      <c r="J770" s="2" t="s">
        <v>5555</v>
      </c>
      <c r="K770" s="2" t="s">
        <v>5556</v>
      </c>
      <c r="L770" s="2" t="s">
        <v>1859</v>
      </c>
    </row>
    <row r="771">
      <c r="A771" s="2" t="s">
        <v>124</v>
      </c>
      <c r="G771" s="2" t="s">
        <v>5557</v>
      </c>
      <c r="H771" s="2" t="s">
        <v>5558</v>
      </c>
      <c r="I771" s="2" t="s">
        <v>5559</v>
      </c>
      <c r="J771" s="2" t="s">
        <v>5559</v>
      </c>
      <c r="K771" s="2" t="s">
        <v>5560</v>
      </c>
      <c r="L771" s="2" t="s">
        <v>1859</v>
      </c>
    </row>
    <row r="772">
      <c r="A772" s="2" t="s">
        <v>516</v>
      </c>
      <c r="G772" s="2" t="s">
        <v>5561</v>
      </c>
      <c r="H772" s="2" t="s">
        <v>5562</v>
      </c>
      <c r="I772" s="2" t="s">
        <v>5563</v>
      </c>
      <c r="J772" s="2" t="s">
        <v>5563</v>
      </c>
      <c r="K772" s="2" t="s">
        <v>5564</v>
      </c>
      <c r="L772" s="2" t="s">
        <v>1859</v>
      </c>
    </row>
    <row r="773">
      <c r="A773" s="2" t="s">
        <v>517</v>
      </c>
      <c r="G773" s="2" t="s">
        <v>5565</v>
      </c>
      <c r="H773" s="2" t="s">
        <v>5566</v>
      </c>
      <c r="I773" s="2" t="s">
        <v>5567</v>
      </c>
      <c r="J773" s="2" t="s">
        <v>5567</v>
      </c>
      <c r="K773" s="2" t="s">
        <v>5568</v>
      </c>
      <c r="L773" s="2" t="s">
        <v>1859</v>
      </c>
    </row>
    <row r="774">
      <c r="A774" s="2" t="s">
        <v>5569</v>
      </c>
      <c r="G774" s="2" t="s">
        <v>5570</v>
      </c>
      <c r="H774" s="2" t="s">
        <v>5571</v>
      </c>
      <c r="I774" s="2" t="s">
        <v>5572</v>
      </c>
      <c r="J774" s="2" t="s">
        <v>5572</v>
      </c>
      <c r="K774" s="2" t="s">
        <v>5573</v>
      </c>
      <c r="L774" s="2" t="s">
        <v>1859</v>
      </c>
    </row>
    <row r="775">
      <c r="A775" s="2" t="s">
        <v>519</v>
      </c>
      <c r="G775" s="2" t="s">
        <v>5574</v>
      </c>
      <c r="H775" s="2" t="s">
        <v>5575</v>
      </c>
      <c r="I775" s="2" t="s">
        <v>5576</v>
      </c>
      <c r="J775" s="2" t="s">
        <v>5576</v>
      </c>
      <c r="K775" s="2" t="s">
        <v>5577</v>
      </c>
      <c r="L775" s="2" t="s">
        <v>1859</v>
      </c>
    </row>
    <row r="776">
      <c r="A776" s="2" t="s">
        <v>5578</v>
      </c>
      <c r="G776" s="2" t="s">
        <v>5579</v>
      </c>
      <c r="H776" s="2" t="s">
        <v>5580</v>
      </c>
      <c r="I776" s="2" t="s">
        <v>5581</v>
      </c>
      <c r="J776" s="2" t="s">
        <v>5581</v>
      </c>
      <c r="K776" s="2" t="s">
        <v>5582</v>
      </c>
      <c r="L776" s="2" t="s">
        <v>1859</v>
      </c>
    </row>
    <row r="777">
      <c r="A777" s="2" t="s">
        <v>5583</v>
      </c>
      <c r="G777" s="2" t="s">
        <v>5584</v>
      </c>
      <c r="H777" s="2" t="s">
        <v>5585</v>
      </c>
      <c r="I777" s="2" t="s">
        <v>5586</v>
      </c>
      <c r="J777" s="2" t="s">
        <v>5586</v>
      </c>
      <c r="K777" s="2" t="s">
        <v>5587</v>
      </c>
      <c r="L777" s="2" t="s">
        <v>1859</v>
      </c>
    </row>
    <row r="778">
      <c r="A778" s="2" t="s">
        <v>5588</v>
      </c>
      <c r="G778" s="2" t="s">
        <v>5589</v>
      </c>
      <c r="H778" s="2" t="s">
        <v>5590</v>
      </c>
      <c r="I778" s="2" t="s">
        <v>5591</v>
      </c>
      <c r="J778" s="2" t="s">
        <v>5591</v>
      </c>
      <c r="K778" s="2" t="s">
        <v>5592</v>
      </c>
      <c r="L778" s="2" t="s">
        <v>1859</v>
      </c>
    </row>
    <row r="779">
      <c r="A779" s="2" t="s">
        <v>5593</v>
      </c>
      <c r="G779" s="2" t="s">
        <v>5594</v>
      </c>
      <c r="H779" s="2" t="s">
        <v>5595</v>
      </c>
      <c r="I779" s="2" t="s">
        <v>5596</v>
      </c>
      <c r="J779" s="2" t="s">
        <v>5596</v>
      </c>
      <c r="K779" s="2" t="s">
        <v>5597</v>
      </c>
      <c r="L779" s="2" t="s">
        <v>1859</v>
      </c>
    </row>
    <row r="780">
      <c r="A780" s="2" t="s">
        <v>126</v>
      </c>
      <c r="G780" s="2" t="s">
        <v>5598</v>
      </c>
      <c r="H780" s="2" t="s">
        <v>5599</v>
      </c>
      <c r="I780" s="2" t="s">
        <v>5600</v>
      </c>
      <c r="J780" s="2" t="s">
        <v>5600</v>
      </c>
      <c r="K780" s="2" t="s">
        <v>5601</v>
      </c>
      <c r="L780" s="2" t="s">
        <v>1859</v>
      </c>
    </row>
    <row r="781">
      <c r="A781" s="2" t="s">
        <v>5602</v>
      </c>
      <c r="G781" s="2" t="s">
        <v>5603</v>
      </c>
      <c r="H781" s="2" t="s">
        <v>5604</v>
      </c>
      <c r="I781" s="2" t="s">
        <v>5605</v>
      </c>
      <c r="J781" s="2" t="s">
        <v>5605</v>
      </c>
      <c r="K781" s="2" t="s">
        <v>5606</v>
      </c>
      <c r="L781" s="2" t="s">
        <v>1859</v>
      </c>
    </row>
    <row r="782">
      <c r="A782" s="2" t="s">
        <v>5607</v>
      </c>
      <c r="G782" s="2" t="s">
        <v>5608</v>
      </c>
      <c r="H782" s="2" t="s">
        <v>5609</v>
      </c>
      <c r="I782" s="2" t="s">
        <v>5610</v>
      </c>
      <c r="J782" s="2" t="s">
        <v>5610</v>
      </c>
      <c r="K782" s="2" t="s">
        <v>5611</v>
      </c>
      <c r="L782" s="2" t="s">
        <v>1859</v>
      </c>
    </row>
    <row r="783">
      <c r="A783" s="2" t="s">
        <v>5612</v>
      </c>
      <c r="G783" s="2" t="s">
        <v>5613</v>
      </c>
      <c r="H783" s="2" t="s">
        <v>5614</v>
      </c>
      <c r="I783" s="2" t="s">
        <v>5615</v>
      </c>
      <c r="J783" s="2" t="s">
        <v>5615</v>
      </c>
      <c r="K783" s="2" t="s">
        <v>5616</v>
      </c>
      <c r="L783" s="2" t="s">
        <v>1859</v>
      </c>
    </row>
    <row r="784">
      <c r="A784" s="2" t="s">
        <v>5617</v>
      </c>
      <c r="G784" s="2" t="s">
        <v>5618</v>
      </c>
      <c r="H784" s="2" t="s">
        <v>5619</v>
      </c>
      <c r="I784" s="2" t="s">
        <v>5620</v>
      </c>
      <c r="J784" s="2" t="s">
        <v>5620</v>
      </c>
      <c r="K784" s="2" t="s">
        <v>5621</v>
      </c>
      <c r="L784" s="2" t="s">
        <v>1859</v>
      </c>
    </row>
    <row r="785">
      <c r="A785" s="2" t="s">
        <v>5622</v>
      </c>
      <c r="G785" s="2" t="s">
        <v>5623</v>
      </c>
      <c r="H785" s="2" t="s">
        <v>5624</v>
      </c>
      <c r="I785" s="2" t="s">
        <v>5625</v>
      </c>
      <c r="J785" s="2" t="s">
        <v>5625</v>
      </c>
      <c r="K785" s="2" t="s">
        <v>5626</v>
      </c>
      <c r="L785" s="2" t="s">
        <v>1859</v>
      </c>
    </row>
    <row r="786">
      <c r="A786" s="2" t="s">
        <v>5627</v>
      </c>
      <c r="G786" s="2" t="s">
        <v>5628</v>
      </c>
      <c r="H786" s="2" t="s">
        <v>5629</v>
      </c>
      <c r="I786" s="2" t="s">
        <v>5630</v>
      </c>
      <c r="J786" s="2" t="s">
        <v>5630</v>
      </c>
      <c r="K786" s="2" t="s">
        <v>5631</v>
      </c>
      <c r="L786" s="2" t="s">
        <v>1859</v>
      </c>
    </row>
    <row r="787">
      <c r="A787" s="2" t="s">
        <v>5632</v>
      </c>
      <c r="G787" s="2" t="s">
        <v>5633</v>
      </c>
      <c r="H787" s="2" t="s">
        <v>5634</v>
      </c>
      <c r="I787" s="2" t="s">
        <v>5635</v>
      </c>
      <c r="J787" s="2" t="s">
        <v>5635</v>
      </c>
      <c r="K787" s="2" t="s">
        <v>5636</v>
      </c>
      <c r="L787" s="2" t="s">
        <v>1859</v>
      </c>
    </row>
    <row r="788">
      <c r="A788" s="2" t="s">
        <v>5637</v>
      </c>
      <c r="G788" s="2" t="s">
        <v>5638</v>
      </c>
      <c r="H788" s="2" t="s">
        <v>5639</v>
      </c>
      <c r="I788" s="2" t="s">
        <v>5640</v>
      </c>
      <c r="J788" s="2" t="s">
        <v>5640</v>
      </c>
      <c r="K788" s="2" t="s">
        <v>5641</v>
      </c>
      <c r="L788" s="2" t="s">
        <v>1859</v>
      </c>
    </row>
    <row r="789">
      <c r="A789" s="2" t="s">
        <v>5642</v>
      </c>
      <c r="G789" s="2" t="s">
        <v>5643</v>
      </c>
      <c r="H789" s="2" t="s">
        <v>5644</v>
      </c>
      <c r="I789" s="2" t="s">
        <v>5645</v>
      </c>
      <c r="J789" s="2" t="s">
        <v>5645</v>
      </c>
      <c r="K789" s="2" t="s">
        <v>5646</v>
      </c>
      <c r="L789" s="2" t="s">
        <v>1859</v>
      </c>
    </row>
    <row r="790">
      <c r="A790" s="2" t="s">
        <v>5647</v>
      </c>
      <c r="G790" s="2" t="s">
        <v>5648</v>
      </c>
      <c r="H790" s="2" t="s">
        <v>5649</v>
      </c>
      <c r="I790" s="2" t="s">
        <v>5650</v>
      </c>
      <c r="J790" s="2" t="s">
        <v>5650</v>
      </c>
      <c r="K790" s="2" t="s">
        <v>5651</v>
      </c>
      <c r="L790" s="2" t="s">
        <v>1859</v>
      </c>
    </row>
    <row r="791">
      <c r="A791" s="2" t="s">
        <v>5652</v>
      </c>
      <c r="G791" s="2" t="s">
        <v>5653</v>
      </c>
      <c r="H791" s="2" t="s">
        <v>5654</v>
      </c>
      <c r="I791" s="2" t="s">
        <v>5655</v>
      </c>
      <c r="J791" s="2" t="s">
        <v>5655</v>
      </c>
      <c r="K791" s="2" t="s">
        <v>5656</v>
      </c>
      <c r="L791" s="2" t="s">
        <v>1859</v>
      </c>
    </row>
    <row r="792">
      <c r="A792" s="2" t="s">
        <v>128</v>
      </c>
      <c r="G792" s="2" t="s">
        <v>5657</v>
      </c>
      <c r="H792" s="2" t="s">
        <v>5658</v>
      </c>
      <c r="I792" s="2" t="s">
        <v>5659</v>
      </c>
      <c r="J792" s="2" t="s">
        <v>5659</v>
      </c>
      <c r="K792" s="2" t="s">
        <v>5660</v>
      </c>
      <c r="L792" s="2" t="s">
        <v>1859</v>
      </c>
    </row>
    <row r="793">
      <c r="A793" s="2" t="s">
        <v>130</v>
      </c>
      <c r="G793" s="2" t="s">
        <v>5661</v>
      </c>
      <c r="H793" s="2" t="s">
        <v>5662</v>
      </c>
      <c r="I793" s="2" t="s">
        <v>5663</v>
      </c>
      <c r="J793" s="2" t="s">
        <v>5663</v>
      </c>
      <c r="K793" s="2" t="s">
        <v>5664</v>
      </c>
      <c r="L793" s="2" t="s">
        <v>1859</v>
      </c>
    </row>
    <row r="794">
      <c r="A794" s="2" t="s">
        <v>5665</v>
      </c>
      <c r="G794" s="2" t="s">
        <v>5666</v>
      </c>
      <c r="H794" s="2" t="s">
        <v>5667</v>
      </c>
      <c r="I794" s="2" t="s">
        <v>5668</v>
      </c>
      <c r="J794" s="2" t="s">
        <v>5668</v>
      </c>
      <c r="K794" s="2" t="s">
        <v>5669</v>
      </c>
      <c r="L794" s="2" t="s">
        <v>1859</v>
      </c>
    </row>
    <row r="795">
      <c r="A795" s="2" t="s">
        <v>5670</v>
      </c>
      <c r="G795" s="2" t="s">
        <v>5671</v>
      </c>
      <c r="H795" s="2" t="s">
        <v>5672</v>
      </c>
      <c r="I795" s="2" t="s">
        <v>5673</v>
      </c>
      <c r="J795" s="2" t="s">
        <v>5673</v>
      </c>
      <c r="K795" s="2" t="s">
        <v>5674</v>
      </c>
      <c r="L795" s="2" t="s">
        <v>1859</v>
      </c>
    </row>
    <row r="796">
      <c r="A796" s="2" t="s">
        <v>525</v>
      </c>
      <c r="G796" s="2" t="s">
        <v>5675</v>
      </c>
      <c r="H796" s="2" t="s">
        <v>5676</v>
      </c>
      <c r="I796" s="2" t="s">
        <v>5677</v>
      </c>
      <c r="J796" s="2" t="s">
        <v>5677</v>
      </c>
      <c r="K796" s="2" t="s">
        <v>5678</v>
      </c>
      <c r="L796" s="2" t="s">
        <v>1859</v>
      </c>
    </row>
    <row r="797">
      <c r="A797" s="2" t="s">
        <v>526</v>
      </c>
      <c r="G797" s="2" t="s">
        <v>5679</v>
      </c>
      <c r="H797" s="2" t="s">
        <v>5680</v>
      </c>
      <c r="I797" s="2" t="s">
        <v>5681</v>
      </c>
      <c r="J797" s="2" t="s">
        <v>5681</v>
      </c>
      <c r="K797" s="2" t="s">
        <v>5682</v>
      </c>
      <c r="L797" s="2" t="s">
        <v>1859</v>
      </c>
    </row>
    <row r="798">
      <c r="A798" s="2" t="s">
        <v>529</v>
      </c>
      <c r="G798" s="2" t="s">
        <v>5683</v>
      </c>
      <c r="H798" s="2" t="s">
        <v>5684</v>
      </c>
      <c r="I798" s="2" t="s">
        <v>5685</v>
      </c>
      <c r="J798" s="2" t="s">
        <v>5685</v>
      </c>
      <c r="K798" s="2" t="s">
        <v>5686</v>
      </c>
      <c r="L798" s="2" t="s">
        <v>1859</v>
      </c>
    </row>
    <row r="799">
      <c r="A799" s="2" t="s">
        <v>531</v>
      </c>
      <c r="G799" s="2" t="s">
        <v>5687</v>
      </c>
      <c r="H799" s="2" t="s">
        <v>5688</v>
      </c>
      <c r="I799" s="2" t="s">
        <v>5689</v>
      </c>
      <c r="J799" s="2" t="s">
        <v>5689</v>
      </c>
      <c r="K799" s="2" t="s">
        <v>5690</v>
      </c>
      <c r="L799" s="2" t="s">
        <v>1859</v>
      </c>
    </row>
    <row r="800">
      <c r="A800" s="2" t="s">
        <v>534</v>
      </c>
      <c r="G800" s="2" t="s">
        <v>5691</v>
      </c>
      <c r="H800" s="2" t="s">
        <v>5692</v>
      </c>
      <c r="I800" s="2" t="s">
        <v>5693</v>
      </c>
      <c r="J800" s="2" t="s">
        <v>5693</v>
      </c>
      <c r="K800" s="2" t="s">
        <v>5694</v>
      </c>
      <c r="L800" s="2" t="s">
        <v>1859</v>
      </c>
    </row>
    <row r="801">
      <c r="A801" s="2" t="s">
        <v>537</v>
      </c>
      <c r="G801" s="2" t="s">
        <v>5695</v>
      </c>
      <c r="H801" s="2" t="s">
        <v>5696</v>
      </c>
      <c r="I801" s="2" t="s">
        <v>5697</v>
      </c>
      <c r="J801" s="2" t="s">
        <v>5697</v>
      </c>
      <c r="K801" s="2" t="s">
        <v>5698</v>
      </c>
      <c r="L801" s="2" t="s">
        <v>1859</v>
      </c>
    </row>
    <row r="802">
      <c r="A802" s="2" t="s">
        <v>540</v>
      </c>
      <c r="G802" s="2" t="s">
        <v>5699</v>
      </c>
      <c r="H802" s="2" t="s">
        <v>5700</v>
      </c>
      <c r="I802" s="2" t="s">
        <v>5701</v>
      </c>
      <c r="J802" s="2" t="s">
        <v>5701</v>
      </c>
      <c r="K802" s="2" t="s">
        <v>5702</v>
      </c>
      <c r="L802" s="2" t="s">
        <v>1859</v>
      </c>
    </row>
    <row r="803">
      <c r="A803" s="2" t="s">
        <v>542</v>
      </c>
      <c r="G803" s="2" t="s">
        <v>5703</v>
      </c>
      <c r="H803" s="2" t="s">
        <v>5704</v>
      </c>
      <c r="I803" s="2" t="s">
        <v>5703</v>
      </c>
      <c r="J803" s="2" t="s">
        <v>5703</v>
      </c>
      <c r="K803" s="2" t="s">
        <v>5705</v>
      </c>
      <c r="L803" s="2" t="s">
        <v>1859</v>
      </c>
    </row>
    <row r="804">
      <c r="A804" s="2" t="s">
        <v>545</v>
      </c>
      <c r="G804" s="2" t="s">
        <v>5706</v>
      </c>
      <c r="H804" s="2" t="s">
        <v>5707</v>
      </c>
      <c r="I804" s="2" t="s">
        <v>5708</v>
      </c>
      <c r="J804" s="2" t="s">
        <v>5708</v>
      </c>
      <c r="K804" s="2" t="s">
        <v>5709</v>
      </c>
      <c r="L804" s="2" t="s">
        <v>1859</v>
      </c>
    </row>
    <row r="805">
      <c r="A805" s="2" t="s">
        <v>548</v>
      </c>
      <c r="G805" s="2" t="s">
        <v>5710</v>
      </c>
      <c r="H805" s="2" t="s">
        <v>5711</v>
      </c>
      <c r="I805" s="2" t="s">
        <v>5712</v>
      </c>
      <c r="J805" s="2" t="s">
        <v>5712</v>
      </c>
      <c r="K805" s="2" t="s">
        <v>5713</v>
      </c>
      <c r="L805" s="2" t="s">
        <v>1859</v>
      </c>
    </row>
    <row r="806">
      <c r="A806" s="2" t="s">
        <v>551</v>
      </c>
      <c r="G806" s="2" t="s">
        <v>5714</v>
      </c>
      <c r="H806" s="2" t="s">
        <v>5715</v>
      </c>
      <c r="I806" s="2" t="s">
        <v>5716</v>
      </c>
      <c r="J806" s="2" t="s">
        <v>5716</v>
      </c>
      <c r="K806" s="2" t="s">
        <v>5717</v>
      </c>
      <c r="L806" s="2" t="s">
        <v>1859</v>
      </c>
    </row>
    <row r="807">
      <c r="A807" s="2" t="s">
        <v>554</v>
      </c>
      <c r="G807" s="2" t="s">
        <v>5718</v>
      </c>
      <c r="H807" s="2" t="s">
        <v>5719</v>
      </c>
      <c r="I807" s="2" t="s">
        <v>5720</v>
      </c>
      <c r="J807" s="2" t="s">
        <v>5720</v>
      </c>
      <c r="K807" s="2" t="s">
        <v>5721</v>
      </c>
      <c r="L807" s="2" t="s">
        <v>1859</v>
      </c>
    </row>
    <row r="808">
      <c r="A808" s="2" t="s">
        <v>557</v>
      </c>
      <c r="G808" s="2" t="s">
        <v>5722</v>
      </c>
      <c r="H808" s="2" t="s">
        <v>5723</v>
      </c>
      <c r="I808" s="2" t="s">
        <v>5724</v>
      </c>
      <c r="J808" s="2" t="s">
        <v>5724</v>
      </c>
      <c r="K808" s="2" t="s">
        <v>5725</v>
      </c>
      <c r="L808" s="2" t="s">
        <v>1859</v>
      </c>
    </row>
    <row r="809">
      <c r="A809" s="2" t="s">
        <v>136</v>
      </c>
      <c r="G809" s="2" t="s">
        <v>5726</v>
      </c>
      <c r="H809" s="2" t="s">
        <v>5727</v>
      </c>
      <c r="I809" s="2" t="s">
        <v>5728</v>
      </c>
      <c r="J809" s="2" t="s">
        <v>5728</v>
      </c>
      <c r="K809" s="2" t="s">
        <v>5729</v>
      </c>
      <c r="L809" s="2" t="s">
        <v>1859</v>
      </c>
    </row>
    <row r="810">
      <c r="A810" s="2" t="s">
        <v>527</v>
      </c>
      <c r="G810" s="2" t="s">
        <v>5730</v>
      </c>
      <c r="H810" s="2" t="s">
        <v>5731</v>
      </c>
      <c r="I810" s="2" t="s">
        <v>5732</v>
      </c>
      <c r="J810" s="2" t="s">
        <v>5732</v>
      </c>
      <c r="K810" s="2" t="s">
        <v>5733</v>
      </c>
      <c r="L810" s="2" t="s">
        <v>1859</v>
      </c>
    </row>
    <row r="811">
      <c r="A811" s="2" t="s">
        <v>132</v>
      </c>
      <c r="G811" s="2" t="s">
        <v>5734</v>
      </c>
      <c r="H811" s="2" t="s">
        <v>5735</v>
      </c>
      <c r="I811" s="2" t="s">
        <v>5736</v>
      </c>
      <c r="J811" s="2" t="s">
        <v>5736</v>
      </c>
      <c r="K811" s="2" t="s">
        <v>5737</v>
      </c>
      <c r="L811" s="2" t="s">
        <v>1859</v>
      </c>
    </row>
    <row r="812">
      <c r="A812" s="2" t="s">
        <v>532</v>
      </c>
      <c r="G812" s="2" t="s">
        <v>5738</v>
      </c>
      <c r="H812" s="2" t="s">
        <v>5739</v>
      </c>
      <c r="I812" s="2" t="s">
        <v>5740</v>
      </c>
      <c r="J812" s="2" t="s">
        <v>5740</v>
      </c>
      <c r="K812" s="2" t="s">
        <v>5741</v>
      </c>
      <c r="L812" s="2" t="s">
        <v>1859</v>
      </c>
    </row>
    <row r="813">
      <c r="A813" s="2" t="s">
        <v>535</v>
      </c>
      <c r="G813" s="2" t="s">
        <v>5742</v>
      </c>
      <c r="H813" s="2" t="s">
        <v>5743</v>
      </c>
      <c r="I813" s="2" t="s">
        <v>5744</v>
      </c>
      <c r="J813" s="2" t="s">
        <v>5744</v>
      </c>
      <c r="K813" s="2" t="s">
        <v>5745</v>
      </c>
      <c r="L813" s="2" t="s">
        <v>1859</v>
      </c>
    </row>
    <row r="814">
      <c r="A814" s="2" t="s">
        <v>538</v>
      </c>
      <c r="G814" s="2" t="s">
        <v>5746</v>
      </c>
      <c r="H814" s="2" t="s">
        <v>5747</v>
      </c>
      <c r="I814" s="2" t="s">
        <v>5748</v>
      </c>
      <c r="J814" s="2" t="s">
        <v>5748</v>
      </c>
      <c r="K814" s="2" t="s">
        <v>5749</v>
      </c>
      <c r="L814" s="2" t="s">
        <v>1859</v>
      </c>
    </row>
    <row r="815">
      <c r="A815" s="2" t="s">
        <v>541</v>
      </c>
      <c r="G815" s="2" t="s">
        <v>5750</v>
      </c>
      <c r="H815" s="2" t="s">
        <v>5751</v>
      </c>
      <c r="I815" s="2" t="s">
        <v>5752</v>
      </c>
      <c r="J815" s="2" t="s">
        <v>5752</v>
      </c>
      <c r="K815" s="2" t="s">
        <v>5753</v>
      </c>
      <c r="L815" s="2" t="s">
        <v>1859</v>
      </c>
    </row>
    <row r="816">
      <c r="A816" s="2" t="s">
        <v>543</v>
      </c>
      <c r="G816" s="2" t="s">
        <v>5754</v>
      </c>
      <c r="H816" s="2" t="s">
        <v>5755</v>
      </c>
      <c r="I816" s="2" t="s">
        <v>5756</v>
      </c>
      <c r="J816" s="2" t="s">
        <v>5756</v>
      </c>
      <c r="K816" s="2" t="s">
        <v>5757</v>
      </c>
      <c r="L816" s="2" t="s">
        <v>1859</v>
      </c>
    </row>
    <row r="817">
      <c r="A817" s="2" t="s">
        <v>546</v>
      </c>
      <c r="G817" s="2" t="s">
        <v>5758</v>
      </c>
      <c r="H817" s="2" t="s">
        <v>5759</v>
      </c>
      <c r="I817" s="2" t="s">
        <v>5760</v>
      </c>
      <c r="J817" s="2" t="s">
        <v>5760</v>
      </c>
      <c r="K817" s="2" t="s">
        <v>5761</v>
      </c>
      <c r="L817" s="2" t="s">
        <v>1859</v>
      </c>
    </row>
    <row r="818">
      <c r="A818" s="2" t="s">
        <v>549</v>
      </c>
      <c r="G818" s="2" t="s">
        <v>5762</v>
      </c>
      <c r="H818" s="2" t="s">
        <v>5763</v>
      </c>
      <c r="I818" s="2" t="s">
        <v>5764</v>
      </c>
      <c r="J818" s="2" t="s">
        <v>5765</v>
      </c>
      <c r="K818" s="2" t="s">
        <v>5766</v>
      </c>
      <c r="L818" s="2" t="s">
        <v>1859</v>
      </c>
    </row>
    <row r="819">
      <c r="A819" s="2" t="s">
        <v>552</v>
      </c>
      <c r="G819" s="2" t="s">
        <v>5767</v>
      </c>
      <c r="H819" s="2" t="s">
        <v>5768</v>
      </c>
      <c r="I819" s="2" t="s">
        <v>5769</v>
      </c>
      <c r="J819" s="2" t="s">
        <v>5769</v>
      </c>
      <c r="K819" s="2" t="s">
        <v>5770</v>
      </c>
      <c r="L819" s="2" t="s">
        <v>1859</v>
      </c>
    </row>
    <row r="820">
      <c r="A820" s="2" t="s">
        <v>555</v>
      </c>
      <c r="G820" s="2" t="s">
        <v>5771</v>
      </c>
      <c r="H820" s="2" t="s">
        <v>5772</v>
      </c>
      <c r="I820" s="2" t="s">
        <v>5773</v>
      </c>
      <c r="J820" s="2" t="s">
        <v>5773</v>
      </c>
      <c r="K820" s="2" t="s">
        <v>5774</v>
      </c>
      <c r="L820" s="2" t="s">
        <v>1859</v>
      </c>
    </row>
    <row r="821">
      <c r="A821" s="2" t="s">
        <v>558</v>
      </c>
      <c r="G821" s="2" t="s">
        <v>5775</v>
      </c>
      <c r="H821" s="2" t="s">
        <v>5776</v>
      </c>
      <c r="I821" s="2" t="s">
        <v>5777</v>
      </c>
      <c r="J821" s="2" t="s">
        <v>5777</v>
      </c>
      <c r="K821" s="2" t="s">
        <v>5778</v>
      </c>
      <c r="L821" s="2" t="s">
        <v>1859</v>
      </c>
    </row>
    <row r="822">
      <c r="A822" s="2" t="s">
        <v>559</v>
      </c>
      <c r="G822" s="2" t="s">
        <v>5779</v>
      </c>
      <c r="H822" s="2" t="s">
        <v>5780</v>
      </c>
      <c r="I822" s="2" t="s">
        <v>5781</v>
      </c>
      <c r="J822" s="2" t="s">
        <v>5781</v>
      </c>
      <c r="K822" s="2" t="s">
        <v>5782</v>
      </c>
      <c r="L822" s="2" t="s">
        <v>1859</v>
      </c>
    </row>
    <row r="823">
      <c r="A823" s="2" t="s">
        <v>528</v>
      </c>
      <c r="G823" s="2" t="s">
        <v>5783</v>
      </c>
      <c r="H823" s="2" t="s">
        <v>5784</v>
      </c>
      <c r="I823" s="2" t="s">
        <v>5785</v>
      </c>
      <c r="J823" s="2" t="s">
        <v>5786</v>
      </c>
      <c r="K823" s="2" t="s">
        <v>5787</v>
      </c>
      <c r="L823" s="2" t="s">
        <v>1859</v>
      </c>
    </row>
    <row r="824">
      <c r="A824" s="2" t="s">
        <v>530</v>
      </c>
      <c r="G824" s="2" t="s">
        <v>5788</v>
      </c>
      <c r="H824" s="2" t="s">
        <v>5789</v>
      </c>
      <c r="I824" s="2" t="s">
        <v>5790</v>
      </c>
      <c r="J824" s="2" t="s">
        <v>5791</v>
      </c>
      <c r="K824" s="2" t="s">
        <v>5792</v>
      </c>
      <c r="L824" s="2" t="s">
        <v>1859</v>
      </c>
    </row>
    <row r="825">
      <c r="A825" s="2" t="s">
        <v>533</v>
      </c>
      <c r="G825" s="2" t="s">
        <v>5793</v>
      </c>
      <c r="H825" s="2" t="s">
        <v>5794</v>
      </c>
      <c r="I825" s="2" t="s">
        <v>5795</v>
      </c>
      <c r="J825" s="2" t="s">
        <v>5796</v>
      </c>
      <c r="K825" s="2" t="s">
        <v>5797</v>
      </c>
      <c r="L825" s="2" t="s">
        <v>1859</v>
      </c>
    </row>
    <row r="826">
      <c r="A826" s="2" t="s">
        <v>536</v>
      </c>
      <c r="G826" s="2" t="s">
        <v>5798</v>
      </c>
      <c r="H826" s="2" t="s">
        <v>5799</v>
      </c>
      <c r="I826" s="2" t="s">
        <v>5800</v>
      </c>
      <c r="J826" s="2" t="s">
        <v>5800</v>
      </c>
      <c r="K826" s="2" t="s">
        <v>5801</v>
      </c>
      <c r="L826" s="2" t="s">
        <v>1859</v>
      </c>
    </row>
    <row r="827">
      <c r="A827" s="2" t="s">
        <v>539</v>
      </c>
      <c r="G827" s="2" t="s">
        <v>5802</v>
      </c>
      <c r="H827" s="2" t="s">
        <v>5803</v>
      </c>
      <c r="I827" s="2" t="s">
        <v>5804</v>
      </c>
      <c r="J827" s="2" t="s">
        <v>5804</v>
      </c>
      <c r="K827" s="2" t="s">
        <v>5805</v>
      </c>
      <c r="L827" s="2" t="s">
        <v>1859</v>
      </c>
    </row>
    <row r="828">
      <c r="A828" s="2" t="s">
        <v>134</v>
      </c>
      <c r="G828" s="2" t="s">
        <v>5806</v>
      </c>
      <c r="H828" s="2" t="s">
        <v>5807</v>
      </c>
      <c r="I828" s="2" t="s">
        <v>5808</v>
      </c>
      <c r="J828" s="2" t="s">
        <v>5808</v>
      </c>
      <c r="K828" s="2" t="s">
        <v>5809</v>
      </c>
      <c r="L828" s="2" t="s">
        <v>1859</v>
      </c>
    </row>
    <row r="829">
      <c r="A829" s="2" t="s">
        <v>544</v>
      </c>
      <c r="G829" s="2" t="s">
        <v>5810</v>
      </c>
      <c r="H829" s="2" t="s">
        <v>5811</v>
      </c>
      <c r="I829" s="2" t="s">
        <v>5812</v>
      </c>
      <c r="J829" s="2" t="s">
        <v>5812</v>
      </c>
      <c r="K829" s="2" t="s">
        <v>5813</v>
      </c>
      <c r="L829" s="2" t="s">
        <v>1859</v>
      </c>
    </row>
    <row r="830">
      <c r="A830" s="2" t="s">
        <v>547</v>
      </c>
      <c r="G830" s="2" t="s">
        <v>5814</v>
      </c>
      <c r="H830" s="2" t="s">
        <v>5815</v>
      </c>
      <c r="I830" s="2" t="s">
        <v>5816</v>
      </c>
      <c r="J830" s="2" t="s">
        <v>5816</v>
      </c>
      <c r="K830" s="2" t="s">
        <v>5817</v>
      </c>
      <c r="L830" s="2" t="s">
        <v>1859</v>
      </c>
    </row>
    <row r="831">
      <c r="A831" s="2" t="s">
        <v>550</v>
      </c>
      <c r="G831" s="2" t="s">
        <v>5818</v>
      </c>
      <c r="H831" s="2" t="s">
        <v>5819</v>
      </c>
      <c r="I831" s="2" t="s">
        <v>5820</v>
      </c>
      <c r="J831" s="2" t="s">
        <v>5820</v>
      </c>
      <c r="K831" s="2" t="s">
        <v>5821</v>
      </c>
      <c r="L831" s="2" t="s">
        <v>1859</v>
      </c>
    </row>
    <row r="832">
      <c r="A832" s="2" t="s">
        <v>553</v>
      </c>
      <c r="G832" s="2" t="s">
        <v>5822</v>
      </c>
      <c r="H832" s="2" t="s">
        <v>5823</v>
      </c>
      <c r="I832" s="2" t="s">
        <v>5824</v>
      </c>
      <c r="J832" s="2" t="s">
        <v>5824</v>
      </c>
      <c r="K832" s="2" t="s">
        <v>5825</v>
      </c>
      <c r="L832" s="2" t="s">
        <v>1859</v>
      </c>
    </row>
    <row r="833">
      <c r="A833" s="2" t="s">
        <v>556</v>
      </c>
      <c r="G833" s="2" t="s">
        <v>5826</v>
      </c>
      <c r="H833" s="2" t="s">
        <v>5827</v>
      </c>
      <c r="I833" s="2" t="s">
        <v>5828</v>
      </c>
      <c r="J833" s="2" t="s">
        <v>5828</v>
      </c>
      <c r="K833" s="2" t="s">
        <v>5829</v>
      </c>
      <c r="L833" s="2" t="s">
        <v>1859</v>
      </c>
    </row>
    <row r="834">
      <c r="A834" s="2" t="s">
        <v>560</v>
      </c>
      <c r="G834" s="2" t="s">
        <v>5830</v>
      </c>
      <c r="H834" s="2" t="s">
        <v>5831</v>
      </c>
      <c r="I834" s="2" t="s">
        <v>5832</v>
      </c>
      <c r="J834" s="2" t="s">
        <v>5832</v>
      </c>
      <c r="K834" s="2" t="s">
        <v>5833</v>
      </c>
      <c r="L834" s="2" t="s">
        <v>1859</v>
      </c>
    </row>
    <row r="835">
      <c r="A835" s="2" t="s">
        <v>5834</v>
      </c>
      <c r="G835" s="2" t="s">
        <v>5835</v>
      </c>
      <c r="H835" s="2" t="s">
        <v>5836</v>
      </c>
      <c r="I835" s="2" t="s">
        <v>5837</v>
      </c>
      <c r="J835" s="2" t="s">
        <v>5837</v>
      </c>
      <c r="K835" s="2" t="s">
        <v>5838</v>
      </c>
      <c r="L835" s="2" t="s">
        <v>1859</v>
      </c>
    </row>
    <row r="836">
      <c r="A836" s="2" t="s">
        <v>5839</v>
      </c>
      <c r="G836" s="2" t="s">
        <v>5840</v>
      </c>
      <c r="H836" s="2" t="s">
        <v>5841</v>
      </c>
      <c r="I836" s="2" t="s">
        <v>5842</v>
      </c>
      <c r="J836" s="2" t="s">
        <v>5842</v>
      </c>
      <c r="K836" s="2" t="s">
        <v>5843</v>
      </c>
      <c r="L836" s="2" t="s">
        <v>1859</v>
      </c>
    </row>
    <row r="837">
      <c r="A837" s="2" t="s">
        <v>5844</v>
      </c>
      <c r="G837" s="2" t="s">
        <v>5845</v>
      </c>
      <c r="H837" s="2" t="s">
        <v>5846</v>
      </c>
      <c r="I837" s="2" t="s">
        <v>5847</v>
      </c>
      <c r="J837" s="2" t="s">
        <v>5847</v>
      </c>
      <c r="K837" s="2" t="s">
        <v>5848</v>
      </c>
      <c r="L837" s="2" t="s">
        <v>1859</v>
      </c>
    </row>
    <row r="838">
      <c r="A838" s="2" t="s">
        <v>5849</v>
      </c>
      <c r="G838" s="2" t="s">
        <v>5850</v>
      </c>
      <c r="H838" s="2" t="s">
        <v>5851</v>
      </c>
      <c r="I838" s="2" t="s">
        <v>5852</v>
      </c>
      <c r="J838" s="2" t="s">
        <v>5852</v>
      </c>
      <c r="K838" s="2" t="s">
        <v>5853</v>
      </c>
      <c r="L838" s="2" t="s">
        <v>1859</v>
      </c>
    </row>
    <row r="839">
      <c r="A839" s="2" t="s">
        <v>5854</v>
      </c>
      <c r="G839" s="2" t="s">
        <v>5855</v>
      </c>
      <c r="H839" s="2" t="s">
        <v>5856</v>
      </c>
      <c r="I839" s="2" t="s">
        <v>5857</v>
      </c>
      <c r="J839" s="2" t="s">
        <v>5857</v>
      </c>
      <c r="K839" s="2" t="s">
        <v>5858</v>
      </c>
      <c r="L839" s="2" t="s">
        <v>1859</v>
      </c>
    </row>
    <row r="840">
      <c r="A840" s="2" t="s">
        <v>5859</v>
      </c>
      <c r="G840" s="2" t="s">
        <v>5860</v>
      </c>
      <c r="H840" s="2" t="s">
        <v>5861</v>
      </c>
      <c r="I840" s="2" t="s">
        <v>5862</v>
      </c>
      <c r="J840" s="2" t="s">
        <v>5862</v>
      </c>
      <c r="K840" s="2" t="s">
        <v>5863</v>
      </c>
      <c r="L840" s="2" t="s">
        <v>1859</v>
      </c>
    </row>
    <row r="841">
      <c r="A841" s="2" t="s">
        <v>5864</v>
      </c>
      <c r="G841" s="2" t="s">
        <v>5865</v>
      </c>
      <c r="H841" s="2" t="s">
        <v>5866</v>
      </c>
      <c r="I841" s="2" t="s">
        <v>5867</v>
      </c>
      <c r="J841" s="2" t="s">
        <v>5867</v>
      </c>
      <c r="K841" s="2" t="s">
        <v>5868</v>
      </c>
      <c r="L841" s="2" t="s">
        <v>1859</v>
      </c>
    </row>
    <row r="842">
      <c r="A842" s="2" t="s">
        <v>138</v>
      </c>
      <c r="G842" s="2" t="s">
        <v>1606</v>
      </c>
      <c r="H842" s="2" t="s">
        <v>5869</v>
      </c>
      <c r="I842" s="2" t="s">
        <v>5870</v>
      </c>
      <c r="J842" s="2" t="s">
        <v>5870</v>
      </c>
      <c r="K842" s="2" t="s">
        <v>5871</v>
      </c>
      <c r="L842" s="2" t="s">
        <v>1859</v>
      </c>
    </row>
    <row r="843">
      <c r="A843" s="2" t="s">
        <v>5872</v>
      </c>
      <c r="G843" s="2" t="s">
        <v>5873</v>
      </c>
      <c r="H843" s="2" t="s">
        <v>5874</v>
      </c>
      <c r="I843" s="2" t="s">
        <v>5875</v>
      </c>
      <c r="J843" s="2" t="s">
        <v>5875</v>
      </c>
      <c r="K843" s="2" t="s">
        <v>5876</v>
      </c>
      <c r="L843" s="2" t="s">
        <v>1859</v>
      </c>
    </row>
    <row r="844">
      <c r="A844" s="2" t="s">
        <v>5877</v>
      </c>
      <c r="G844" s="2" t="s">
        <v>5878</v>
      </c>
      <c r="H844" s="2" t="s">
        <v>5879</v>
      </c>
      <c r="I844" s="2" t="s">
        <v>5880</v>
      </c>
      <c r="J844" s="2" t="s">
        <v>5880</v>
      </c>
      <c r="K844" s="2" t="s">
        <v>5881</v>
      </c>
      <c r="L844" s="2" t="s">
        <v>1859</v>
      </c>
    </row>
    <row r="845">
      <c r="A845" s="2" t="s">
        <v>5882</v>
      </c>
      <c r="G845" s="2" t="s">
        <v>5883</v>
      </c>
      <c r="H845" s="2" t="s">
        <v>5884</v>
      </c>
      <c r="I845" s="2" t="s">
        <v>5885</v>
      </c>
      <c r="J845" s="2" t="s">
        <v>5885</v>
      </c>
      <c r="K845" s="2" t="s">
        <v>5886</v>
      </c>
      <c r="L845" s="2" t="s">
        <v>1859</v>
      </c>
    </row>
    <row r="846">
      <c r="A846" s="2" t="s">
        <v>140</v>
      </c>
      <c r="G846" s="2" t="s">
        <v>5887</v>
      </c>
      <c r="H846" s="2" t="s">
        <v>5888</v>
      </c>
      <c r="I846" s="2" t="s">
        <v>5889</v>
      </c>
      <c r="J846" s="2" t="s">
        <v>5889</v>
      </c>
      <c r="K846" s="2" t="s">
        <v>5890</v>
      </c>
      <c r="L846" s="2" t="s">
        <v>1859</v>
      </c>
    </row>
    <row r="847">
      <c r="A847" s="2" t="s">
        <v>567</v>
      </c>
      <c r="G847" s="2" t="s">
        <v>5891</v>
      </c>
      <c r="H847" s="2" t="s">
        <v>5892</v>
      </c>
      <c r="I847" s="2" t="s">
        <v>5893</v>
      </c>
      <c r="J847" s="2" t="s">
        <v>5893</v>
      </c>
      <c r="K847" s="2" t="s">
        <v>5894</v>
      </c>
      <c r="L847" s="2" t="s">
        <v>1859</v>
      </c>
    </row>
    <row r="848">
      <c r="A848" s="2" t="s">
        <v>568</v>
      </c>
      <c r="G848" s="2" t="s">
        <v>5895</v>
      </c>
      <c r="H848" s="2" t="s">
        <v>5896</v>
      </c>
      <c r="I848" s="2" t="s">
        <v>5897</v>
      </c>
      <c r="J848" s="2" t="s">
        <v>5897</v>
      </c>
      <c r="K848" s="2" t="s">
        <v>5898</v>
      </c>
      <c r="L848" s="2" t="s">
        <v>1859</v>
      </c>
    </row>
    <row r="849">
      <c r="A849" s="2" t="s">
        <v>5899</v>
      </c>
      <c r="G849" s="2" t="s">
        <v>5900</v>
      </c>
      <c r="H849" s="2" t="s">
        <v>5901</v>
      </c>
      <c r="I849" s="2" t="s">
        <v>5902</v>
      </c>
      <c r="J849" s="2" t="s">
        <v>5902</v>
      </c>
      <c r="K849" s="2" t="s">
        <v>5903</v>
      </c>
      <c r="L849" s="2" t="s">
        <v>1859</v>
      </c>
    </row>
    <row r="850">
      <c r="A850" s="2" t="s">
        <v>5904</v>
      </c>
      <c r="G850" s="2" t="s">
        <v>5905</v>
      </c>
      <c r="H850" s="2" t="s">
        <v>5906</v>
      </c>
      <c r="I850" s="2" t="s">
        <v>5907</v>
      </c>
      <c r="J850" s="2" t="s">
        <v>5907</v>
      </c>
      <c r="K850" s="2" t="s">
        <v>5908</v>
      </c>
      <c r="L850" s="2" t="s">
        <v>1859</v>
      </c>
    </row>
    <row r="851">
      <c r="A851" s="2" t="s">
        <v>571</v>
      </c>
      <c r="G851" s="2" t="s">
        <v>5909</v>
      </c>
      <c r="H851" s="2" t="s">
        <v>5910</v>
      </c>
      <c r="I851" s="2" t="s">
        <v>5911</v>
      </c>
      <c r="J851" s="2" t="s">
        <v>5911</v>
      </c>
      <c r="K851" s="2" t="s">
        <v>5912</v>
      </c>
      <c r="L851" s="2" t="s">
        <v>1859</v>
      </c>
    </row>
    <row r="852">
      <c r="A852" s="2" t="s">
        <v>141</v>
      </c>
      <c r="G852" s="2" t="s">
        <v>5913</v>
      </c>
      <c r="H852" s="2" t="s">
        <v>5914</v>
      </c>
      <c r="I852" s="2" t="s">
        <v>5915</v>
      </c>
      <c r="J852" s="2" t="s">
        <v>5915</v>
      </c>
      <c r="K852" s="2" t="s">
        <v>5916</v>
      </c>
      <c r="L852" s="2" t="s">
        <v>1859</v>
      </c>
    </row>
    <row r="853">
      <c r="A853" s="2" t="s">
        <v>5917</v>
      </c>
      <c r="G853" s="2" t="s">
        <v>5918</v>
      </c>
      <c r="H853" s="2" t="s">
        <v>5919</v>
      </c>
      <c r="I853" s="2" t="s">
        <v>5920</v>
      </c>
      <c r="J853" s="2" t="s">
        <v>5920</v>
      </c>
      <c r="K853" s="2" t="s">
        <v>5921</v>
      </c>
      <c r="L853" s="2" t="s">
        <v>1859</v>
      </c>
    </row>
    <row r="854">
      <c r="A854" s="2" t="s">
        <v>5922</v>
      </c>
      <c r="G854" s="2" t="s">
        <v>5923</v>
      </c>
      <c r="H854" s="2" t="s">
        <v>5924</v>
      </c>
      <c r="I854" s="2" t="s">
        <v>5925</v>
      </c>
      <c r="J854" s="2" t="s">
        <v>5925</v>
      </c>
      <c r="K854" s="2" t="s">
        <v>5926</v>
      </c>
      <c r="L854" s="2" t="s">
        <v>1859</v>
      </c>
    </row>
    <row r="855">
      <c r="A855" s="2" t="s">
        <v>5927</v>
      </c>
      <c r="G855" s="2" t="s">
        <v>5928</v>
      </c>
      <c r="H855" s="2" t="s">
        <v>5929</v>
      </c>
      <c r="I855" s="2" t="s">
        <v>5930</v>
      </c>
      <c r="J855" s="2" t="s">
        <v>5930</v>
      </c>
      <c r="K855" s="2" t="s">
        <v>5931</v>
      </c>
      <c r="L855" s="2" t="s">
        <v>1859</v>
      </c>
    </row>
    <row r="856">
      <c r="A856" s="2" t="s">
        <v>5932</v>
      </c>
      <c r="G856" s="2" t="s">
        <v>5933</v>
      </c>
      <c r="H856" s="2" t="s">
        <v>5934</v>
      </c>
      <c r="I856" s="2" t="s">
        <v>5935</v>
      </c>
      <c r="J856" s="2" t="s">
        <v>5935</v>
      </c>
      <c r="K856" s="2" t="s">
        <v>5936</v>
      </c>
      <c r="L856" s="2" t="s">
        <v>1859</v>
      </c>
    </row>
    <row r="857">
      <c r="A857" s="2" t="s">
        <v>5937</v>
      </c>
      <c r="G857" s="2" t="s">
        <v>5938</v>
      </c>
      <c r="H857" s="2" t="s">
        <v>5939</v>
      </c>
      <c r="I857" s="2" t="s">
        <v>5940</v>
      </c>
      <c r="J857" s="2" t="s">
        <v>5940</v>
      </c>
      <c r="K857" s="2" t="s">
        <v>5941</v>
      </c>
      <c r="L857" s="2" t="s">
        <v>1859</v>
      </c>
    </row>
    <row r="858">
      <c r="A858" s="2" t="s">
        <v>5942</v>
      </c>
      <c r="G858" s="2" t="s">
        <v>5943</v>
      </c>
      <c r="H858" s="2" t="s">
        <v>5944</v>
      </c>
      <c r="I858" s="2" t="s">
        <v>5945</v>
      </c>
      <c r="J858" s="2" t="s">
        <v>5945</v>
      </c>
      <c r="K858" s="2" t="s">
        <v>5946</v>
      </c>
      <c r="L858" s="2" t="s">
        <v>1859</v>
      </c>
    </row>
    <row r="859">
      <c r="A859" s="2" t="s">
        <v>576</v>
      </c>
      <c r="G859" s="2" t="s">
        <v>5947</v>
      </c>
      <c r="H859" s="2" t="s">
        <v>5948</v>
      </c>
      <c r="I859" s="2" t="s">
        <v>5949</v>
      </c>
      <c r="J859" s="2" t="s">
        <v>5949</v>
      </c>
      <c r="K859" s="2" t="s">
        <v>5950</v>
      </c>
      <c r="L859" s="2" t="s">
        <v>1859</v>
      </c>
    </row>
    <row r="860">
      <c r="A860" s="2" t="s">
        <v>5951</v>
      </c>
      <c r="G860" s="2" t="s">
        <v>5952</v>
      </c>
      <c r="H860" s="2" t="s">
        <v>5953</v>
      </c>
      <c r="I860" s="2" t="s">
        <v>5954</v>
      </c>
      <c r="J860" s="2" t="s">
        <v>5954</v>
      </c>
      <c r="K860" s="2" t="s">
        <v>5955</v>
      </c>
      <c r="L860" s="2" t="s">
        <v>1859</v>
      </c>
    </row>
    <row r="861">
      <c r="A861" s="2" t="s">
        <v>5956</v>
      </c>
      <c r="G861" s="2" t="s">
        <v>5957</v>
      </c>
      <c r="H861" s="2" t="s">
        <v>5958</v>
      </c>
      <c r="I861" s="2" t="s">
        <v>5959</v>
      </c>
      <c r="J861" s="2" t="s">
        <v>5959</v>
      </c>
      <c r="K861" s="2" t="s">
        <v>5960</v>
      </c>
      <c r="L861" s="2" t="s">
        <v>1859</v>
      </c>
    </row>
    <row r="862">
      <c r="A862" s="2" t="s">
        <v>5961</v>
      </c>
      <c r="G862" s="2" t="s">
        <v>5962</v>
      </c>
      <c r="H862" s="2" t="s">
        <v>5963</v>
      </c>
      <c r="I862" s="2" t="s">
        <v>5964</v>
      </c>
      <c r="J862" s="2" t="s">
        <v>5964</v>
      </c>
      <c r="K862" s="2" t="s">
        <v>5965</v>
      </c>
      <c r="L862" s="2" t="s">
        <v>1859</v>
      </c>
    </row>
    <row r="863">
      <c r="A863" s="2" t="s">
        <v>578</v>
      </c>
      <c r="G863" s="2" t="s">
        <v>5966</v>
      </c>
      <c r="H863" s="2" t="s">
        <v>5967</v>
      </c>
      <c r="I863" s="2" t="s">
        <v>5968</v>
      </c>
      <c r="J863" s="2" t="s">
        <v>5968</v>
      </c>
      <c r="K863" s="2" t="s">
        <v>5969</v>
      </c>
      <c r="L863" s="2" t="s">
        <v>1859</v>
      </c>
    </row>
    <row r="864">
      <c r="A864" s="2" t="s">
        <v>5970</v>
      </c>
      <c r="G864" s="2" t="s">
        <v>5971</v>
      </c>
      <c r="H864" s="2" t="s">
        <v>5972</v>
      </c>
      <c r="I864" s="2" t="s">
        <v>5973</v>
      </c>
      <c r="J864" s="2" t="s">
        <v>5973</v>
      </c>
      <c r="K864" s="2" t="s">
        <v>5974</v>
      </c>
      <c r="L864" s="2" t="s">
        <v>1859</v>
      </c>
    </row>
    <row r="865">
      <c r="A865" s="2" t="s">
        <v>5975</v>
      </c>
      <c r="G865" s="2" t="s">
        <v>5976</v>
      </c>
      <c r="H865" s="2" t="s">
        <v>5977</v>
      </c>
      <c r="I865" s="2" t="s">
        <v>5978</v>
      </c>
      <c r="J865" s="2" t="s">
        <v>5978</v>
      </c>
      <c r="K865" s="2" t="s">
        <v>5979</v>
      </c>
      <c r="L865" s="2" t="s">
        <v>1859</v>
      </c>
    </row>
    <row r="866">
      <c r="A866" s="2" t="s">
        <v>5980</v>
      </c>
      <c r="G866" s="2" t="s">
        <v>5981</v>
      </c>
      <c r="H866" s="2" t="s">
        <v>5982</v>
      </c>
      <c r="I866" s="2" t="s">
        <v>5983</v>
      </c>
      <c r="J866" s="2" t="s">
        <v>5983</v>
      </c>
      <c r="K866" s="2" t="s">
        <v>5984</v>
      </c>
      <c r="L866" s="2" t="s">
        <v>1859</v>
      </c>
    </row>
    <row r="867">
      <c r="A867" s="2" t="s">
        <v>5985</v>
      </c>
      <c r="G867" s="2" t="s">
        <v>5986</v>
      </c>
      <c r="H867" s="2" t="s">
        <v>5987</v>
      </c>
      <c r="I867" s="2" t="s">
        <v>5988</v>
      </c>
      <c r="J867" s="2" t="s">
        <v>5988</v>
      </c>
      <c r="K867" s="2" t="s">
        <v>5989</v>
      </c>
      <c r="L867" s="2" t="s">
        <v>1859</v>
      </c>
    </row>
    <row r="868">
      <c r="A868" s="2" t="s">
        <v>5990</v>
      </c>
      <c r="G868" s="2" t="s">
        <v>5991</v>
      </c>
      <c r="H868" s="2" t="s">
        <v>5992</v>
      </c>
      <c r="I868" s="2" t="s">
        <v>5993</v>
      </c>
      <c r="J868" s="2" t="s">
        <v>5993</v>
      </c>
      <c r="K868" s="2" t="s">
        <v>5994</v>
      </c>
      <c r="L868" s="2" t="s">
        <v>1859</v>
      </c>
    </row>
    <row r="869">
      <c r="A869" s="2" t="s">
        <v>5995</v>
      </c>
      <c r="G869" s="2" t="s">
        <v>5996</v>
      </c>
      <c r="H869" s="2" t="s">
        <v>5997</v>
      </c>
      <c r="I869" s="2" t="s">
        <v>5998</v>
      </c>
      <c r="J869" s="2" t="s">
        <v>5998</v>
      </c>
      <c r="K869" s="2" t="s">
        <v>5999</v>
      </c>
      <c r="L869" s="2" t="s">
        <v>1859</v>
      </c>
    </row>
    <row r="870">
      <c r="A870" s="2" t="s">
        <v>6000</v>
      </c>
      <c r="G870" s="2" t="s">
        <v>6001</v>
      </c>
      <c r="H870" s="2" t="s">
        <v>6002</v>
      </c>
      <c r="I870" s="2" t="s">
        <v>6003</v>
      </c>
      <c r="J870" s="2" t="s">
        <v>6003</v>
      </c>
      <c r="K870" s="2" t="s">
        <v>6004</v>
      </c>
      <c r="L870" s="2" t="s">
        <v>1859</v>
      </c>
    </row>
    <row r="871">
      <c r="A871" s="2" t="s">
        <v>6005</v>
      </c>
      <c r="G871" s="2" t="s">
        <v>6006</v>
      </c>
      <c r="H871" s="2" t="s">
        <v>6007</v>
      </c>
      <c r="I871" s="2" t="s">
        <v>6008</v>
      </c>
      <c r="J871" s="2" t="s">
        <v>6008</v>
      </c>
      <c r="K871" s="2" t="s">
        <v>6009</v>
      </c>
      <c r="L871" s="2" t="s">
        <v>1859</v>
      </c>
    </row>
    <row r="872">
      <c r="A872" s="2" t="s">
        <v>143</v>
      </c>
      <c r="G872" s="2" t="s">
        <v>6010</v>
      </c>
      <c r="H872" s="2" t="s">
        <v>6011</v>
      </c>
      <c r="I872" s="2" t="s">
        <v>6012</v>
      </c>
      <c r="J872" s="2" t="s">
        <v>6012</v>
      </c>
      <c r="K872" s="2" t="s">
        <v>6013</v>
      </c>
      <c r="L872" s="2" t="s">
        <v>1859</v>
      </c>
    </row>
    <row r="873">
      <c r="A873" s="2" t="s">
        <v>6014</v>
      </c>
      <c r="G873" s="2" t="s">
        <v>6015</v>
      </c>
      <c r="H873" s="2" t="s">
        <v>6016</v>
      </c>
      <c r="I873" s="2" t="s">
        <v>6017</v>
      </c>
      <c r="J873" s="2" t="s">
        <v>6017</v>
      </c>
      <c r="K873" s="2" t="s">
        <v>6018</v>
      </c>
      <c r="L873" s="2" t="s">
        <v>1859</v>
      </c>
    </row>
    <row r="874">
      <c r="A874" s="2" t="s">
        <v>582</v>
      </c>
      <c r="G874" s="2" t="s">
        <v>6019</v>
      </c>
      <c r="H874" s="2" t="s">
        <v>6020</v>
      </c>
      <c r="I874" s="2" t="s">
        <v>6021</v>
      </c>
      <c r="J874" s="2" t="s">
        <v>6021</v>
      </c>
      <c r="K874" s="2" t="s">
        <v>6022</v>
      </c>
      <c r="L874" s="2" t="s">
        <v>1859</v>
      </c>
    </row>
    <row r="875">
      <c r="A875" s="2" t="s">
        <v>6023</v>
      </c>
      <c r="G875" s="2" t="s">
        <v>6024</v>
      </c>
      <c r="H875" s="2" t="s">
        <v>6025</v>
      </c>
      <c r="I875" s="2" t="s">
        <v>6026</v>
      </c>
      <c r="J875" s="2" t="s">
        <v>6026</v>
      </c>
      <c r="K875" s="2" t="s">
        <v>6027</v>
      </c>
      <c r="L875" s="2" t="s">
        <v>1859</v>
      </c>
    </row>
    <row r="876">
      <c r="A876" s="2" t="s">
        <v>6028</v>
      </c>
      <c r="G876" s="2" t="s">
        <v>6029</v>
      </c>
      <c r="H876" s="2" t="s">
        <v>6030</v>
      </c>
      <c r="I876" s="2" t="s">
        <v>6031</v>
      </c>
      <c r="J876" s="2" t="s">
        <v>6031</v>
      </c>
      <c r="K876" s="2" t="s">
        <v>6032</v>
      </c>
      <c r="L876" s="2" t="s">
        <v>1859</v>
      </c>
    </row>
    <row r="877">
      <c r="A877" s="2" t="s">
        <v>6033</v>
      </c>
      <c r="G877" s="2" t="s">
        <v>6034</v>
      </c>
      <c r="H877" s="2" t="s">
        <v>6035</v>
      </c>
      <c r="I877" s="2" t="s">
        <v>6036</v>
      </c>
      <c r="J877" s="2" t="s">
        <v>6036</v>
      </c>
      <c r="K877" s="2" t="s">
        <v>6037</v>
      </c>
      <c r="L877" s="2" t="s">
        <v>1859</v>
      </c>
    </row>
    <row r="878">
      <c r="A878" s="2" t="s">
        <v>6038</v>
      </c>
      <c r="G878" s="2" t="s">
        <v>6039</v>
      </c>
      <c r="H878" s="2" t="s">
        <v>6040</v>
      </c>
      <c r="I878" s="2" t="s">
        <v>6041</v>
      </c>
      <c r="J878" s="2" t="s">
        <v>6041</v>
      </c>
      <c r="K878" s="2" t="s">
        <v>6042</v>
      </c>
      <c r="L878" s="2" t="s">
        <v>1859</v>
      </c>
    </row>
    <row r="879">
      <c r="A879" s="2" t="s">
        <v>6043</v>
      </c>
      <c r="G879" s="2" t="s">
        <v>6044</v>
      </c>
      <c r="H879" s="2" t="s">
        <v>6045</v>
      </c>
      <c r="I879" s="2" t="s">
        <v>6046</v>
      </c>
      <c r="J879" s="2" t="s">
        <v>6046</v>
      </c>
      <c r="K879" s="2" t="s">
        <v>6047</v>
      </c>
      <c r="L879" s="2" t="s">
        <v>1859</v>
      </c>
    </row>
    <row r="880">
      <c r="A880" s="2" t="s">
        <v>6048</v>
      </c>
      <c r="G880" s="2" t="s">
        <v>6049</v>
      </c>
      <c r="H880" s="2" t="s">
        <v>6050</v>
      </c>
      <c r="I880" s="2" t="s">
        <v>6051</v>
      </c>
      <c r="J880" s="2" t="s">
        <v>6051</v>
      </c>
      <c r="K880" s="2" t="s">
        <v>6052</v>
      </c>
      <c r="L880" s="2" t="s">
        <v>1859</v>
      </c>
    </row>
    <row r="881">
      <c r="A881" s="2" t="s">
        <v>6053</v>
      </c>
      <c r="G881" s="2" t="s">
        <v>6054</v>
      </c>
      <c r="H881" s="2" t="s">
        <v>6055</v>
      </c>
      <c r="I881" s="2" t="s">
        <v>6056</v>
      </c>
      <c r="J881" s="2" t="s">
        <v>6056</v>
      </c>
      <c r="K881" s="2" t="s">
        <v>6057</v>
      </c>
      <c r="L881" s="2" t="s">
        <v>1859</v>
      </c>
    </row>
    <row r="882">
      <c r="A882" s="2" t="s">
        <v>6058</v>
      </c>
      <c r="G882" s="2" t="s">
        <v>6059</v>
      </c>
      <c r="H882" s="2" t="s">
        <v>6060</v>
      </c>
      <c r="I882" s="2" t="s">
        <v>6061</v>
      </c>
      <c r="J882" s="2" t="s">
        <v>6061</v>
      </c>
      <c r="K882" s="2" t="s">
        <v>6062</v>
      </c>
      <c r="L882" s="2" t="s">
        <v>1859</v>
      </c>
    </row>
    <row r="883">
      <c r="A883" s="2" t="s">
        <v>587</v>
      </c>
      <c r="G883" s="2" t="s">
        <v>6063</v>
      </c>
      <c r="H883" s="2" t="s">
        <v>6064</v>
      </c>
      <c r="I883" s="2" t="s">
        <v>6065</v>
      </c>
      <c r="J883" s="2" t="s">
        <v>6065</v>
      </c>
      <c r="K883" s="2" t="s">
        <v>6066</v>
      </c>
      <c r="L883" s="2" t="s">
        <v>1859</v>
      </c>
    </row>
    <row r="884">
      <c r="A884" s="2" t="s">
        <v>6067</v>
      </c>
      <c r="G884" s="2" t="s">
        <v>1051</v>
      </c>
      <c r="H884" s="2" t="s">
        <v>6068</v>
      </c>
      <c r="I884" s="2" t="s">
        <v>6069</v>
      </c>
      <c r="J884" s="2" t="s">
        <v>6069</v>
      </c>
      <c r="K884" s="2" t="s">
        <v>6070</v>
      </c>
      <c r="L884" s="2" t="s">
        <v>1859</v>
      </c>
    </row>
    <row r="885">
      <c r="A885" s="2" t="s">
        <v>6071</v>
      </c>
      <c r="G885" s="2" t="s">
        <v>6072</v>
      </c>
      <c r="H885" s="2" t="s">
        <v>6073</v>
      </c>
      <c r="I885" s="2" t="s">
        <v>6074</v>
      </c>
      <c r="J885" s="2" t="s">
        <v>6074</v>
      </c>
      <c r="K885" s="2" t="s">
        <v>6075</v>
      </c>
      <c r="L885" s="2" t="s">
        <v>1859</v>
      </c>
    </row>
    <row r="886">
      <c r="A886" s="2" t="s">
        <v>146</v>
      </c>
      <c r="G886" s="2" t="s">
        <v>1137</v>
      </c>
      <c r="H886" s="2" t="s">
        <v>6076</v>
      </c>
      <c r="I886" s="2" t="s">
        <v>6077</v>
      </c>
      <c r="J886" s="2" t="s">
        <v>6077</v>
      </c>
      <c r="K886" s="2" t="s">
        <v>6078</v>
      </c>
      <c r="L886" s="2" t="s">
        <v>1859</v>
      </c>
    </row>
    <row r="887">
      <c r="A887" s="2" t="s">
        <v>6079</v>
      </c>
      <c r="G887" s="2" t="s">
        <v>6080</v>
      </c>
      <c r="H887" s="2" t="s">
        <v>6081</v>
      </c>
      <c r="I887" s="2" t="s">
        <v>6082</v>
      </c>
      <c r="J887" s="2" t="s">
        <v>6082</v>
      </c>
      <c r="K887" s="2" t="s">
        <v>6083</v>
      </c>
      <c r="L887" s="2" t="s">
        <v>1859</v>
      </c>
    </row>
    <row r="888">
      <c r="A888" s="2" t="s">
        <v>145</v>
      </c>
      <c r="G888" s="2" t="s">
        <v>6084</v>
      </c>
      <c r="H888" s="2" t="s">
        <v>6085</v>
      </c>
      <c r="I888" s="2" t="s">
        <v>6086</v>
      </c>
      <c r="J888" s="2" t="s">
        <v>6086</v>
      </c>
      <c r="K888" s="2" t="s">
        <v>6087</v>
      </c>
      <c r="L888" s="2" t="s">
        <v>1859</v>
      </c>
    </row>
    <row r="889">
      <c r="A889" s="2" t="s">
        <v>6088</v>
      </c>
      <c r="G889" s="2" t="s">
        <v>6089</v>
      </c>
      <c r="H889" s="2" t="s">
        <v>6090</v>
      </c>
      <c r="I889" s="2" t="s">
        <v>6091</v>
      </c>
      <c r="J889" s="2" t="s">
        <v>6091</v>
      </c>
      <c r="K889" s="2" t="s">
        <v>6092</v>
      </c>
      <c r="L889" s="2" t="s">
        <v>1859</v>
      </c>
    </row>
    <row r="890">
      <c r="A890" s="2" t="s">
        <v>6093</v>
      </c>
      <c r="G890" s="2" t="s">
        <v>1236</v>
      </c>
      <c r="H890" s="2" t="s">
        <v>6094</v>
      </c>
      <c r="I890" s="2" t="s">
        <v>6095</v>
      </c>
      <c r="J890" s="2" t="s">
        <v>6095</v>
      </c>
      <c r="K890" s="2" t="s">
        <v>6096</v>
      </c>
      <c r="L890" s="2" t="s">
        <v>1859</v>
      </c>
    </row>
    <row r="891">
      <c r="A891" s="2" t="s">
        <v>6097</v>
      </c>
      <c r="G891" s="2" t="s">
        <v>6098</v>
      </c>
      <c r="H891" s="2" t="s">
        <v>6099</v>
      </c>
      <c r="I891" s="2" t="s">
        <v>6100</v>
      </c>
      <c r="J891" s="2" t="s">
        <v>6100</v>
      </c>
      <c r="K891" s="2" t="s">
        <v>6101</v>
      </c>
      <c r="L891" s="2" t="s">
        <v>1859</v>
      </c>
    </row>
    <row r="892">
      <c r="A892" s="2" t="s">
        <v>148</v>
      </c>
      <c r="G892" s="2" t="s">
        <v>6102</v>
      </c>
      <c r="H892" s="2" t="s">
        <v>6103</v>
      </c>
      <c r="I892" s="2" t="s">
        <v>6104</v>
      </c>
      <c r="J892" s="2" t="s">
        <v>6104</v>
      </c>
      <c r="K892" s="2" t="s">
        <v>6105</v>
      </c>
      <c r="L892" s="2" t="s">
        <v>1859</v>
      </c>
    </row>
    <row r="893">
      <c r="A893" s="2" t="s">
        <v>6106</v>
      </c>
      <c r="G893" s="2" t="s">
        <v>6107</v>
      </c>
      <c r="H893" s="2" t="s">
        <v>6108</v>
      </c>
      <c r="I893" s="2" t="s">
        <v>6109</v>
      </c>
      <c r="J893" s="2" t="s">
        <v>6109</v>
      </c>
      <c r="K893" s="2" t="s">
        <v>6110</v>
      </c>
      <c r="L893" s="2" t="s">
        <v>1859</v>
      </c>
    </row>
    <row r="894">
      <c r="A894" s="2" t="s">
        <v>6111</v>
      </c>
      <c r="G894" s="2" t="s">
        <v>6112</v>
      </c>
      <c r="H894" s="2" t="s">
        <v>6113</v>
      </c>
      <c r="I894" s="2" t="s">
        <v>6114</v>
      </c>
      <c r="J894" s="2" t="s">
        <v>6114</v>
      </c>
      <c r="K894" s="2" t="s">
        <v>6115</v>
      </c>
      <c r="L894" s="2" t="s">
        <v>1859</v>
      </c>
    </row>
    <row r="895">
      <c r="A895" s="2" t="s">
        <v>6116</v>
      </c>
      <c r="G895" s="2" t="s">
        <v>1761</v>
      </c>
      <c r="H895" s="2" t="s">
        <v>6117</v>
      </c>
      <c r="I895" s="2" t="s">
        <v>6118</v>
      </c>
      <c r="J895" s="2" t="s">
        <v>6118</v>
      </c>
      <c r="K895" s="2" t="s">
        <v>6119</v>
      </c>
      <c r="L895" s="2" t="s">
        <v>1859</v>
      </c>
    </row>
    <row r="896">
      <c r="A896" s="2" t="s">
        <v>594</v>
      </c>
      <c r="G896" s="2" t="s">
        <v>6120</v>
      </c>
      <c r="H896" s="2" t="s">
        <v>6121</v>
      </c>
      <c r="I896" s="2" t="s">
        <v>6122</v>
      </c>
      <c r="J896" s="2" t="s">
        <v>6122</v>
      </c>
      <c r="K896" s="2" t="s">
        <v>6123</v>
      </c>
      <c r="L896" s="2" t="s">
        <v>1859</v>
      </c>
    </row>
    <row r="897">
      <c r="A897" s="2" t="s">
        <v>6124</v>
      </c>
      <c r="G897" s="2" t="s">
        <v>6125</v>
      </c>
      <c r="H897" s="2" t="s">
        <v>6126</v>
      </c>
      <c r="I897" s="2" t="s">
        <v>6127</v>
      </c>
      <c r="J897" s="2" t="s">
        <v>6127</v>
      </c>
      <c r="K897" s="2" t="s">
        <v>6128</v>
      </c>
      <c r="L897" s="2" t="s">
        <v>1859</v>
      </c>
    </row>
    <row r="898">
      <c r="A898" s="2" t="s">
        <v>6129</v>
      </c>
      <c r="G898" s="2" t="s">
        <v>6130</v>
      </c>
      <c r="H898" s="2" t="s">
        <v>6131</v>
      </c>
      <c r="I898" s="2" t="s">
        <v>6132</v>
      </c>
      <c r="J898" s="2" t="s">
        <v>6132</v>
      </c>
      <c r="K898" s="2" t="s">
        <v>6133</v>
      </c>
      <c r="L898" s="2" t="s">
        <v>1859</v>
      </c>
    </row>
    <row r="899">
      <c r="A899" s="2" t="s">
        <v>6134</v>
      </c>
      <c r="G899" s="2" t="s">
        <v>6135</v>
      </c>
      <c r="H899" s="2" t="s">
        <v>6136</v>
      </c>
      <c r="I899" s="2" t="s">
        <v>6137</v>
      </c>
      <c r="J899" s="2" t="s">
        <v>6137</v>
      </c>
      <c r="K899" s="2" t="s">
        <v>6138</v>
      </c>
      <c r="L899" s="2" t="s">
        <v>1859</v>
      </c>
    </row>
    <row r="900">
      <c r="A900" s="2" t="s">
        <v>6139</v>
      </c>
      <c r="G900" s="2" t="s">
        <v>6140</v>
      </c>
      <c r="H900" s="2" t="s">
        <v>6141</v>
      </c>
      <c r="I900" s="2" t="s">
        <v>6142</v>
      </c>
      <c r="J900" s="2" t="s">
        <v>6142</v>
      </c>
      <c r="K900" s="2" t="s">
        <v>6143</v>
      </c>
      <c r="L900" s="2" t="s">
        <v>1859</v>
      </c>
    </row>
    <row r="901">
      <c r="A901" s="2" t="s">
        <v>6144</v>
      </c>
      <c r="G901" s="2" t="s">
        <v>6145</v>
      </c>
      <c r="H901" s="2" t="s">
        <v>6146</v>
      </c>
      <c r="I901" s="2" t="s">
        <v>6147</v>
      </c>
      <c r="J901" s="2" t="s">
        <v>6147</v>
      </c>
      <c r="K901" s="2" t="s">
        <v>6148</v>
      </c>
      <c r="L901" s="2" t="s">
        <v>1859</v>
      </c>
    </row>
    <row r="902">
      <c r="A902" s="2" t="s">
        <v>6149</v>
      </c>
      <c r="G902" s="2" t="s">
        <v>6150</v>
      </c>
      <c r="H902" s="2" t="s">
        <v>6151</v>
      </c>
      <c r="I902" s="2" t="s">
        <v>6152</v>
      </c>
      <c r="J902" s="2" t="s">
        <v>6152</v>
      </c>
      <c r="K902" s="2" t="s">
        <v>6153</v>
      </c>
      <c r="L902" s="2" t="s">
        <v>1859</v>
      </c>
    </row>
    <row r="903">
      <c r="A903" s="2" t="s">
        <v>599</v>
      </c>
      <c r="G903" s="2" t="s">
        <v>6154</v>
      </c>
      <c r="H903" s="2" t="s">
        <v>6155</v>
      </c>
      <c r="I903" s="2" t="s">
        <v>6156</v>
      </c>
      <c r="J903" s="2" t="s">
        <v>6156</v>
      </c>
      <c r="K903" s="2" t="s">
        <v>6157</v>
      </c>
      <c r="L903" s="2" t="s">
        <v>1859</v>
      </c>
    </row>
    <row r="904">
      <c r="A904" s="2" t="s">
        <v>150</v>
      </c>
      <c r="G904" s="2" t="s">
        <v>6158</v>
      </c>
      <c r="H904" s="2" t="s">
        <v>6159</v>
      </c>
      <c r="I904" s="2" t="s">
        <v>6160</v>
      </c>
      <c r="J904" s="2" t="s">
        <v>6160</v>
      </c>
      <c r="K904" s="2" t="s">
        <v>6161</v>
      </c>
      <c r="L904" s="2" t="s">
        <v>1859</v>
      </c>
    </row>
    <row r="905">
      <c r="A905" s="2" t="s">
        <v>6162</v>
      </c>
      <c r="G905" s="2" t="s">
        <v>6163</v>
      </c>
      <c r="H905" s="2" t="s">
        <v>6164</v>
      </c>
      <c r="I905" s="2" t="s">
        <v>6165</v>
      </c>
      <c r="J905" s="2" t="s">
        <v>6165</v>
      </c>
      <c r="K905" s="2" t="s">
        <v>6166</v>
      </c>
      <c r="L905" s="2" t="s">
        <v>1859</v>
      </c>
    </row>
    <row r="906">
      <c r="A906" s="2" t="s">
        <v>6167</v>
      </c>
      <c r="G906" s="2" t="s">
        <v>6168</v>
      </c>
      <c r="H906" s="2" t="s">
        <v>6169</v>
      </c>
      <c r="I906" s="2" t="s">
        <v>6170</v>
      </c>
      <c r="J906" s="2" t="s">
        <v>6170</v>
      </c>
      <c r="K906" s="2" t="s">
        <v>6171</v>
      </c>
      <c r="L906" s="2" t="s">
        <v>1859</v>
      </c>
    </row>
    <row r="907">
      <c r="A907" s="2" t="s">
        <v>152</v>
      </c>
      <c r="G907" s="2" t="s">
        <v>6172</v>
      </c>
      <c r="H907" s="2" t="s">
        <v>6173</v>
      </c>
      <c r="I907" s="2" t="s">
        <v>6174</v>
      </c>
      <c r="J907" s="2" t="s">
        <v>6174</v>
      </c>
      <c r="K907" s="2" t="s">
        <v>6175</v>
      </c>
      <c r="L907" s="2" t="s">
        <v>1859</v>
      </c>
    </row>
    <row r="908">
      <c r="A908" s="2" t="s">
        <v>6176</v>
      </c>
      <c r="G908" s="2" t="s">
        <v>1697</v>
      </c>
      <c r="H908" s="2" t="s">
        <v>6177</v>
      </c>
      <c r="I908" s="2" t="s">
        <v>6178</v>
      </c>
      <c r="J908" s="2" t="s">
        <v>6178</v>
      </c>
      <c r="K908" s="2" t="s">
        <v>6179</v>
      </c>
      <c r="L908" s="2" t="s">
        <v>1859</v>
      </c>
    </row>
    <row r="909">
      <c r="A909" s="2" t="s">
        <v>6180</v>
      </c>
      <c r="G909" s="2" t="s">
        <v>6181</v>
      </c>
      <c r="H909" s="2" t="s">
        <v>6182</v>
      </c>
      <c r="I909" s="2" t="s">
        <v>6183</v>
      </c>
      <c r="J909" s="2" t="s">
        <v>6183</v>
      </c>
      <c r="K909" s="2" t="s">
        <v>6184</v>
      </c>
      <c r="L909" s="2" t="s">
        <v>1859</v>
      </c>
    </row>
    <row r="910">
      <c r="A910" s="2" t="s">
        <v>6185</v>
      </c>
      <c r="G910" s="2" t="s">
        <v>6186</v>
      </c>
      <c r="H910" s="2" t="s">
        <v>6187</v>
      </c>
      <c r="I910" s="2" t="s">
        <v>6188</v>
      </c>
      <c r="J910" s="2" t="s">
        <v>6188</v>
      </c>
      <c r="K910" s="2" t="s">
        <v>6189</v>
      </c>
      <c r="L910" s="2" t="s">
        <v>1859</v>
      </c>
    </row>
    <row r="911">
      <c r="A911" s="2" t="s">
        <v>6190</v>
      </c>
      <c r="G911" s="2" t="s">
        <v>6191</v>
      </c>
      <c r="H911" s="2" t="s">
        <v>6192</v>
      </c>
      <c r="I911" s="2" t="s">
        <v>6193</v>
      </c>
      <c r="J911" s="2" t="s">
        <v>6193</v>
      </c>
      <c r="K911" s="2" t="s">
        <v>6194</v>
      </c>
      <c r="L911" s="2" t="s">
        <v>1859</v>
      </c>
    </row>
    <row r="912">
      <c r="A912" s="2" t="s">
        <v>603</v>
      </c>
      <c r="G912" s="2" t="s">
        <v>6195</v>
      </c>
      <c r="H912" s="2" t="s">
        <v>6196</v>
      </c>
      <c r="I912" s="2" t="s">
        <v>6197</v>
      </c>
      <c r="J912" s="2" t="s">
        <v>6197</v>
      </c>
      <c r="K912" s="2" t="s">
        <v>6198</v>
      </c>
      <c r="L912" s="2" t="s">
        <v>1859</v>
      </c>
    </row>
    <row r="913">
      <c r="A913" s="2" t="s">
        <v>6199</v>
      </c>
      <c r="G913" s="2" t="s">
        <v>6200</v>
      </c>
      <c r="H913" s="2" t="s">
        <v>6201</v>
      </c>
      <c r="I913" s="2" t="s">
        <v>6202</v>
      </c>
      <c r="J913" s="2" t="s">
        <v>6202</v>
      </c>
      <c r="K913" s="2" t="s">
        <v>6203</v>
      </c>
      <c r="L913" s="2" t="s">
        <v>1859</v>
      </c>
    </row>
    <row r="914">
      <c r="A914" s="2" t="s">
        <v>6204</v>
      </c>
      <c r="G914" s="2" t="s">
        <v>6205</v>
      </c>
      <c r="H914" s="2" t="s">
        <v>6206</v>
      </c>
      <c r="I914" s="2" t="s">
        <v>6207</v>
      </c>
      <c r="J914" s="2" t="s">
        <v>6207</v>
      </c>
      <c r="K914" s="2" t="s">
        <v>6208</v>
      </c>
      <c r="L914" s="2" t="s">
        <v>1859</v>
      </c>
    </row>
    <row r="915">
      <c r="A915" s="2" t="s">
        <v>6209</v>
      </c>
      <c r="G915" s="2" t="s">
        <v>6210</v>
      </c>
      <c r="H915" s="2" t="s">
        <v>6211</v>
      </c>
      <c r="I915" s="2" t="s">
        <v>6212</v>
      </c>
      <c r="J915" s="2" t="s">
        <v>6212</v>
      </c>
      <c r="K915" s="2" t="s">
        <v>6213</v>
      </c>
      <c r="L915" s="2" t="s">
        <v>1859</v>
      </c>
    </row>
    <row r="916">
      <c r="A916" s="2" t="s">
        <v>605</v>
      </c>
      <c r="G916" s="2" t="s">
        <v>6214</v>
      </c>
      <c r="H916" s="2" t="s">
        <v>6215</v>
      </c>
      <c r="I916" s="2" t="s">
        <v>6216</v>
      </c>
      <c r="J916" s="2" t="s">
        <v>6216</v>
      </c>
      <c r="K916" s="2" t="s">
        <v>6217</v>
      </c>
      <c r="L916" s="2" t="s">
        <v>1859</v>
      </c>
    </row>
    <row r="917">
      <c r="A917" s="2" t="s">
        <v>6218</v>
      </c>
      <c r="G917" s="2" t="s">
        <v>6219</v>
      </c>
      <c r="H917" s="2" t="s">
        <v>6220</v>
      </c>
      <c r="I917" s="2" t="s">
        <v>6221</v>
      </c>
      <c r="J917" s="2" t="s">
        <v>6221</v>
      </c>
      <c r="K917" s="2" t="s">
        <v>6222</v>
      </c>
      <c r="L917" s="2" t="s">
        <v>1859</v>
      </c>
    </row>
    <row r="918">
      <c r="A918" s="2" t="s">
        <v>607</v>
      </c>
      <c r="G918" s="2" t="s">
        <v>6223</v>
      </c>
      <c r="H918" s="2" t="s">
        <v>6224</v>
      </c>
      <c r="I918" s="2" t="s">
        <v>6225</v>
      </c>
      <c r="J918" s="2" t="s">
        <v>6225</v>
      </c>
      <c r="K918" s="2" t="s">
        <v>6226</v>
      </c>
      <c r="L918" s="2" t="s">
        <v>1859</v>
      </c>
    </row>
    <row r="919">
      <c r="A919" s="2" t="s">
        <v>608</v>
      </c>
      <c r="G919" s="2" t="s">
        <v>6227</v>
      </c>
      <c r="H919" s="2" t="s">
        <v>6228</v>
      </c>
      <c r="I919" s="2" t="s">
        <v>6229</v>
      </c>
      <c r="J919" s="2" t="s">
        <v>6229</v>
      </c>
      <c r="K919" s="2" t="s">
        <v>6230</v>
      </c>
      <c r="L919" s="2" t="s">
        <v>1859</v>
      </c>
    </row>
    <row r="920">
      <c r="A920" s="2" t="s">
        <v>6231</v>
      </c>
      <c r="G920" s="2" t="s">
        <v>6232</v>
      </c>
      <c r="H920" s="2" t="s">
        <v>6233</v>
      </c>
      <c r="I920" s="2" t="s">
        <v>6234</v>
      </c>
      <c r="J920" s="2" t="s">
        <v>6234</v>
      </c>
      <c r="K920" s="2" t="s">
        <v>6235</v>
      </c>
      <c r="L920" s="2" t="s">
        <v>1859</v>
      </c>
    </row>
    <row r="921">
      <c r="A921" s="2" t="s">
        <v>6236</v>
      </c>
      <c r="G921" s="2" t="s">
        <v>6237</v>
      </c>
      <c r="H921" s="2" t="s">
        <v>6238</v>
      </c>
      <c r="I921" s="2" t="s">
        <v>6239</v>
      </c>
      <c r="J921" s="2" t="s">
        <v>6239</v>
      </c>
      <c r="K921" s="2" t="s">
        <v>6240</v>
      </c>
      <c r="L921" s="2" t="s">
        <v>1859</v>
      </c>
    </row>
    <row r="922">
      <c r="A922" s="2" t="s">
        <v>6241</v>
      </c>
      <c r="G922" s="2" t="s">
        <v>6242</v>
      </c>
      <c r="H922" s="2" t="s">
        <v>6243</v>
      </c>
      <c r="I922" s="2" t="s">
        <v>6244</v>
      </c>
      <c r="J922" s="2" t="s">
        <v>6244</v>
      </c>
      <c r="K922" s="2" t="s">
        <v>6245</v>
      </c>
      <c r="L922" s="2" t="s">
        <v>1859</v>
      </c>
    </row>
    <row r="923">
      <c r="A923" s="2" t="s">
        <v>612</v>
      </c>
      <c r="G923" s="2" t="s">
        <v>6246</v>
      </c>
      <c r="H923" s="2" t="s">
        <v>6247</v>
      </c>
      <c r="I923" s="2" t="s">
        <v>6248</v>
      </c>
      <c r="J923" s="2" t="s">
        <v>6248</v>
      </c>
      <c r="K923" s="2" t="s">
        <v>6249</v>
      </c>
      <c r="L923" s="2" t="s">
        <v>1859</v>
      </c>
    </row>
    <row r="924">
      <c r="A924" s="2" t="s">
        <v>6250</v>
      </c>
      <c r="G924" s="2" t="s">
        <v>6251</v>
      </c>
      <c r="H924" s="2" t="s">
        <v>6252</v>
      </c>
      <c r="I924" s="2" t="s">
        <v>6253</v>
      </c>
      <c r="J924" s="2" t="s">
        <v>6253</v>
      </c>
      <c r="K924" s="2" t="s">
        <v>6254</v>
      </c>
      <c r="L924" s="2" t="s">
        <v>1859</v>
      </c>
    </row>
    <row r="925">
      <c r="A925" s="2" t="s">
        <v>6255</v>
      </c>
      <c r="G925" s="2" t="s">
        <v>6256</v>
      </c>
      <c r="H925" s="2" t="s">
        <v>6257</v>
      </c>
      <c r="I925" s="2" t="s">
        <v>6258</v>
      </c>
      <c r="J925" s="2" t="s">
        <v>6258</v>
      </c>
      <c r="K925" s="2" t="s">
        <v>6259</v>
      </c>
      <c r="L925" s="2" t="s">
        <v>1859</v>
      </c>
    </row>
    <row r="926">
      <c r="A926" s="2" t="s">
        <v>6260</v>
      </c>
      <c r="G926" s="2" t="s">
        <v>6261</v>
      </c>
      <c r="H926" s="2" t="s">
        <v>6262</v>
      </c>
      <c r="I926" s="2" t="s">
        <v>6263</v>
      </c>
      <c r="J926" s="2" t="s">
        <v>6263</v>
      </c>
      <c r="K926" s="2" t="s">
        <v>6264</v>
      </c>
      <c r="L926" s="2" t="s">
        <v>1859</v>
      </c>
    </row>
    <row r="927">
      <c r="A927" s="2" t="s">
        <v>6265</v>
      </c>
      <c r="G927" s="2" t="s">
        <v>6266</v>
      </c>
      <c r="H927" s="2" t="s">
        <v>6267</v>
      </c>
      <c r="I927" s="2" t="s">
        <v>6268</v>
      </c>
      <c r="J927" s="2" t="s">
        <v>6268</v>
      </c>
      <c r="K927" s="2" t="s">
        <v>6269</v>
      </c>
      <c r="L927" s="2" t="s">
        <v>1859</v>
      </c>
    </row>
    <row r="928">
      <c r="A928" s="2" t="s">
        <v>156</v>
      </c>
      <c r="G928" s="2" t="s">
        <v>6270</v>
      </c>
      <c r="H928" s="2" t="s">
        <v>6271</v>
      </c>
      <c r="I928" s="2" t="s">
        <v>6272</v>
      </c>
      <c r="J928" s="2" t="s">
        <v>6272</v>
      </c>
      <c r="K928" s="2" t="s">
        <v>6273</v>
      </c>
      <c r="L928" s="2" t="s">
        <v>1859</v>
      </c>
    </row>
    <row r="929">
      <c r="A929" s="2" t="s">
        <v>6274</v>
      </c>
      <c r="G929" s="2" t="s">
        <v>6275</v>
      </c>
      <c r="H929" s="2" t="s">
        <v>6276</v>
      </c>
      <c r="I929" s="2" t="s">
        <v>6277</v>
      </c>
      <c r="J929" s="2" t="s">
        <v>6277</v>
      </c>
      <c r="K929" s="2" t="s">
        <v>6278</v>
      </c>
      <c r="L929" s="2" t="s">
        <v>1859</v>
      </c>
    </row>
    <row r="930">
      <c r="A930" s="2" t="s">
        <v>6279</v>
      </c>
      <c r="G930" s="2" t="s">
        <v>6280</v>
      </c>
      <c r="H930" s="2" t="s">
        <v>6281</v>
      </c>
      <c r="I930" s="2" t="s">
        <v>6282</v>
      </c>
      <c r="J930" s="2" t="s">
        <v>6282</v>
      </c>
      <c r="K930" s="2" t="s">
        <v>6283</v>
      </c>
      <c r="L930" s="2" t="s">
        <v>1859</v>
      </c>
    </row>
    <row r="931">
      <c r="A931" s="2" t="s">
        <v>158</v>
      </c>
      <c r="G931" s="2" t="s">
        <v>6284</v>
      </c>
      <c r="H931" s="2" t="s">
        <v>6285</v>
      </c>
      <c r="I931" s="2" t="s">
        <v>6286</v>
      </c>
      <c r="J931" s="2" t="s">
        <v>6286</v>
      </c>
      <c r="K931" s="2" t="s">
        <v>6287</v>
      </c>
      <c r="L931" s="2" t="s">
        <v>1859</v>
      </c>
    </row>
    <row r="932">
      <c r="A932" s="2" t="s">
        <v>6288</v>
      </c>
      <c r="G932" s="2" t="s">
        <v>6289</v>
      </c>
      <c r="H932" s="2" t="s">
        <v>6290</v>
      </c>
      <c r="I932" s="2" t="s">
        <v>6291</v>
      </c>
      <c r="J932" s="2" t="s">
        <v>6291</v>
      </c>
      <c r="K932" s="2" t="s">
        <v>6292</v>
      </c>
      <c r="L932" s="2" t="s">
        <v>1859</v>
      </c>
    </row>
    <row r="933">
      <c r="A933" s="2" t="s">
        <v>6293</v>
      </c>
      <c r="G933" s="2" t="s">
        <v>6294</v>
      </c>
      <c r="H933" s="2" t="s">
        <v>6295</v>
      </c>
      <c r="I933" s="2" t="s">
        <v>6296</v>
      </c>
      <c r="J933" s="2" t="s">
        <v>6296</v>
      </c>
      <c r="K933" s="2" t="s">
        <v>6297</v>
      </c>
      <c r="L933" s="2" t="s">
        <v>1859</v>
      </c>
    </row>
    <row r="934">
      <c r="A934" s="2" t="s">
        <v>160</v>
      </c>
      <c r="G934" s="2" t="s">
        <v>6298</v>
      </c>
      <c r="H934" s="2" t="s">
        <v>6299</v>
      </c>
      <c r="I934" s="2" t="s">
        <v>6300</v>
      </c>
      <c r="J934" s="2" t="s">
        <v>6300</v>
      </c>
      <c r="K934" s="2" t="s">
        <v>6301</v>
      </c>
      <c r="L934" s="2" t="s">
        <v>1859</v>
      </c>
    </row>
    <row r="935">
      <c r="A935" s="2" t="s">
        <v>6302</v>
      </c>
      <c r="G935" s="2" t="s">
        <v>6303</v>
      </c>
      <c r="H935" s="2" t="s">
        <v>6304</v>
      </c>
      <c r="I935" s="2" t="s">
        <v>6305</v>
      </c>
      <c r="J935" s="2" t="s">
        <v>6305</v>
      </c>
      <c r="K935" s="2" t="s">
        <v>6306</v>
      </c>
      <c r="L935" s="2" t="s">
        <v>1859</v>
      </c>
    </row>
    <row r="936">
      <c r="A936" s="2" t="s">
        <v>6307</v>
      </c>
      <c r="G936" s="2" t="s">
        <v>6308</v>
      </c>
      <c r="H936" s="2" t="s">
        <v>6309</v>
      </c>
      <c r="I936" s="2" t="s">
        <v>6310</v>
      </c>
      <c r="J936" s="2" t="s">
        <v>6310</v>
      </c>
      <c r="K936" s="2" t="s">
        <v>6311</v>
      </c>
      <c r="L936" s="2" t="s">
        <v>1859</v>
      </c>
    </row>
    <row r="937">
      <c r="A937" s="2" t="s">
        <v>6312</v>
      </c>
      <c r="G937" s="2" t="s">
        <v>6313</v>
      </c>
      <c r="H937" s="2" t="s">
        <v>6314</v>
      </c>
      <c r="I937" s="2" t="s">
        <v>6315</v>
      </c>
      <c r="J937" s="2" t="s">
        <v>6315</v>
      </c>
      <c r="K937" s="2" t="s">
        <v>6316</v>
      </c>
      <c r="L937" s="2" t="s">
        <v>1859</v>
      </c>
    </row>
    <row r="938">
      <c r="A938" s="2" t="s">
        <v>6317</v>
      </c>
      <c r="G938" s="2" t="s">
        <v>6318</v>
      </c>
      <c r="H938" s="2" t="s">
        <v>6319</v>
      </c>
      <c r="I938" s="2" t="s">
        <v>6320</v>
      </c>
      <c r="J938" s="2" t="s">
        <v>6320</v>
      </c>
      <c r="K938" s="2" t="s">
        <v>6321</v>
      </c>
      <c r="L938" s="2" t="s">
        <v>1859</v>
      </c>
    </row>
    <row r="939">
      <c r="A939" s="2" t="s">
        <v>6322</v>
      </c>
      <c r="G939" s="2" t="s">
        <v>6323</v>
      </c>
      <c r="H939" s="2" t="s">
        <v>6324</v>
      </c>
      <c r="I939" s="2" t="s">
        <v>6325</v>
      </c>
      <c r="J939" s="2" t="s">
        <v>6325</v>
      </c>
      <c r="K939" s="2" t="s">
        <v>6326</v>
      </c>
      <c r="L939" s="2" t="s">
        <v>1859</v>
      </c>
    </row>
    <row r="940">
      <c r="A940" s="2" t="s">
        <v>6327</v>
      </c>
      <c r="G940" s="2" t="s">
        <v>6328</v>
      </c>
      <c r="H940" s="2" t="s">
        <v>6329</v>
      </c>
      <c r="I940" s="2" t="s">
        <v>6330</v>
      </c>
      <c r="J940" s="2" t="s">
        <v>6330</v>
      </c>
      <c r="K940" s="2" t="s">
        <v>6331</v>
      </c>
      <c r="L940" s="2" t="s">
        <v>1859</v>
      </c>
    </row>
    <row r="941">
      <c r="A941" s="2" t="s">
        <v>6332</v>
      </c>
      <c r="G941" s="2" t="s">
        <v>6333</v>
      </c>
      <c r="H941" s="2" t="s">
        <v>6334</v>
      </c>
      <c r="I941" s="2" t="s">
        <v>6335</v>
      </c>
      <c r="J941" s="2" t="s">
        <v>6335</v>
      </c>
      <c r="K941" s="2" t="s">
        <v>6336</v>
      </c>
      <c r="L941" s="2" t="s">
        <v>1859</v>
      </c>
    </row>
    <row r="942">
      <c r="A942" s="2" t="s">
        <v>6337</v>
      </c>
      <c r="G942" s="2" t="s">
        <v>6338</v>
      </c>
      <c r="H942" s="2" t="s">
        <v>6339</v>
      </c>
      <c r="I942" s="2" t="s">
        <v>6340</v>
      </c>
      <c r="J942" s="2" t="s">
        <v>6340</v>
      </c>
      <c r="K942" s="2" t="s">
        <v>6341</v>
      </c>
      <c r="L942" s="2" t="s">
        <v>1859</v>
      </c>
    </row>
    <row r="943">
      <c r="A943" s="2" t="s">
        <v>162</v>
      </c>
      <c r="G943" s="2" t="s">
        <v>6342</v>
      </c>
      <c r="H943" s="2" t="s">
        <v>6343</v>
      </c>
      <c r="I943" s="2" t="s">
        <v>6344</v>
      </c>
      <c r="J943" s="2" t="s">
        <v>6344</v>
      </c>
      <c r="K943" s="2" t="s">
        <v>6345</v>
      </c>
      <c r="L943" s="2" t="s">
        <v>1859</v>
      </c>
    </row>
    <row r="944">
      <c r="A944" s="2" t="s">
        <v>6346</v>
      </c>
      <c r="G944" s="2" t="s">
        <v>6347</v>
      </c>
      <c r="H944" s="2" t="s">
        <v>6348</v>
      </c>
      <c r="I944" s="2" t="s">
        <v>6349</v>
      </c>
      <c r="J944" s="2" t="s">
        <v>6349</v>
      </c>
      <c r="K944" s="2" t="s">
        <v>6350</v>
      </c>
      <c r="L944" s="2" t="s">
        <v>1859</v>
      </c>
    </row>
    <row r="945">
      <c r="A945" s="2" t="s">
        <v>6351</v>
      </c>
      <c r="G945" s="2" t="s">
        <v>6352</v>
      </c>
      <c r="H945" s="2" t="s">
        <v>6353</v>
      </c>
      <c r="I945" s="2" t="s">
        <v>6354</v>
      </c>
      <c r="J945" s="2" t="s">
        <v>6354</v>
      </c>
      <c r="K945" s="2" t="s">
        <v>6355</v>
      </c>
      <c r="L945" s="2" t="s">
        <v>1859</v>
      </c>
    </row>
    <row r="946">
      <c r="A946" s="2" t="s">
        <v>6356</v>
      </c>
      <c r="G946" s="2" t="s">
        <v>6357</v>
      </c>
      <c r="H946" s="2" t="s">
        <v>6358</v>
      </c>
      <c r="I946" s="2" t="s">
        <v>6359</v>
      </c>
      <c r="J946" s="2" t="s">
        <v>6359</v>
      </c>
      <c r="K946" s="2" t="s">
        <v>6360</v>
      </c>
      <c r="L946" s="2" t="s">
        <v>1859</v>
      </c>
    </row>
    <row r="947">
      <c r="A947" s="2" t="s">
        <v>625</v>
      </c>
      <c r="G947" s="2" t="s">
        <v>6361</v>
      </c>
      <c r="H947" s="2" t="s">
        <v>6362</v>
      </c>
      <c r="I947" s="2" t="s">
        <v>6363</v>
      </c>
      <c r="J947" s="2" t="s">
        <v>6363</v>
      </c>
      <c r="K947" s="2" t="s">
        <v>6364</v>
      </c>
      <c r="L947" s="2" t="s">
        <v>1859</v>
      </c>
    </row>
    <row r="948">
      <c r="A948" s="2" t="s">
        <v>6365</v>
      </c>
      <c r="G948" s="2" t="s">
        <v>6366</v>
      </c>
      <c r="H948" s="2" t="s">
        <v>6367</v>
      </c>
      <c r="I948" s="2" t="s">
        <v>6368</v>
      </c>
      <c r="J948" s="2" t="s">
        <v>6368</v>
      </c>
      <c r="K948" s="2" t="s">
        <v>6369</v>
      </c>
      <c r="L948" s="2" t="s">
        <v>1859</v>
      </c>
    </row>
    <row r="949">
      <c r="A949" s="2" t="s">
        <v>6370</v>
      </c>
      <c r="G949" s="2" t="s">
        <v>6371</v>
      </c>
      <c r="H949" s="2" t="s">
        <v>6372</v>
      </c>
      <c r="I949" s="2" t="s">
        <v>6373</v>
      </c>
      <c r="J949" s="2" t="s">
        <v>6373</v>
      </c>
      <c r="K949" s="2" t="s">
        <v>6374</v>
      </c>
      <c r="L949" s="2" t="s">
        <v>1859</v>
      </c>
    </row>
    <row r="950">
      <c r="A950" s="2" t="s">
        <v>6375</v>
      </c>
      <c r="G950" s="2" t="s">
        <v>6376</v>
      </c>
      <c r="H950" s="2" t="s">
        <v>6377</v>
      </c>
      <c r="I950" s="2" t="s">
        <v>6378</v>
      </c>
      <c r="J950" s="2" t="s">
        <v>6378</v>
      </c>
      <c r="K950" s="2" t="s">
        <v>6379</v>
      </c>
      <c r="L950" s="2" t="s">
        <v>1859</v>
      </c>
    </row>
    <row r="951">
      <c r="A951" s="2" t="s">
        <v>6380</v>
      </c>
      <c r="G951" s="2" t="s">
        <v>6381</v>
      </c>
      <c r="H951" s="2" t="s">
        <v>6382</v>
      </c>
      <c r="I951" s="2" t="s">
        <v>6383</v>
      </c>
      <c r="J951" s="2" t="s">
        <v>6383</v>
      </c>
      <c r="K951" s="2" t="s">
        <v>6384</v>
      </c>
      <c r="L951" s="2" t="s">
        <v>1859</v>
      </c>
    </row>
    <row r="952">
      <c r="A952" s="2" t="s">
        <v>6385</v>
      </c>
      <c r="G952" s="2" t="s">
        <v>6386</v>
      </c>
      <c r="H952" s="2" t="s">
        <v>6387</v>
      </c>
      <c r="I952" s="2" t="s">
        <v>6388</v>
      </c>
      <c r="J952" s="2" t="s">
        <v>6388</v>
      </c>
      <c r="K952" s="2" t="s">
        <v>6389</v>
      </c>
      <c r="L952" s="2" t="s">
        <v>1859</v>
      </c>
    </row>
    <row r="953">
      <c r="A953" s="2" t="s">
        <v>6390</v>
      </c>
      <c r="G953" s="2" t="s">
        <v>6391</v>
      </c>
      <c r="H953" s="2" t="s">
        <v>6392</v>
      </c>
      <c r="I953" s="2" t="s">
        <v>6393</v>
      </c>
      <c r="J953" s="2" t="s">
        <v>6393</v>
      </c>
      <c r="K953" s="2" t="s">
        <v>6394</v>
      </c>
      <c r="L953" s="2" t="s">
        <v>1859</v>
      </c>
    </row>
    <row r="954">
      <c r="A954" s="2" t="s">
        <v>6395</v>
      </c>
      <c r="G954" s="2" t="s">
        <v>6396</v>
      </c>
      <c r="H954" s="2" t="s">
        <v>6397</v>
      </c>
      <c r="I954" s="2" t="s">
        <v>6398</v>
      </c>
      <c r="J954" s="2" t="s">
        <v>6398</v>
      </c>
      <c r="K954" s="2" t="s">
        <v>6399</v>
      </c>
      <c r="L954" s="2" t="s">
        <v>1859</v>
      </c>
    </row>
    <row r="955">
      <c r="A955" s="2" t="s">
        <v>6400</v>
      </c>
      <c r="G955" s="2" t="s">
        <v>6401</v>
      </c>
      <c r="H955" s="2" t="s">
        <v>6402</v>
      </c>
      <c r="I955" s="2" t="s">
        <v>6403</v>
      </c>
      <c r="J955" s="2" t="s">
        <v>6403</v>
      </c>
      <c r="K955" s="2" t="s">
        <v>6404</v>
      </c>
      <c r="L955" s="2" t="s">
        <v>1859</v>
      </c>
    </row>
    <row r="956">
      <c r="A956" s="2" t="s">
        <v>6405</v>
      </c>
      <c r="G956" s="2" t="s">
        <v>6406</v>
      </c>
      <c r="H956" s="2" t="s">
        <v>6407</v>
      </c>
      <c r="I956" s="2" t="s">
        <v>6408</v>
      </c>
      <c r="J956" s="2" t="s">
        <v>6408</v>
      </c>
      <c r="K956" s="2" t="s">
        <v>6409</v>
      </c>
      <c r="L956" s="2" t="s">
        <v>1859</v>
      </c>
    </row>
    <row r="957">
      <c r="A957" s="2" t="s">
        <v>6410</v>
      </c>
      <c r="G957" s="2" t="s">
        <v>6411</v>
      </c>
      <c r="H957" s="2" t="s">
        <v>6412</v>
      </c>
      <c r="I957" s="2" t="s">
        <v>6413</v>
      </c>
      <c r="J957" s="2" t="s">
        <v>6413</v>
      </c>
      <c r="K957" s="2" t="s">
        <v>6414</v>
      </c>
      <c r="L957" s="2" t="s">
        <v>1859</v>
      </c>
    </row>
    <row r="958">
      <c r="A958" s="2" t="s">
        <v>6415</v>
      </c>
      <c r="G958" s="2" t="s">
        <v>6416</v>
      </c>
      <c r="H958" s="2" t="s">
        <v>6417</v>
      </c>
      <c r="I958" s="2" t="s">
        <v>6418</v>
      </c>
      <c r="J958" s="2" t="s">
        <v>6418</v>
      </c>
      <c r="K958" s="2" t="s">
        <v>6419</v>
      </c>
      <c r="L958" s="2" t="s">
        <v>1859</v>
      </c>
    </row>
    <row r="959">
      <c r="A959" s="2" t="s">
        <v>628</v>
      </c>
      <c r="G959" s="2" t="s">
        <v>6420</v>
      </c>
      <c r="H959" s="2" t="s">
        <v>6421</v>
      </c>
      <c r="I959" s="2" t="s">
        <v>6422</v>
      </c>
      <c r="J959" s="2" t="s">
        <v>6422</v>
      </c>
      <c r="K959" s="2" t="s">
        <v>6423</v>
      </c>
      <c r="L959" s="2" t="s">
        <v>1859</v>
      </c>
    </row>
    <row r="960">
      <c r="A960" s="2" t="s">
        <v>6424</v>
      </c>
      <c r="G960" s="2" t="s">
        <v>6425</v>
      </c>
      <c r="H960" s="2" t="s">
        <v>6426</v>
      </c>
      <c r="I960" s="2" t="s">
        <v>6427</v>
      </c>
      <c r="J960" s="2" t="s">
        <v>6427</v>
      </c>
      <c r="K960" s="2" t="s">
        <v>6428</v>
      </c>
      <c r="L960" s="2" t="s">
        <v>1859</v>
      </c>
    </row>
    <row r="961">
      <c r="A961" s="2" t="s">
        <v>6429</v>
      </c>
      <c r="G961" s="2" t="s">
        <v>6430</v>
      </c>
      <c r="H961" s="2" t="s">
        <v>6431</v>
      </c>
      <c r="I961" s="2" t="s">
        <v>6432</v>
      </c>
      <c r="J961" s="2" t="s">
        <v>6432</v>
      </c>
      <c r="K961" s="2" t="s">
        <v>6433</v>
      </c>
      <c r="L961" s="2" t="s">
        <v>1859</v>
      </c>
    </row>
    <row r="962">
      <c r="A962" s="2" t="s">
        <v>6434</v>
      </c>
      <c r="G962" s="2" t="s">
        <v>6435</v>
      </c>
      <c r="H962" s="2" t="s">
        <v>6436</v>
      </c>
      <c r="I962" s="2" t="s">
        <v>6437</v>
      </c>
      <c r="J962" s="2" t="s">
        <v>6437</v>
      </c>
      <c r="K962" s="2" t="s">
        <v>6438</v>
      </c>
      <c r="L962" s="2" t="s">
        <v>1859</v>
      </c>
    </row>
    <row r="963">
      <c r="A963" s="2" t="s">
        <v>6439</v>
      </c>
      <c r="G963" s="2" t="s">
        <v>6440</v>
      </c>
      <c r="H963" s="2" t="s">
        <v>6441</v>
      </c>
      <c r="I963" s="2" t="s">
        <v>6442</v>
      </c>
      <c r="J963" s="2" t="s">
        <v>6442</v>
      </c>
      <c r="K963" s="2" t="s">
        <v>6443</v>
      </c>
      <c r="L963" s="2" t="s">
        <v>1859</v>
      </c>
    </row>
    <row r="964">
      <c r="A964" s="2" t="s">
        <v>6444</v>
      </c>
      <c r="G964" s="2" t="s">
        <v>6445</v>
      </c>
      <c r="H964" s="2" t="s">
        <v>6446</v>
      </c>
      <c r="I964" s="2" t="s">
        <v>6447</v>
      </c>
      <c r="J964" s="2" t="s">
        <v>6447</v>
      </c>
      <c r="K964" s="2" t="s">
        <v>6448</v>
      </c>
      <c r="L964" s="2" t="s">
        <v>1859</v>
      </c>
    </row>
    <row r="965">
      <c r="A965" s="2" t="s">
        <v>164</v>
      </c>
      <c r="G965" s="2" t="s">
        <v>6449</v>
      </c>
      <c r="H965" s="2" t="s">
        <v>6450</v>
      </c>
      <c r="I965" s="2" t="s">
        <v>6451</v>
      </c>
      <c r="J965" s="2" t="s">
        <v>6451</v>
      </c>
      <c r="K965" s="2" t="s">
        <v>6452</v>
      </c>
      <c r="L965" s="2" t="s">
        <v>1859</v>
      </c>
    </row>
    <row r="966">
      <c r="A966" s="2" t="s">
        <v>6453</v>
      </c>
      <c r="G966" s="2" t="s">
        <v>6454</v>
      </c>
      <c r="H966" s="2" t="s">
        <v>6455</v>
      </c>
      <c r="I966" s="2" t="s">
        <v>6456</v>
      </c>
      <c r="J966" s="2" t="s">
        <v>6456</v>
      </c>
      <c r="K966" s="2" t="s">
        <v>6457</v>
      </c>
      <c r="L966" s="2" t="s">
        <v>1859</v>
      </c>
    </row>
    <row r="967">
      <c r="A967" s="2" t="s">
        <v>6458</v>
      </c>
      <c r="G967" s="2" t="s">
        <v>6459</v>
      </c>
      <c r="H967" s="2" t="s">
        <v>6460</v>
      </c>
      <c r="I967" s="2" t="s">
        <v>6461</v>
      </c>
      <c r="J967" s="2" t="s">
        <v>6461</v>
      </c>
      <c r="K967" s="2" t="s">
        <v>6462</v>
      </c>
      <c r="L967" s="2" t="s">
        <v>1859</v>
      </c>
    </row>
    <row r="968">
      <c r="A968" s="2" t="s">
        <v>6463</v>
      </c>
      <c r="G968" s="2" t="s">
        <v>6464</v>
      </c>
      <c r="H968" s="2" t="s">
        <v>6465</v>
      </c>
      <c r="I968" s="2" t="s">
        <v>6466</v>
      </c>
      <c r="J968" s="2" t="s">
        <v>6466</v>
      </c>
      <c r="K968" s="2" t="s">
        <v>6467</v>
      </c>
      <c r="L968" s="2" t="s">
        <v>1859</v>
      </c>
    </row>
    <row r="969">
      <c r="A969" s="2" t="s">
        <v>6468</v>
      </c>
      <c r="G969" s="2" t="s">
        <v>6469</v>
      </c>
      <c r="H969" s="2" t="s">
        <v>6470</v>
      </c>
      <c r="I969" s="2" t="s">
        <v>6471</v>
      </c>
      <c r="J969" s="2" t="s">
        <v>6471</v>
      </c>
      <c r="K969" s="2" t="s">
        <v>6472</v>
      </c>
      <c r="L969" s="2" t="s">
        <v>1859</v>
      </c>
    </row>
    <row r="970">
      <c r="A970" s="2" t="s">
        <v>6473</v>
      </c>
      <c r="G970" s="2" t="s">
        <v>6474</v>
      </c>
      <c r="H970" s="2" t="s">
        <v>6475</v>
      </c>
      <c r="I970" s="2" t="s">
        <v>6476</v>
      </c>
      <c r="J970" s="2" t="s">
        <v>6476</v>
      </c>
      <c r="K970" s="2" t="s">
        <v>6477</v>
      </c>
      <c r="L970" s="2" t="s">
        <v>1859</v>
      </c>
    </row>
    <row r="971">
      <c r="A971" s="2" t="s">
        <v>6478</v>
      </c>
      <c r="G971" s="2" t="s">
        <v>6479</v>
      </c>
      <c r="H971" s="2" t="s">
        <v>6480</v>
      </c>
      <c r="I971" s="2" t="s">
        <v>6481</v>
      </c>
      <c r="J971" s="2" t="s">
        <v>6481</v>
      </c>
      <c r="K971" s="2" t="s">
        <v>6482</v>
      </c>
      <c r="L971" s="2" t="s">
        <v>1859</v>
      </c>
    </row>
    <row r="972">
      <c r="A972" s="2" t="s">
        <v>6483</v>
      </c>
      <c r="G972" s="2" t="s">
        <v>6484</v>
      </c>
      <c r="H972" s="2" t="s">
        <v>6485</v>
      </c>
      <c r="I972" s="2" t="s">
        <v>6486</v>
      </c>
      <c r="J972" s="2" t="s">
        <v>6486</v>
      </c>
      <c r="K972" s="2" t="s">
        <v>6487</v>
      </c>
      <c r="L972" s="2" t="s">
        <v>1859</v>
      </c>
    </row>
    <row r="973">
      <c r="A973" s="2" t="s">
        <v>6488</v>
      </c>
      <c r="G973" s="2" t="s">
        <v>6489</v>
      </c>
      <c r="H973" s="2" t="s">
        <v>6490</v>
      </c>
      <c r="I973" s="2" t="s">
        <v>6491</v>
      </c>
      <c r="J973" s="2" t="s">
        <v>6491</v>
      </c>
      <c r="K973" s="2" t="s">
        <v>6492</v>
      </c>
      <c r="L973" s="2" t="s">
        <v>1859</v>
      </c>
    </row>
    <row r="974">
      <c r="A974" s="2" t="s">
        <v>6493</v>
      </c>
      <c r="G974" s="2" t="s">
        <v>6494</v>
      </c>
      <c r="H974" s="2" t="s">
        <v>6495</v>
      </c>
      <c r="I974" s="2" t="s">
        <v>6496</v>
      </c>
      <c r="J974" s="2" t="s">
        <v>6496</v>
      </c>
      <c r="K974" s="2" t="s">
        <v>6497</v>
      </c>
      <c r="L974" s="2" t="s">
        <v>1859</v>
      </c>
    </row>
    <row r="975">
      <c r="A975" s="2" t="s">
        <v>6498</v>
      </c>
      <c r="G975" s="2" t="s">
        <v>1158</v>
      </c>
      <c r="H975" s="2" t="s">
        <v>6499</v>
      </c>
      <c r="I975" s="2" t="s">
        <v>6500</v>
      </c>
      <c r="J975" s="2" t="s">
        <v>6500</v>
      </c>
      <c r="K975" s="2" t="s">
        <v>6501</v>
      </c>
      <c r="L975" s="2" t="s">
        <v>1859</v>
      </c>
    </row>
    <row r="976">
      <c r="A976" s="2" t="s">
        <v>6502</v>
      </c>
      <c r="G976" s="2" t="s">
        <v>6503</v>
      </c>
      <c r="H976" s="2" t="s">
        <v>6504</v>
      </c>
      <c r="I976" s="2" t="s">
        <v>6505</v>
      </c>
      <c r="J976" s="2" t="s">
        <v>6505</v>
      </c>
      <c r="K976" s="2" t="s">
        <v>6506</v>
      </c>
      <c r="L976" s="2" t="s">
        <v>1859</v>
      </c>
    </row>
    <row r="977">
      <c r="A977" s="2" t="s">
        <v>6507</v>
      </c>
      <c r="G977" s="2" t="s">
        <v>6508</v>
      </c>
      <c r="H977" s="2" t="s">
        <v>6509</v>
      </c>
      <c r="I977" s="2" t="s">
        <v>6510</v>
      </c>
      <c r="J977" s="2" t="s">
        <v>6510</v>
      </c>
      <c r="K977" s="2" t="s">
        <v>6511</v>
      </c>
      <c r="L977" s="2" t="s">
        <v>1859</v>
      </c>
    </row>
    <row r="978">
      <c r="A978" s="2" t="s">
        <v>635</v>
      </c>
      <c r="G978" s="2" t="s">
        <v>6512</v>
      </c>
      <c r="H978" s="2" t="s">
        <v>6513</v>
      </c>
      <c r="I978" s="2" t="s">
        <v>6514</v>
      </c>
      <c r="J978" s="2" t="s">
        <v>6514</v>
      </c>
      <c r="K978" s="2" t="s">
        <v>6515</v>
      </c>
      <c r="L978" s="2" t="s">
        <v>1859</v>
      </c>
    </row>
    <row r="979">
      <c r="A979" s="2" t="s">
        <v>6516</v>
      </c>
      <c r="G979" s="2" t="s">
        <v>6517</v>
      </c>
      <c r="H979" s="2" t="s">
        <v>6518</v>
      </c>
      <c r="I979" s="2" t="s">
        <v>6519</v>
      </c>
      <c r="J979" s="2" t="s">
        <v>6519</v>
      </c>
      <c r="K979" s="2" t="s">
        <v>6520</v>
      </c>
      <c r="L979" s="2" t="s">
        <v>1859</v>
      </c>
    </row>
    <row r="980">
      <c r="A980" s="2" t="s">
        <v>6521</v>
      </c>
      <c r="G980" s="2" t="s">
        <v>6522</v>
      </c>
      <c r="H980" s="2" t="s">
        <v>6523</v>
      </c>
      <c r="I980" s="2" t="s">
        <v>6524</v>
      </c>
      <c r="J980" s="2" t="s">
        <v>6524</v>
      </c>
      <c r="K980" s="2" t="s">
        <v>6525</v>
      </c>
      <c r="L980" s="2" t="s">
        <v>1859</v>
      </c>
    </row>
    <row r="981">
      <c r="A981" s="2" t="s">
        <v>6526</v>
      </c>
      <c r="G981" s="2" t="s">
        <v>6527</v>
      </c>
      <c r="H981" s="2" t="s">
        <v>6528</v>
      </c>
      <c r="I981" s="2" t="s">
        <v>6529</v>
      </c>
      <c r="J981" s="2" t="s">
        <v>6529</v>
      </c>
      <c r="K981" s="2" t="s">
        <v>6530</v>
      </c>
      <c r="L981" s="2" t="s">
        <v>1859</v>
      </c>
    </row>
    <row r="982">
      <c r="A982" s="2" t="s">
        <v>6531</v>
      </c>
      <c r="G982" s="2" t="s">
        <v>6532</v>
      </c>
      <c r="H982" s="2" t="s">
        <v>6533</v>
      </c>
      <c r="I982" s="2" t="s">
        <v>6534</v>
      </c>
      <c r="J982" s="2" t="s">
        <v>6534</v>
      </c>
      <c r="K982" s="2" t="s">
        <v>6535</v>
      </c>
      <c r="L982" s="2" t="s">
        <v>1859</v>
      </c>
    </row>
    <row r="983">
      <c r="A983" s="2" t="s">
        <v>6536</v>
      </c>
      <c r="G983" s="2" t="s">
        <v>6537</v>
      </c>
      <c r="H983" s="2" t="s">
        <v>6538</v>
      </c>
      <c r="I983" s="2" t="s">
        <v>6539</v>
      </c>
      <c r="J983" s="2" t="s">
        <v>6539</v>
      </c>
      <c r="K983" s="2" t="s">
        <v>6540</v>
      </c>
      <c r="L983" s="2" t="s">
        <v>1859</v>
      </c>
    </row>
    <row r="984">
      <c r="A984" s="2" t="s">
        <v>6541</v>
      </c>
      <c r="G984" s="2" t="s">
        <v>6542</v>
      </c>
      <c r="H984" s="2" t="s">
        <v>6543</v>
      </c>
      <c r="I984" s="2" t="s">
        <v>6544</v>
      </c>
      <c r="J984" s="2" t="s">
        <v>6544</v>
      </c>
      <c r="K984" s="2" t="s">
        <v>6545</v>
      </c>
      <c r="L984" s="2" t="s">
        <v>1859</v>
      </c>
    </row>
    <row r="985">
      <c r="A985" s="2" t="s">
        <v>169</v>
      </c>
      <c r="G985" s="2" t="s">
        <v>6546</v>
      </c>
      <c r="H985" s="2" t="s">
        <v>6547</v>
      </c>
      <c r="I985" s="2" t="s">
        <v>6548</v>
      </c>
      <c r="J985" s="2" t="s">
        <v>6548</v>
      </c>
      <c r="K985" s="2" t="s">
        <v>6549</v>
      </c>
      <c r="L985" s="2" t="s">
        <v>1859</v>
      </c>
    </row>
    <row r="986">
      <c r="A986" s="2" t="s">
        <v>6550</v>
      </c>
      <c r="G986" s="2" t="s">
        <v>6551</v>
      </c>
      <c r="H986" s="2" t="s">
        <v>6552</v>
      </c>
      <c r="I986" s="2" t="s">
        <v>6553</v>
      </c>
      <c r="J986" s="2" t="s">
        <v>6553</v>
      </c>
      <c r="K986" s="2" t="s">
        <v>6554</v>
      </c>
      <c r="L986" s="2" t="s">
        <v>1859</v>
      </c>
    </row>
    <row r="987">
      <c r="A987" s="2" t="s">
        <v>6555</v>
      </c>
      <c r="G987" s="2" t="s">
        <v>6556</v>
      </c>
      <c r="H987" s="2" t="s">
        <v>6557</v>
      </c>
      <c r="I987" s="2" t="s">
        <v>6558</v>
      </c>
      <c r="J987" s="2" t="s">
        <v>6558</v>
      </c>
      <c r="K987" s="2" t="s">
        <v>6559</v>
      </c>
      <c r="L987" s="2" t="s">
        <v>1859</v>
      </c>
    </row>
    <row r="988">
      <c r="A988" s="2" t="s">
        <v>6560</v>
      </c>
      <c r="G988" s="2" t="s">
        <v>6561</v>
      </c>
      <c r="H988" s="2" t="s">
        <v>6562</v>
      </c>
      <c r="I988" s="2" t="s">
        <v>6563</v>
      </c>
      <c r="J988" s="2" t="s">
        <v>6563</v>
      </c>
      <c r="K988" s="2" t="s">
        <v>6564</v>
      </c>
      <c r="L988" s="2" t="s">
        <v>1859</v>
      </c>
    </row>
    <row r="989">
      <c r="A989" s="2" t="s">
        <v>168</v>
      </c>
      <c r="G989" s="2" t="s">
        <v>6565</v>
      </c>
      <c r="H989" s="2" t="s">
        <v>6566</v>
      </c>
      <c r="I989" s="2" t="s">
        <v>6567</v>
      </c>
      <c r="J989" s="2" t="s">
        <v>6567</v>
      </c>
      <c r="K989" s="2" t="s">
        <v>6568</v>
      </c>
      <c r="L989" s="2" t="s">
        <v>1859</v>
      </c>
    </row>
    <row r="990">
      <c r="A990" s="2" t="s">
        <v>6569</v>
      </c>
      <c r="G990" s="2" t="s">
        <v>6570</v>
      </c>
      <c r="H990" s="2" t="s">
        <v>6571</v>
      </c>
      <c r="I990" s="2" t="s">
        <v>6572</v>
      </c>
      <c r="J990" s="2" t="s">
        <v>6572</v>
      </c>
      <c r="K990" s="2" t="s">
        <v>6573</v>
      </c>
      <c r="L990" s="2" t="s">
        <v>1859</v>
      </c>
    </row>
    <row r="991">
      <c r="A991" s="2" t="s">
        <v>6574</v>
      </c>
      <c r="G991" s="2" t="s">
        <v>6575</v>
      </c>
      <c r="H991" s="2" t="s">
        <v>6576</v>
      </c>
      <c r="I991" s="2" t="s">
        <v>6577</v>
      </c>
      <c r="J991" s="2" t="s">
        <v>6577</v>
      </c>
      <c r="K991" s="2" t="s">
        <v>6578</v>
      </c>
      <c r="L991" s="2" t="s">
        <v>1859</v>
      </c>
    </row>
    <row r="992">
      <c r="A992" s="2" t="s">
        <v>6579</v>
      </c>
      <c r="G992" s="2" t="s">
        <v>6580</v>
      </c>
      <c r="H992" s="2" t="s">
        <v>6581</v>
      </c>
      <c r="I992" s="2" t="s">
        <v>6582</v>
      </c>
      <c r="J992" s="2" t="s">
        <v>6582</v>
      </c>
      <c r="K992" s="2" t="s">
        <v>6583</v>
      </c>
      <c r="L992" s="2" t="s">
        <v>1859</v>
      </c>
    </row>
    <row r="993">
      <c r="A993" s="2" t="s">
        <v>6584</v>
      </c>
      <c r="G993" s="2" t="s">
        <v>6585</v>
      </c>
      <c r="H993" s="2" t="s">
        <v>6586</v>
      </c>
      <c r="I993" s="2" t="s">
        <v>6587</v>
      </c>
      <c r="J993" s="2" t="s">
        <v>6587</v>
      </c>
      <c r="K993" s="2" t="s">
        <v>6588</v>
      </c>
      <c r="L993" s="2" t="s">
        <v>1859</v>
      </c>
    </row>
    <row r="994">
      <c r="A994" s="2" t="s">
        <v>640</v>
      </c>
      <c r="G994" s="2" t="s">
        <v>6589</v>
      </c>
      <c r="H994" s="2" t="s">
        <v>6590</v>
      </c>
      <c r="I994" s="2" t="s">
        <v>6591</v>
      </c>
      <c r="J994" s="2" t="s">
        <v>6591</v>
      </c>
      <c r="K994" s="2" t="s">
        <v>6592</v>
      </c>
      <c r="L994" s="2" t="s">
        <v>1859</v>
      </c>
    </row>
    <row r="995">
      <c r="A995" s="2" t="s">
        <v>6593</v>
      </c>
      <c r="G995" s="2" t="s">
        <v>6594</v>
      </c>
      <c r="H995" s="2" t="s">
        <v>6595</v>
      </c>
      <c r="I995" s="2" t="s">
        <v>6596</v>
      </c>
      <c r="J995" s="2" t="s">
        <v>6597</v>
      </c>
      <c r="K995" s="2" t="s">
        <v>6598</v>
      </c>
      <c r="L995" s="2" t="s">
        <v>1859</v>
      </c>
    </row>
    <row r="996">
      <c r="A996" s="2" t="s">
        <v>6599</v>
      </c>
      <c r="G996" s="2" t="s">
        <v>6600</v>
      </c>
      <c r="H996" s="2" t="s">
        <v>6601</v>
      </c>
      <c r="I996" s="2" t="s">
        <v>6602</v>
      </c>
      <c r="J996" s="2" t="s">
        <v>6602</v>
      </c>
      <c r="K996" s="2" t="s">
        <v>6603</v>
      </c>
      <c r="L996" s="2" t="s">
        <v>1859</v>
      </c>
    </row>
    <row r="997">
      <c r="A997" s="2" t="s">
        <v>642</v>
      </c>
      <c r="G997" s="2" t="s">
        <v>6604</v>
      </c>
      <c r="H997" s="2" t="s">
        <v>6605</v>
      </c>
      <c r="I997" s="2" t="s">
        <v>6606</v>
      </c>
      <c r="J997" s="2" t="s">
        <v>6606</v>
      </c>
      <c r="K997" s="2" t="s">
        <v>6607</v>
      </c>
      <c r="L997" s="2" t="s">
        <v>1859</v>
      </c>
    </row>
    <row r="998">
      <c r="A998" s="2" t="s">
        <v>6608</v>
      </c>
      <c r="G998" s="2" t="s">
        <v>6609</v>
      </c>
      <c r="H998" s="2" t="s">
        <v>6610</v>
      </c>
      <c r="I998" s="2" t="s">
        <v>6611</v>
      </c>
      <c r="J998" s="2" t="s">
        <v>6611</v>
      </c>
      <c r="K998" s="2" t="s">
        <v>6612</v>
      </c>
      <c r="L998" s="2" t="s">
        <v>1859</v>
      </c>
    </row>
    <row r="999">
      <c r="A999" s="2" t="s">
        <v>6613</v>
      </c>
      <c r="G999" s="2" t="s">
        <v>6614</v>
      </c>
      <c r="H999" s="2" t="s">
        <v>6615</v>
      </c>
      <c r="I999" s="2" t="s">
        <v>6616</v>
      </c>
      <c r="J999" s="2" t="s">
        <v>6616</v>
      </c>
      <c r="K999" s="2" t="s">
        <v>6617</v>
      </c>
      <c r="L999" s="2" t="s">
        <v>1859</v>
      </c>
    </row>
    <row r="1000">
      <c r="A1000" s="2" t="s">
        <v>6618</v>
      </c>
      <c r="G1000" s="2" t="s">
        <v>6619</v>
      </c>
      <c r="H1000" s="2" t="s">
        <v>6620</v>
      </c>
      <c r="I1000" s="2" t="s">
        <v>6621</v>
      </c>
      <c r="J1000" s="2" t="s">
        <v>6621</v>
      </c>
      <c r="K1000" s="2" t="s">
        <v>6622</v>
      </c>
      <c r="L1000" s="2" t="s">
        <v>1859</v>
      </c>
    </row>
    <row r="1001">
      <c r="A1001" s="2" t="s">
        <v>6623</v>
      </c>
      <c r="G1001" s="2" t="s">
        <v>6624</v>
      </c>
      <c r="H1001" s="2" t="s">
        <v>6625</v>
      </c>
      <c r="I1001" s="2" t="s">
        <v>6626</v>
      </c>
      <c r="J1001" s="2" t="s">
        <v>6626</v>
      </c>
      <c r="K1001" s="2" t="s">
        <v>6627</v>
      </c>
      <c r="L1001" s="2" t="s">
        <v>1859</v>
      </c>
    </row>
    <row r="1002">
      <c r="A1002" s="2" t="s">
        <v>6628</v>
      </c>
      <c r="G1002" s="2" t="s">
        <v>6629</v>
      </c>
      <c r="H1002" s="2" t="s">
        <v>6630</v>
      </c>
      <c r="I1002" s="2" t="s">
        <v>6631</v>
      </c>
      <c r="J1002" s="2" t="s">
        <v>6631</v>
      </c>
      <c r="K1002" s="2" t="s">
        <v>6632</v>
      </c>
      <c r="L1002" s="2" t="s">
        <v>1859</v>
      </c>
    </row>
    <row r="1003">
      <c r="A1003" s="2" t="s">
        <v>6633</v>
      </c>
      <c r="G1003" s="2" t="s">
        <v>6634</v>
      </c>
      <c r="H1003" s="2" t="s">
        <v>6635</v>
      </c>
      <c r="I1003" s="2" t="s">
        <v>6636</v>
      </c>
      <c r="J1003" s="2" t="s">
        <v>6636</v>
      </c>
      <c r="K1003" s="2" t="s">
        <v>6637</v>
      </c>
      <c r="L1003" s="2" t="s">
        <v>1859</v>
      </c>
    </row>
    <row r="1004">
      <c r="A1004" s="2" t="s">
        <v>6638</v>
      </c>
      <c r="G1004" s="2" t="s">
        <v>6639</v>
      </c>
      <c r="H1004" s="2" t="s">
        <v>6640</v>
      </c>
      <c r="I1004" s="2" t="s">
        <v>6641</v>
      </c>
      <c r="J1004" s="2" t="s">
        <v>6641</v>
      </c>
      <c r="K1004" s="2" t="s">
        <v>6642</v>
      </c>
      <c r="L1004" s="2" t="s">
        <v>1859</v>
      </c>
    </row>
    <row r="1005">
      <c r="A1005" s="2" t="s">
        <v>6643</v>
      </c>
      <c r="G1005" s="2" t="s">
        <v>6644</v>
      </c>
      <c r="H1005" s="2" t="s">
        <v>6645</v>
      </c>
      <c r="I1005" s="2" t="s">
        <v>6646</v>
      </c>
      <c r="J1005" s="2" t="s">
        <v>6646</v>
      </c>
      <c r="K1005" s="2" t="s">
        <v>6647</v>
      </c>
      <c r="L1005" s="2" t="s">
        <v>1859</v>
      </c>
    </row>
    <row r="1006">
      <c r="A1006" s="2" t="s">
        <v>171</v>
      </c>
      <c r="G1006" s="2" t="s">
        <v>6648</v>
      </c>
      <c r="H1006" s="2" t="s">
        <v>6649</v>
      </c>
      <c r="I1006" s="2" t="s">
        <v>6650</v>
      </c>
      <c r="J1006" s="2" t="s">
        <v>6650</v>
      </c>
      <c r="K1006" s="2" t="s">
        <v>6651</v>
      </c>
      <c r="L1006" s="2" t="s">
        <v>1859</v>
      </c>
    </row>
    <row r="1007">
      <c r="A1007" s="2" t="s">
        <v>6652</v>
      </c>
      <c r="G1007" s="2" t="s">
        <v>6653</v>
      </c>
      <c r="H1007" s="2" t="s">
        <v>6654</v>
      </c>
      <c r="I1007" s="2" t="s">
        <v>6655</v>
      </c>
      <c r="J1007" s="2" t="s">
        <v>6655</v>
      </c>
      <c r="K1007" s="2" t="s">
        <v>6656</v>
      </c>
      <c r="L1007" s="2" t="s">
        <v>1859</v>
      </c>
    </row>
    <row r="1008">
      <c r="A1008" s="2" t="s">
        <v>6657</v>
      </c>
      <c r="G1008" s="2" t="s">
        <v>6658</v>
      </c>
      <c r="H1008" s="2" t="s">
        <v>6659</v>
      </c>
      <c r="I1008" s="2" t="s">
        <v>6660</v>
      </c>
      <c r="J1008" s="2" t="s">
        <v>6660</v>
      </c>
      <c r="K1008" s="2" t="s">
        <v>6661</v>
      </c>
      <c r="L1008" s="2" t="s">
        <v>1859</v>
      </c>
    </row>
    <row r="1009">
      <c r="A1009" s="2" t="s">
        <v>6662</v>
      </c>
      <c r="G1009" s="2" t="s">
        <v>6663</v>
      </c>
      <c r="H1009" s="2" t="s">
        <v>6664</v>
      </c>
      <c r="I1009" s="2" t="s">
        <v>6665</v>
      </c>
      <c r="J1009" s="2" t="s">
        <v>6665</v>
      </c>
      <c r="K1009" s="2" t="s">
        <v>6666</v>
      </c>
      <c r="L1009" s="2" t="s">
        <v>1859</v>
      </c>
    </row>
    <row r="1010">
      <c r="A1010" s="2" t="s">
        <v>6667</v>
      </c>
      <c r="G1010" s="2" t="s">
        <v>6668</v>
      </c>
      <c r="H1010" s="2" t="s">
        <v>6669</v>
      </c>
      <c r="I1010" s="2" t="s">
        <v>6670</v>
      </c>
      <c r="J1010" s="2" t="s">
        <v>6670</v>
      </c>
      <c r="K1010" s="2" t="s">
        <v>6671</v>
      </c>
      <c r="L1010" s="2" t="s">
        <v>1859</v>
      </c>
    </row>
    <row r="1011">
      <c r="A1011" s="2" t="s">
        <v>6672</v>
      </c>
      <c r="G1011" s="2" t="s">
        <v>6673</v>
      </c>
      <c r="H1011" s="2" t="s">
        <v>6674</v>
      </c>
      <c r="I1011" s="2" t="s">
        <v>6675</v>
      </c>
      <c r="J1011" s="2" t="s">
        <v>6675</v>
      </c>
      <c r="K1011" s="2" t="s">
        <v>6676</v>
      </c>
      <c r="L1011" s="2" t="s">
        <v>1859</v>
      </c>
    </row>
    <row r="1012">
      <c r="A1012" s="2" t="s">
        <v>6677</v>
      </c>
      <c r="G1012" s="2" t="s">
        <v>6678</v>
      </c>
      <c r="H1012" s="2" t="s">
        <v>6679</v>
      </c>
      <c r="I1012" s="2" t="s">
        <v>6680</v>
      </c>
      <c r="J1012" s="2" t="s">
        <v>6680</v>
      </c>
      <c r="K1012" s="2" t="s">
        <v>6681</v>
      </c>
      <c r="L1012" s="2" t="s">
        <v>1859</v>
      </c>
    </row>
    <row r="1013">
      <c r="A1013" s="2" t="s">
        <v>6682</v>
      </c>
      <c r="G1013" s="2" t="s">
        <v>6683</v>
      </c>
      <c r="H1013" s="2" t="s">
        <v>6684</v>
      </c>
      <c r="I1013" s="2" t="s">
        <v>6685</v>
      </c>
      <c r="J1013" s="2" t="s">
        <v>6685</v>
      </c>
      <c r="K1013" s="2" t="s">
        <v>6686</v>
      </c>
      <c r="L1013" s="2" t="s">
        <v>1859</v>
      </c>
    </row>
    <row r="1014">
      <c r="A1014" s="2" t="s">
        <v>6687</v>
      </c>
      <c r="G1014" s="2" t="s">
        <v>6688</v>
      </c>
      <c r="H1014" s="2" t="s">
        <v>6689</v>
      </c>
      <c r="I1014" s="2" t="s">
        <v>6690</v>
      </c>
      <c r="J1014" s="2" t="s">
        <v>6690</v>
      </c>
      <c r="K1014" s="2" t="s">
        <v>6691</v>
      </c>
      <c r="L1014" s="2" t="s">
        <v>1859</v>
      </c>
    </row>
    <row r="1015">
      <c r="A1015" s="2" t="s">
        <v>6692</v>
      </c>
      <c r="G1015" s="2" t="s">
        <v>6693</v>
      </c>
      <c r="H1015" s="2" t="s">
        <v>6694</v>
      </c>
      <c r="I1015" s="2" t="s">
        <v>6695</v>
      </c>
      <c r="J1015" s="2" t="s">
        <v>6695</v>
      </c>
      <c r="K1015" s="2" t="s">
        <v>6696</v>
      </c>
      <c r="L1015" s="2" t="s">
        <v>1859</v>
      </c>
    </row>
    <row r="1016">
      <c r="A1016" s="2" t="s">
        <v>6697</v>
      </c>
      <c r="G1016" s="2" t="s">
        <v>6698</v>
      </c>
      <c r="H1016" s="2" t="s">
        <v>6699</v>
      </c>
      <c r="I1016" s="2" t="s">
        <v>6700</v>
      </c>
      <c r="J1016" s="2" t="s">
        <v>6700</v>
      </c>
      <c r="K1016" s="2" t="s">
        <v>6701</v>
      </c>
      <c r="L1016" s="2"/>
    </row>
    <row r="1017">
      <c r="A1017" s="2" t="s">
        <v>174</v>
      </c>
      <c r="G1017" s="2" t="s">
        <v>6702</v>
      </c>
      <c r="H1017" s="2" t="s">
        <v>6703</v>
      </c>
      <c r="I1017" s="2" t="s">
        <v>6704</v>
      </c>
      <c r="J1017" s="2" t="s">
        <v>6704</v>
      </c>
      <c r="K1017" s="2" t="s">
        <v>6705</v>
      </c>
      <c r="L1017" s="2"/>
    </row>
    <row r="1018">
      <c r="A1018" s="2" t="s">
        <v>6706</v>
      </c>
      <c r="G1018" s="2" t="s">
        <v>6707</v>
      </c>
      <c r="H1018" s="2" t="s">
        <v>6708</v>
      </c>
      <c r="I1018" s="2" t="s">
        <v>6709</v>
      </c>
      <c r="J1018" s="2" t="s">
        <v>6709</v>
      </c>
      <c r="K1018" s="2" t="s">
        <v>6710</v>
      </c>
      <c r="L1018" s="2"/>
    </row>
    <row r="1019">
      <c r="A1019" s="2" t="s">
        <v>6711</v>
      </c>
      <c r="G1019" s="2" t="s">
        <v>6712</v>
      </c>
      <c r="H1019" s="2" t="s">
        <v>6713</v>
      </c>
      <c r="I1019" s="2" t="s">
        <v>6714</v>
      </c>
      <c r="J1019" s="2" t="s">
        <v>6714</v>
      </c>
      <c r="K1019" s="2" t="s">
        <v>6715</v>
      </c>
      <c r="L1019" s="2"/>
    </row>
    <row r="1020">
      <c r="A1020" s="2" t="s">
        <v>173</v>
      </c>
      <c r="G1020" s="2" t="s">
        <v>6716</v>
      </c>
      <c r="H1020" s="2" t="s">
        <v>6717</v>
      </c>
      <c r="I1020" s="2" t="s">
        <v>6718</v>
      </c>
      <c r="J1020" s="2" t="s">
        <v>6718</v>
      </c>
      <c r="K1020" s="2" t="s">
        <v>6719</v>
      </c>
      <c r="L1020" s="2"/>
    </row>
    <row r="1021">
      <c r="A1021" s="2" t="s">
        <v>6720</v>
      </c>
      <c r="G1021" s="2" t="s">
        <v>6721</v>
      </c>
      <c r="H1021" s="2" t="s">
        <v>6722</v>
      </c>
      <c r="I1021" s="2" t="s">
        <v>6721</v>
      </c>
      <c r="J1021" s="2" t="s">
        <v>6721</v>
      </c>
      <c r="K1021" s="2" t="s">
        <v>6723</v>
      </c>
      <c r="L1021" s="2"/>
    </row>
    <row r="1022">
      <c r="A1022" s="2" t="s">
        <v>6724</v>
      </c>
      <c r="G1022" s="2" t="s">
        <v>6725</v>
      </c>
      <c r="H1022" s="2" t="s">
        <v>6726</v>
      </c>
      <c r="I1022" s="2" t="s">
        <v>6727</v>
      </c>
      <c r="J1022" s="2" t="s">
        <v>6727</v>
      </c>
      <c r="K1022" s="2" t="s">
        <v>6728</v>
      </c>
      <c r="L1022" s="2"/>
    </row>
    <row r="1023">
      <c r="A1023" s="2" t="s">
        <v>6729</v>
      </c>
      <c r="G1023" s="2" t="s">
        <v>6730</v>
      </c>
      <c r="H1023" s="2" t="s">
        <v>6731</v>
      </c>
      <c r="I1023" s="2" t="s">
        <v>6732</v>
      </c>
      <c r="J1023" s="2" t="s">
        <v>6732</v>
      </c>
      <c r="K1023" s="2" t="s">
        <v>6733</v>
      </c>
      <c r="L1023" s="2"/>
    </row>
    <row r="1024">
      <c r="A1024" s="2" t="s">
        <v>6734</v>
      </c>
      <c r="G1024" s="2" t="s">
        <v>1811</v>
      </c>
      <c r="H1024" s="2" t="s">
        <v>6735</v>
      </c>
      <c r="I1024" s="2" t="s">
        <v>6736</v>
      </c>
      <c r="J1024" s="2" t="s">
        <v>6737</v>
      </c>
      <c r="K1024" s="2" t="s">
        <v>3270</v>
      </c>
      <c r="L1024" s="2"/>
    </row>
    <row r="1025">
      <c r="A1025" s="2" t="s">
        <v>5904</v>
      </c>
      <c r="G1025" s="2" t="s">
        <v>6738</v>
      </c>
      <c r="H1025" s="2" t="s">
        <v>6739</v>
      </c>
      <c r="I1025" s="2" t="s">
        <v>6740</v>
      </c>
      <c r="J1025" s="2" t="s">
        <v>6740</v>
      </c>
      <c r="K1025" s="2" t="s">
        <v>6741</v>
      </c>
      <c r="L1025" s="2"/>
    </row>
    <row r="1026">
      <c r="A1026" s="2" t="s">
        <v>6742</v>
      </c>
      <c r="G1026" s="2" t="s">
        <v>6743</v>
      </c>
      <c r="H1026" s="2" t="s">
        <v>6744</v>
      </c>
      <c r="I1026" s="2" t="s">
        <v>6745</v>
      </c>
      <c r="J1026" s="2" t="s">
        <v>6745</v>
      </c>
      <c r="K1026" s="2" t="s">
        <v>6746</v>
      </c>
      <c r="L1026" s="2"/>
    </row>
    <row r="1027">
      <c r="A1027" s="2" t="s">
        <v>655</v>
      </c>
      <c r="G1027" s="2" t="s">
        <v>1190</v>
      </c>
      <c r="H1027" s="2" t="s">
        <v>6747</v>
      </c>
      <c r="I1027" s="2" t="s">
        <v>1190</v>
      </c>
      <c r="J1027" s="2" t="s">
        <v>1190</v>
      </c>
      <c r="K1027" s="2" t="s">
        <v>6748</v>
      </c>
      <c r="L1027" s="2"/>
    </row>
    <row r="1028">
      <c r="A1028" s="2" t="s">
        <v>656</v>
      </c>
      <c r="G1028" s="2" t="s">
        <v>6749</v>
      </c>
      <c r="H1028" s="2" t="s">
        <v>6750</v>
      </c>
      <c r="I1028" s="2" t="s">
        <v>6751</v>
      </c>
      <c r="J1028" s="2" t="s">
        <v>6751</v>
      </c>
      <c r="K1028" s="2" t="s">
        <v>6752</v>
      </c>
      <c r="L1028" s="2"/>
    </row>
    <row r="1029">
      <c r="A1029" s="2" t="s">
        <v>6753</v>
      </c>
      <c r="G1029" s="2" t="s">
        <v>6754</v>
      </c>
      <c r="H1029" s="2" t="s">
        <v>6755</v>
      </c>
      <c r="I1029" s="2" t="s">
        <v>6756</v>
      </c>
      <c r="J1029" s="2" t="s">
        <v>6756</v>
      </c>
      <c r="K1029" s="2" t="s">
        <v>6757</v>
      </c>
      <c r="L1029" s="2"/>
    </row>
    <row r="1030">
      <c r="A1030" s="2" t="s">
        <v>6758</v>
      </c>
      <c r="G1030" s="2" t="s">
        <v>6759</v>
      </c>
      <c r="H1030" s="2" t="s">
        <v>6760</v>
      </c>
      <c r="I1030" s="2" t="s">
        <v>6761</v>
      </c>
      <c r="J1030" s="2" t="s">
        <v>6761</v>
      </c>
      <c r="K1030" s="2" t="s">
        <v>6762</v>
      </c>
      <c r="L1030" s="2"/>
    </row>
    <row r="1031">
      <c r="A1031" s="2" t="s">
        <v>6763</v>
      </c>
      <c r="G1031" s="2" t="s">
        <v>6764</v>
      </c>
      <c r="H1031" s="2" t="s">
        <v>6765</v>
      </c>
      <c r="I1031" s="2" t="s">
        <v>6766</v>
      </c>
      <c r="J1031" s="2" t="s">
        <v>6766</v>
      </c>
      <c r="K1031" s="2" t="s">
        <v>6767</v>
      </c>
      <c r="L1031" s="2"/>
    </row>
    <row r="1032">
      <c r="A1032" s="2" t="s">
        <v>6768</v>
      </c>
      <c r="G1032" s="2" t="s">
        <v>6769</v>
      </c>
      <c r="H1032" s="2" t="s">
        <v>6770</v>
      </c>
      <c r="I1032" s="2" t="s">
        <v>6771</v>
      </c>
      <c r="J1032" s="2" t="s">
        <v>6771</v>
      </c>
      <c r="K1032" s="2" t="s">
        <v>6772</v>
      </c>
      <c r="L1032" s="2"/>
    </row>
    <row r="1033">
      <c r="A1033" s="2" t="s">
        <v>6773</v>
      </c>
      <c r="G1033" s="2" t="s">
        <v>6774</v>
      </c>
      <c r="H1033" s="2" t="s">
        <v>6775</v>
      </c>
      <c r="I1033" s="2" t="s">
        <v>6776</v>
      </c>
      <c r="J1033" s="2" t="s">
        <v>6776</v>
      </c>
      <c r="K1033" s="2" t="s">
        <v>6777</v>
      </c>
      <c r="L1033" s="2"/>
    </row>
    <row r="1034">
      <c r="A1034" s="2" t="s">
        <v>6778</v>
      </c>
      <c r="G1034" s="2" t="s">
        <v>6779</v>
      </c>
      <c r="H1034" s="2" t="s">
        <v>6780</v>
      </c>
      <c r="I1034" s="2" t="s">
        <v>6781</v>
      </c>
      <c r="J1034" s="2" t="s">
        <v>6781</v>
      </c>
      <c r="K1034" s="2" t="s">
        <v>6782</v>
      </c>
      <c r="L1034" s="2"/>
    </row>
    <row r="1035">
      <c r="A1035" s="2" t="s">
        <v>6783</v>
      </c>
      <c r="G1035" s="2" t="s">
        <v>6784</v>
      </c>
      <c r="H1035" s="2" t="s">
        <v>6785</v>
      </c>
      <c r="I1035" s="2" t="s">
        <v>6786</v>
      </c>
      <c r="J1035" s="2" t="s">
        <v>6786</v>
      </c>
      <c r="K1035" s="2" t="s">
        <v>6787</v>
      </c>
      <c r="L1035" s="2"/>
    </row>
    <row r="1036">
      <c r="A1036" s="2" t="s">
        <v>6788</v>
      </c>
      <c r="G1036" s="2" t="s">
        <v>6789</v>
      </c>
      <c r="H1036" s="2" t="s">
        <v>6790</v>
      </c>
      <c r="I1036" s="2" t="s">
        <v>6791</v>
      </c>
      <c r="J1036" s="2" t="s">
        <v>6791</v>
      </c>
      <c r="K1036" s="2" t="s">
        <v>6792</v>
      </c>
      <c r="L1036" s="2"/>
    </row>
    <row r="1037">
      <c r="A1037" s="2" t="s">
        <v>6793</v>
      </c>
      <c r="G1037" s="2" t="s">
        <v>6794</v>
      </c>
      <c r="H1037" s="2" t="s">
        <v>6795</v>
      </c>
      <c r="I1037" s="2" t="s">
        <v>6796</v>
      </c>
      <c r="J1037" s="2" t="s">
        <v>6796</v>
      </c>
      <c r="K1037" s="2" t="s">
        <v>6797</v>
      </c>
      <c r="L1037" s="2"/>
    </row>
    <row r="1038">
      <c r="A1038" s="2" t="s">
        <v>6798</v>
      </c>
      <c r="G1038" s="2" t="s">
        <v>6799</v>
      </c>
      <c r="H1038" s="2" t="s">
        <v>6800</v>
      </c>
      <c r="I1038" s="2" t="s">
        <v>6801</v>
      </c>
      <c r="J1038" s="2" t="s">
        <v>6801</v>
      </c>
      <c r="K1038" s="2" t="s">
        <v>6802</v>
      </c>
      <c r="L1038" s="2"/>
    </row>
    <row r="1039">
      <c r="A1039" s="2" t="s">
        <v>6803</v>
      </c>
      <c r="G1039" s="2" t="s">
        <v>6804</v>
      </c>
      <c r="H1039" s="2" t="s">
        <v>6805</v>
      </c>
      <c r="I1039" s="2" t="s">
        <v>6806</v>
      </c>
      <c r="J1039" s="2" t="s">
        <v>6806</v>
      </c>
      <c r="K1039" s="2" t="s">
        <v>6807</v>
      </c>
      <c r="L1039" s="2"/>
    </row>
    <row r="1040">
      <c r="A1040" s="2" t="s">
        <v>176</v>
      </c>
      <c r="G1040" s="2" t="s">
        <v>6808</v>
      </c>
      <c r="H1040" s="2" t="s">
        <v>6809</v>
      </c>
      <c r="I1040" s="2" t="s">
        <v>6810</v>
      </c>
      <c r="J1040" s="2" t="s">
        <v>6810</v>
      </c>
      <c r="K1040" s="2" t="s">
        <v>6811</v>
      </c>
      <c r="L1040" s="2"/>
    </row>
    <row r="1041">
      <c r="A1041" s="2" t="s">
        <v>661</v>
      </c>
      <c r="G1041" s="2" t="s">
        <v>6812</v>
      </c>
      <c r="H1041" s="2" t="s">
        <v>6813</v>
      </c>
      <c r="I1041" s="2" t="s">
        <v>6814</v>
      </c>
      <c r="J1041" s="2" t="s">
        <v>6814</v>
      </c>
      <c r="K1041" s="2" t="s">
        <v>6815</v>
      </c>
      <c r="L1041" s="2"/>
    </row>
    <row r="1042">
      <c r="A1042" s="2" t="s">
        <v>662</v>
      </c>
      <c r="G1042" s="2" t="s">
        <v>6816</v>
      </c>
      <c r="H1042" s="2" t="s">
        <v>6817</v>
      </c>
      <c r="I1042" s="2" t="s">
        <v>6818</v>
      </c>
      <c r="J1042" s="2" t="s">
        <v>6818</v>
      </c>
      <c r="K1042" s="2" t="s">
        <v>6819</v>
      </c>
      <c r="L1042" s="2"/>
    </row>
    <row r="1043">
      <c r="A1043" s="2" t="s">
        <v>663</v>
      </c>
      <c r="G1043" s="2" t="s">
        <v>6820</v>
      </c>
      <c r="H1043" s="2" t="s">
        <v>6821</v>
      </c>
      <c r="I1043" s="2" t="s">
        <v>6822</v>
      </c>
      <c r="J1043" s="2" t="s">
        <v>6822</v>
      </c>
      <c r="K1043" s="2" t="s">
        <v>6823</v>
      </c>
      <c r="L1043" s="2"/>
    </row>
    <row r="1044">
      <c r="A1044" s="2" t="s">
        <v>6824</v>
      </c>
      <c r="G1044" s="2" t="s">
        <v>6825</v>
      </c>
      <c r="H1044" s="2" t="s">
        <v>6826</v>
      </c>
      <c r="I1044" s="2" t="s">
        <v>6827</v>
      </c>
      <c r="J1044" s="2" t="s">
        <v>6827</v>
      </c>
      <c r="K1044" s="2" t="s">
        <v>6828</v>
      </c>
      <c r="L1044" s="2"/>
    </row>
    <row r="1045">
      <c r="A1045" s="2" t="s">
        <v>6829</v>
      </c>
      <c r="G1045" s="2" t="s">
        <v>6830</v>
      </c>
      <c r="H1045" s="2" t="s">
        <v>6831</v>
      </c>
      <c r="I1045" s="2" t="s">
        <v>6832</v>
      </c>
      <c r="J1045" s="2" t="s">
        <v>6832</v>
      </c>
      <c r="K1045" s="2" t="s">
        <v>6833</v>
      </c>
      <c r="L1045" s="2"/>
    </row>
    <row r="1046">
      <c r="A1046" s="2" t="s">
        <v>665</v>
      </c>
      <c r="G1046" s="2" t="s">
        <v>6834</v>
      </c>
      <c r="H1046" s="2" t="s">
        <v>6835</v>
      </c>
      <c r="I1046" s="2" t="s">
        <v>6836</v>
      </c>
      <c r="J1046" s="2" t="s">
        <v>6836</v>
      </c>
      <c r="K1046" s="2" t="s">
        <v>6837</v>
      </c>
      <c r="L1046" s="2"/>
    </row>
    <row r="1047">
      <c r="A1047" s="2" t="s">
        <v>666</v>
      </c>
      <c r="G1047" s="2" t="s">
        <v>6838</v>
      </c>
      <c r="H1047" s="2" t="s">
        <v>6839</v>
      </c>
      <c r="I1047" s="2" t="s">
        <v>6840</v>
      </c>
      <c r="J1047" s="2" t="s">
        <v>6840</v>
      </c>
      <c r="K1047" s="2" t="s">
        <v>6841</v>
      </c>
      <c r="L1047" s="2"/>
    </row>
    <row r="1048">
      <c r="A1048" s="2" t="s">
        <v>6842</v>
      </c>
      <c r="G1048" s="2" t="s">
        <v>6843</v>
      </c>
      <c r="H1048" s="2" t="s">
        <v>6844</v>
      </c>
      <c r="I1048" s="2" t="s">
        <v>6845</v>
      </c>
      <c r="J1048" s="2" t="s">
        <v>6845</v>
      </c>
      <c r="K1048" s="2" t="s">
        <v>6846</v>
      </c>
      <c r="L1048" s="2"/>
    </row>
    <row r="1049">
      <c r="A1049" s="2" t="s">
        <v>6847</v>
      </c>
      <c r="G1049" s="2" t="s">
        <v>6848</v>
      </c>
      <c r="H1049" s="2" t="s">
        <v>6849</v>
      </c>
      <c r="I1049" s="2" t="s">
        <v>6850</v>
      </c>
      <c r="J1049" s="2" t="s">
        <v>6850</v>
      </c>
      <c r="K1049" s="2" t="s">
        <v>6851</v>
      </c>
      <c r="L1049" s="2"/>
    </row>
    <row r="1050">
      <c r="A1050" s="2" t="s">
        <v>6852</v>
      </c>
      <c r="G1050" s="2" t="s">
        <v>6853</v>
      </c>
      <c r="H1050" s="2" t="s">
        <v>6854</v>
      </c>
      <c r="I1050" s="2" t="s">
        <v>6855</v>
      </c>
      <c r="J1050" s="2" t="s">
        <v>6855</v>
      </c>
      <c r="K1050" s="2" t="s">
        <v>6856</v>
      </c>
      <c r="L1050" s="2"/>
    </row>
    <row r="1051">
      <c r="A1051" s="2" t="s">
        <v>6857</v>
      </c>
      <c r="G1051" s="2" t="s">
        <v>6858</v>
      </c>
      <c r="H1051" s="2" t="s">
        <v>6859</v>
      </c>
      <c r="I1051" s="2" t="s">
        <v>6860</v>
      </c>
      <c r="J1051" s="2" t="s">
        <v>6860</v>
      </c>
      <c r="K1051" s="2" t="s">
        <v>6861</v>
      </c>
      <c r="L1051" s="2"/>
    </row>
    <row r="1052">
      <c r="A1052" s="2" t="s">
        <v>6862</v>
      </c>
      <c r="G1052" s="2" t="s">
        <v>6863</v>
      </c>
      <c r="H1052" s="2" t="s">
        <v>6864</v>
      </c>
      <c r="I1052" s="2" t="s">
        <v>6865</v>
      </c>
      <c r="J1052" s="2" t="s">
        <v>6865</v>
      </c>
      <c r="K1052" s="2" t="s">
        <v>6866</v>
      </c>
      <c r="L1052" s="2"/>
    </row>
    <row r="1053">
      <c r="A1053" s="2" t="s">
        <v>6867</v>
      </c>
      <c r="G1053" s="2" t="s">
        <v>6868</v>
      </c>
      <c r="H1053" s="2" t="s">
        <v>6869</v>
      </c>
      <c r="I1053" s="2" t="s">
        <v>6870</v>
      </c>
      <c r="J1053" s="2" t="s">
        <v>6870</v>
      </c>
      <c r="K1053" s="2" t="s">
        <v>6871</v>
      </c>
      <c r="L1053" s="2"/>
    </row>
    <row r="1054">
      <c r="A1054" s="2" t="s">
        <v>6872</v>
      </c>
      <c r="G1054" s="2" t="s">
        <v>6873</v>
      </c>
      <c r="H1054" s="2" t="s">
        <v>6874</v>
      </c>
      <c r="I1054" s="2" t="s">
        <v>6875</v>
      </c>
      <c r="J1054" s="2" t="s">
        <v>6875</v>
      </c>
      <c r="K1054" s="2" t="s">
        <v>6876</v>
      </c>
      <c r="L1054" s="2"/>
    </row>
    <row r="1055">
      <c r="A1055" s="2" t="s">
        <v>6877</v>
      </c>
      <c r="G1055" s="2" t="s">
        <v>6878</v>
      </c>
      <c r="H1055" s="2" t="s">
        <v>6879</v>
      </c>
      <c r="I1055" s="2" t="s">
        <v>6880</v>
      </c>
      <c r="J1055" s="2" t="s">
        <v>6880</v>
      </c>
      <c r="K1055" s="2" t="s">
        <v>6881</v>
      </c>
      <c r="L1055" s="2"/>
    </row>
    <row r="1056">
      <c r="A1056" s="2" t="s">
        <v>6882</v>
      </c>
      <c r="G1056" s="2" t="s">
        <v>6883</v>
      </c>
      <c r="H1056" s="2" t="s">
        <v>6884</v>
      </c>
      <c r="I1056" s="2" t="s">
        <v>6885</v>
      </c>
      <c r="J1056" s="2" t="s">
        <v>6885</v>
      </c>
      <c r="K1056" s="2" t="s">
        <v>6886</v>
      </c>
      <c r="L1056" s="2"/>
    </row>
    <row r="1057">
      <c r="A1057" s="2" t="s">
        <v>6887</v>
      </c>
      <c r="G1057" s="2" t="s">
        <v>6888</v>
      </c>
      <c r="H1057" s="2" t="s">
        <v>6889</v>
      </c>
      <c r="I1057" s="2" t="s">
        <v>6890</v>
      </c>
      <c r="J1057" s="2" t="s">
        <v>6890</v>
      </c>
      <c r="K1057" s="2" t="s">
        <v>6891</v>
      </c>
      <c r="L1057" s="2"/>
    </row>
    <row r="1058">
      <c r="A1058" s="2" t="s">
        <v>6892</v>
      </c>
      <c r="G1058" s="2" t="s">
        <v>6893</v>
      </c>
      <c r="H1058" s="2" t="s">
        <v>6894</v>
      </c>
      <c r="I1058" s="2" t="s">
        <v>6895</v>
      </c>
      <c r="J1058" s="2" t="s">
        <v>6895</v>
      </c>
      <c r="K1058" s="2" t="s">
        <v>6896</v>
      </c>
      <c r="L1058" s="2"/>
    </row>
    <row r="1059">
      <c r="A1059" s="2" t="s">
        <v>6897</v>
      </c>
      <c r="G1059" s="2" t="s">
        <v>6898</v>
      </c>
      <c r="H1059" s="2" t="s">
        <v>6899</v>
      </c>
      <c r="I1059" s="2" t="s">
        <v>6900</v>
      </c>
      <c r="J1059" s="2" t="s">
        <v>6900</v>
      </c>
      <c r="K1059" s="2" t="s">
        <v>6901</v>
      </c>
      <c r="L1059" s="2"/>
    </row>
    <row r="1060">
      <c r="A1060" s="2" t="s">
        <v>6902</v>
      </c>
      <c r="G1060" s="2" t="s">
        <v>6903</v>
      </c>
      <c r="H1060" s="2" t="s">
        <v>6904</v>
      </c>
      <c r="I1060" s="2" t="s">
        <v>6905</v>
      </c>
      <c r="J1060" s="2" t="s">
        <v>6905</v>
      </c>
      <c r="K1060" s="2" t="s">
        <v>6906</v>
      </c>
      <c r="L1060" s="2"/>
    </row>
    <row r="1061">
      <c r="A1061" s="2" t="s">
        <v>671</v>
      </c>
      <c r="G1061" s="2" t="s">
        <v>6907</v>
      </c>
      <c r="H1061" s="2" t="s">
        <v>6908</v>
      </c>
      <c r="I1061" s="2" t="s">
        <v>6909</v>
      </c>
      <c r="J1061" s="2" t="s">
        <v>6909</v>
      </c>
      <c r="K1061" s="2" t="s">
        <v>6910</v>
      </c>
      <c r="L1061" s="2"/>
    </row>
    <row r="1062">
      <c r="A1062" s="2" t="s">
        <v>6911</v>
      </c>
      <c r="G1062" s="2" t="s">
        <v>1775</v>
      </c>
      <c r="H1062" s="2" t="s">
        <v>6912</v>
      </c>
      <c r="I1062" s="2" t="s">
        <v>6913</v>
      </c>
      <c r="J1062" s="2" t="s">
        <v>6914</v>
      </c>
      <c r="K1062" s="2" t="s">
        <v>1642</v>
      </c>
      <c r="L1062" s="2"/>
    </row>
    <row r="1063">
      <c r="A1063" s="2" t="s">
        <v>6915</v>
      </c>
      <c r="G1063" s="2" t="s">
        <v>1062</v>
      </c>
      <c r="H1063" s="2" t="s">
        <v>6916</v>
      </c>
      <c r="I1063" s="2" t="s">
        <v>6917</v>
      </c>
      <c r="J1063" s="2" t="s">
        <v>6918</v>
      </c>
      <c r="K1063" s="2" t="s">
        <v>6919</v>
      </c>
      <c r="L1063" s="2"/>
    </row>
    <row r="1064">
      <c r="A1064" s="2" t="s">
        <v>6920</v>
      </c>
      <c r="G1064" s="2" t="s">
        <v>6921</v>
      </c>
      <c r="H1064" s="2" t="s">
        <v>6922</v>
      </c>
      <c r="I1064" s="2" t="s">
        <v>6923</v>
      </c>
      <c r="J1064" s="2" t="s">
        <v>6924</v>
      </c>
      <c r="K1064" s="2" t="s">
        <v>6925</v>
      </c>
      <c r="L1064" s="2"/>
    </row>
    <row r="1065">
      <c r="A1065" s="2" t="s">
        <v>6926</v>
      </c>
      <c r="G1065" s="2" t="s">
        <v>1376</v>
      </c>
      <c r="H1065" s="2" t="s">
        <v>6927</v>
      </c>
      <c r="I1065" s="2" t="s">
        <v>6928</v>
      </c>
      <c r="J1065" s="2" t="s">
        <v>1376</v>
      </c>
      <c r="K1065" s="2" t="s">
        <v>6929</v>
      </c>
      <c r="L1065" s="2"/>
    </row>
    <row r="1066">
      <c r="A1066" s="2" t="s">
        <v>6930</v>
      </c>
      <c r="G1066" s="2" t="s">
        <v>6931</v>
      </c>
      <c r="H1066" s="2" t="s">
        <v>6932</v>
      </c>
      <c r="I1066" s="2" t="s">
        <v>6933</v>
      </c>
      <c r="J1066" s="2" t="s">
        <v>6933</v>
      </c>
      <c r="K1066" s="2" t="s">
        <v>6934</v>
      </c>
      <c r="L1066" s="2" t="s">
        <v>1859</v>
      </c>
    </row>
    <row r="1067">
      <c r="A1067" s="2" t="s">
        <v>6935</v>
      </c>
      <c r="G1067" s="2" t="s">
        <v>6936</v>
      </c>
      <c r="H1067" s="2" t="s">
        <v>6937</v>
      </c>
      <c r="I1067" s="2" t="s">
        <v>6938</v>
      </c>
      <c r="J1067" s="2" t="s">
        <v>6938</v>
      </c>
      <c r="K1067" s="2" t="s">
        <v>6939</v>
      </c>
      <c r="L1067" s="2" t="s">
        <v>1859</v>
      </c>
    </row>
    <row r="1068">
      <c r="A1068" s="2" t="s">
        <v>6940</v>
      </c>
      <c r="G1068" s="2" t="s">
        <v>6941</v>
      </c>
      <c r="H1068" s="2" t="s">
        <v>6942</v>
      </c>
      <c r="I1068" s="2" t="s">
        <v>6943</v>
      </c>
      <c r="J1068" s="2" t="s">
        <v>6943</v>
      </c>
      <c r="K1068" s="2" t="s">
        <v>6944</v>
      </c>
      <c r="L1068" s="2" t="s">
        <v>1859</v>
      </c>
    </row>
    <row r="1069">
      <c r="A1069" s="2" t="s">
        <v>6945</v>
      </c>
      <c r="G1069" s="2" t="s">
        <v>6946</v>
      </c>
      <c r="H1069" s="2" t="s">
        <v>6947</v>
      </c>
      <c r="I1069" s="2" t="s">
        <v>6948</v>
      </c>
      <c r="J1069" s="2" t="s">
        <v>6948</v>
      </c>
      <c r="K1069" s="2" t="s">
        <v>6949</v>
      </c>
      <c r="L1069" s="2" t="s">
        <v>1859</v>
      </c>
    </row>
    <row r="1070">
      <c r="A1070" s="2" t="s">
        <v>178</v>
      </c>
      <c r="G1070" s="2" t="s">
        <v>6950</v>
      </c>
      <c r="H1070" s="2" t="s">
        <v>6951</v>
      </c>
      <c r="I1070" s="2" t="s">
        <v>6952</v>
      </c>
      <c r="J1070" s="2" t="s">
        <v>6952</v>
      </c>
      <c r="K1070" s="2" t="s">
        <v>6953</v>
      </c>
      <c r="L1070" s="2" t="s">
        <v>1859</v>
      </c>
    </row>
    <row r="1071">
      <c r="A1071" s="2" t="s">
        <v>6954</v>
      </c>
      <c r="G1071" s="2" t="s">
        <v>6955</v>
      </c>
      <c r="H1071" s="2" t="s">
        <v>6956</v>
      </c>
      <c r="I1071" s="2" t="s">
        <v>6957</v>
      </c>
      <c r="J1071" s="2" t="s">
        <v>6957</v>
      </c>
      <c r="K1071" s="2" t="s">
        <v>6958</v>
      </c>
      <c r="L1071" s="2" t="s">
        <v>1859</v>
      </c>
    </row>
    <row r="1072">
      <c r="A1072" s="2" t="s">
        <v>6959</v>
      </c>
      <c r="G1072" s="2" t="s">
        <v>6960</v>
      </c>
      <c r="H1072" s="2" t="s">
        <v>6961</v>
      </c>
      <c r="I1072" s="2" t="s">
        <v>6962</v>
      </c>
      <c r="J1072" s="2" t="s">
        <v>6962</v>
      </c>
      <c r="K1072" s="2" t="s">
        <v>6963</v>
      </c>
      <c r="L1072" s="2" t="s">
        <v>1859</v>
      </c>
    </row>
    <row r="1073">
      <c r="A1073" s="2" t="s">
        <v>6964</v>
      </c>
      <c r="G1073" s="2" t="s">
        <v>6965</v>
      </c>
      <c r="H1073" s="2" t="s">
        <v>6966</v>
      </c>
      <c r="I1073" s="2" t="s">
        <v>6967</v>
      </c>
      <c r="J1073" s="2" t="s">
        <v>6968</v>
      </c>
      <c r="K1073" s="2" t="s">
        <v>6969</v>
      </c>
      <c r="L1073" s="2" t="s">
        <v>1859</v>
      </c>
    </row>
    <row r="1074">
      <c r="A1074" s="2" t="s">
        <v>6970</v>
      </c>
      <c r="G1074" s="2" t="s">
        <v>1126</v>
      </c>
      <c r="H1074" s="2" t="s">
        <v>6971</v>
      </c>
      <c r="I1074" s="2" t="s">
        <v>6972</v>
      </c>
      <c r="J1074" s="2" t="s">
        <v>6972</v>
      </c>
      <c r="K1074" s="2" t="s">
        <v>6973</v>
      </c>
      <c r="L1074" s="2" t="s">
        <v>1859</v>
      </c>
    </row>
    <row r="1075">
      <c r="A1075" s="2" t="s">
        <v>6974</v>
      </c>
      <c r="G1075" s="2" t="s">
        <v>6975</v>
      </c>
      <c r="H1075" s="2" t="s">
        <v>6976</v>
      </c>
      <c r="I1075" s="2" t="s">
        <v>6977</v>
      </c>
      <c r="J1075" s="2" t="s">
        <v>6977</v>
      </c>
      <c r="K1075" s="2" t="s">
        <v>6978</v>
      </c>
      <c r="L1075" s="2" t="s">
        <v>1859</v>
      </c>
    </row>
    <row r="1076">
      <c r="A1076" s="2" t="s">
        <v>6979</v>
      </c>
      <c r="G1076" s="2" t="s">
        <v>6980</v>
      </c>
      <c r="H1076" s="2" t="s">
        <v>6981</v>
      </c>
      <c r="I1076" s="2" t="s">
        <v>6982</v>
      </c>
      <c r="J1076" s="2" t="s">
        <v>6982</v>
      </c>
      <c r="K1076" s="2" t="s">
        <v>6983</v>
      </c>
      <c r="L1076" s="2" t="s">
        <v>1859</v>
      </c>
    </row>
    <row r="1077">
      <c r="A1077" s="2" t="s">
        <v>6984</v>
      </c>
      <c r="G1077" s="2" t="s">
        <v>6985</v>
      </c>
      <c r="H1077" s="2" t="s">
        <v>6986</v>
      </c>
      <c r="I1077" s="2" t="s">
        <v>6987</v>
      </c>
      <c r="J1077" s="2" t="s">
        <v>6987</v>
      </c>
      <c r="K1077" s="2" t="s">
        <v>6988</v>
      </c>
      <c r="L1077" s="2" t="s">
        <v>1859</v>
      </c>
    </row>
    <row r="1078">
      <c r="A1078" s="2" t="s">
        <v>6989</v>
      </c>
      <c r="G1078" s="2" t="s">
        <v>6990</v>
      </c>
      <c r="H1078" s="2" t="s">
        <v>6991</v>
      </c>
      <c r="I1078" s="2" t="s">
        <v>6992</v>
      </c>
      <c r="J1078" s="2" t="s">
        <v>6992</v>
      </c>
      <c r="K1078" s="2" t="s">
        <v>6993</v>
      </c>
      <c r="L1078" s="2" t="s">
        <v>1859</v>
      </c>
    </row>
    <row r="1079">
      <c r="A1079" s="2" t="s">
        <v>6994</v>
      </c>
      <c r="G1079" s="2" t="s">
        <v>6995</v>
      </c>
      <c r="H1079" s="2" t="s">
        <v>6996</v>
      </c>
      <c r="I1079" s="2" t="s">
        <v>6997</v>
      </c>
      <c r="J1079" s="2" t="s">
        <v>6997</v>
      </c>
      <c r="K1079" s="2" t="s">
        <v>6998</v>
      </c>
      <c r="L1079" s="2" t="s">
        <v>1859</v>
      </c>
    </row>
    <row r="1080">
      <c r="A1080" s="2" t="s">
        <v>6999</v>
      </c>
      <c r="G1080" s="2" t="s">
        <v>7000</v>
      </c>
      <c r="H1080" s="2" t="s">
        <v>7001</v>
      </c>
      <c r="I1080" s="2" t="s">
        <v>7002</v>
      </c>
      <c r="J1080" s="2" t="s">
        <v>7002</v>
      </c>
      <c r="K1080" s="2" t="s">
        <v>7003</v>
      </c>
      <c r="L1080" s="2" t="s">
        <v>1859</v>
      </c>
    </row>
    <row r="1081">
      <c r="A1081" s="2" t="s">
        <v>679</v>
      </c>
      <c r="G1081" s="2" t="s">
        <v>7004</v>
      </c>
      <c r="H1081" s="2" t="s">
        <v>7005</v>
      </c>
      <c r="I1081" s="2" t="s">
        <v>7006</v>
      </c>
      <c r="J1081" s="2" t="s">
        <v>7006</v>
      </c>
      <c r="K1081" s="2" t="s">
        <v>7007</v>
      </c>
      <c r="L1081" s="2" t="s">
        <v>1859</v>
      </c>
    </row>
    <row r="1082">
      <c r="A1082" s="2" t="s">
        <v>7008</v>
      </c>
      <c r="G1082" s="2" t="s">
        <v>7009</v>
      </c>
      <c r="H1082" s="2" t="s">
        <v>7010</v>
      </c>
      <c r="I1082" s="2" t="s">
        <v>7011</v>
      </c>
      <c r="J1082" s="2" t="s">
        <v>7011</v>
      </c>
      <c r="K1082" s="2" t="s">
        <v>7012</v>
      </c>
      <c r="L1082" s="2" t="s">
        <v>1859</v>
      </c>
    </row>
    <row r="1083">
      <c r="A1083" s="2" t="s">
        <v>7013</v>
      </c>
      <c r="G1083" s="2" t="s">
        <v>7014</v>
      </c>
      <c r="H1083" s="2" t="s">
        <v>7015</v>
      </c>
      <c r="I1083" s="2" t="s">
        <v>7016</v>
      </c>
      <c r="J1083" s="2" t="s">
        <v>7016</v>
      </c>
      <c r="K1083" s="2" t="s">
        <v>7017</v>
      </c>
      <c r="L1083" s="2" t="s">
        <v>1859</v>
      </c>
    </row>
    <row r="1084">
      <c r="A1084" s="2" t="s">
        <v>7018</v>
      </c>
      <c r="G1084" s="2" t="s">
        <v>7019</v>
      </c>
      <c r="H1084" s="2" t="s">
        <v>7020</v>
      </c>
      <c r="I1084" s="2" t="s">
        <v>7021</v>
      </c>
      <c r="J1084" s="2" t="s">
        <v>7021</v>
      </c>
      <c r="K1084" s="2" t="s">
        <v>7022</v>
      </c>
      <c r="L1084" s="2" t="s">
        <v>1859</v>
      </c>
    </row>
    <row r="1085">
      <c r="A1085" s="2" t="s">
        <v>681</v>
      </c>
      <c r="G1085" s="2" t="s">
        <v>7023</v>
      </c>
      <c r="H1085" s="2" t="s">
        <v>7024</v>
      </c>
      <c r="I1085" s="2" t="s">
        <v>7025</v>
      </c>
      <c r="J1085" s="2" t="s">
        <v>7025</v>
      </c>
      <c r="K1085" s="2" t="s">
        <v>7026</v>
      </c>
      <c r="L1085" s="2" t="s">
        <v>1859</v>
      </c>
    </row>
    <row r="1086">
      <c r="A1086" s="2" t="s">
        <v>682</v>
      </c>
      <c r="G1086" s="2" t="s">
        <v>7027</v>
      </c>
      <c r="H1086" s="2" t="s">
        <v>7028</v>
      </c>
      <c r="I1086" s="2" t="s">
        <v>7029</v>
      </c>
      <c r="J1086" s="2" t="s">
        <v>7029</v>
      </c>
      <c r="K1086" s="2" t="s">
        <v>7030</v>
      </c>
      <c r="L1086" s="2" t="s">
        <v>1859</v>
      </c>
    </row>
    <row r="1087">
      <c r="A1087" s="2" t="s">
        <v>7031</v>
      </c>
      <c r="G1087" s="2" t="s">
        <v>7032</v>
      </c>
      <c r="H1087" s="2" t="s">
        <v>7033</v>
      </c>
      <c r="I1087" s="2" t="s">
        <v>7034</v>
      </c>
      <c r="J1087" s="2" t="s">
        <v>7034</v>
      </c>
      <c r="K1087" s="2" t="s">
        <v>7035</v>
      </c>
      <c r="L1087" s="2" t="s">
        <v>1859</v>
      </c>
    </row>
    <row r="1088">
      <c r="A1088" s="2" t="s">
        <v>7036</v>
      </c>
      <c r="G1088" s="2" t="s">
        <v>7037</v>
      </c>
      <c r="H1088" s="2" t="s">
        <v>7038</v>
      </c>
      <c r="I1088" s="2" t="s">
        <v>7039</v>
      </c>
      <c r="J1088" s="2" t="s">
        <v>7039</v>
      </c>
      <c r="K1088" s="2" t="s">
        <v>7040</v>
      </c>
      <c r="L1088" s="2" t="s">
        <v>1859</v>
      </c>
    </row>
    <row r="1089">
      <c r="A1089" s="2" t="s">
        <v>7041</v>
      </c>
      <c r="G1089" s="2" t="s">
        <v>7042</v>
      </c>
      <c r="H1089" s="2" t="s">
        <v>7043</v>
      </c>
      <c r="I1089" s="2" t="s">
        <v>7044</v>
      </c>
      <c r="J1089" s="2" t="s">
        <v>7044</v>
      </c>
      <c r="K1089" s="2" t="s">
        <v>7045</v>
      </c>
      <c r="L1089" s="2" t="s">
        <v>1859</v>
      </c>
    </row>
    <row r="1090">
      <c r="A1090" s="2" t="s">
        <v>7046</v>
      </c>
      <c r="G1090" s="2" t="s">
        <v>7047</v>
      </c>
      <c r="H1090" s="2" t="s">
        <v>7048</v>
      </c>
      <c r="I1090" s="2" t="s">
        <v>7049</v>
      </c>
      <c r="J1090" s="2" t="s">
        <v>7049</v>
      </c>
      <c r="K1090" s="2" t="s">
        <v>7050</v>
      </c>
      <c r="L1090" s="2" t="s">
        <v>1859</v>
      </c>
    </row>
    <row r="1091">
      <c r="A1091" s="2" t="s">
        <v>7051</v>
      </c>
      <c r="G1091" s="2" t="s">
        <v>1658</v>
      </c>
      <c r="H1091" s="2" t="s">
        <v>7052</v>
      </c>
      <c r="I1091" s="2" t="s">
        <v>7053</v>
      </c>
      <c r="J1091" s="2" t="s">
        <v>7053</v>
      </c>
      <c r="K1091" s="2" t="s">
        <v>7054</v>
      </c>
      <c r="L1091" s="2" t="s">
        <v>1859</v>
      </c>
    </row>
    <row r="1092">
      <c r="A1092" s="2" t="s">
        <v>7055</v>
      </c>
      <c r="G1092" s="2" t="s">
        <v>7056</v>
      </c>
      <c r="H1092" s="2" t="s">
        <v>7057</v>
      </c>
      <c r="I1092" s="2" t="s">
        <v>7058</v>
      </c>
      <c r="J1092" s="2" t="s">
        <v>7059</v>
      </c>
      <c r="K1092" s="2" t="s">
        <v>7060</v>
      </c>
      <c r="L1092" s="2" t="s">
        <v>1859</v>
      </c>
    </row>
    <row r="1093">
      <c r="A1093" s="2" t="s">
        <v>7061</v>
      </c>
      <c r="G1093" s="2" t="s">
        <v>7062</v>
      </c>
      <c r="H1093" s="2" t="s">
        <v>7063</v>
      </c>
      <c r="I1093" s="2" t="s">
        <v>7064</v>
      </c>
      <c r="J1093" s="2" t="s">
        <v>7064</v>
      </c>
      <c r="K1093" s="2" t="s">
        <v>7065</v>
      </c>
      <c r="L1093" s="2" t="s">
        <v>1859</v>
      </c>
    </row>
    <row r="1094">
      <c r="A1094" s="2" t="s">
        <v>7066</v>
      </c>
      <c r="G1094" s="2" t="s">
        <v>1033</v>
      </c>
      <c r="H1094" s="2" t="s">
        <v>7067</v>
      </c>
      <c r="I1094" s="2" t="s">
        <v>7068</v>
      </c>
      <c r="J1094" s="2" t="s">
        <v>7068</v>
      </c>
      <c r="K1094" s="2" t="s">
        <v>7069</v>
      </c>
      <c r="L1094" s="2" t="s">
        <v>1859</v>
      </c>
    </row>
    <row r="1095">
      <c r="A1095" s="2" t="s">
        <v>7070</v>
      </c>
      <c r="G1095" s="2" t="s">
        <v>7071</v>
      </c>
      <c r="H1095" s="2" t="s">
        <v>7072</v>
      </c>
      <c r="I1095" s="2" t="s">
        <v>7073</v>
      </c>
      <c r="J1095" s="2" t="s">
        <v>7073</v>
      </c>
      <c r="K1095" s="2" t="s">
        <v>7074</v>
      </c>
      <c r="L1095" s="2" t="s">
        <v>1859</v>
      </c>
    </row>
    <row r="1096">
      <c r="A1096" s="2" t="s">
        <v>7075</v>
      </c>
      <c r="G1096" s="2" t="s">
        <v>7076</v>
      </c>
      <c r="H1096" s="2" t="s">
        <v>7077</v>
      </c>
      <c r="I1096" s="2" t="s">
        <v>7078</v>
      </c>
      <c r="J1096" s="2" t="s">
        <v>7078</v>
      </c>
      <c r="K1096" s="2" t="s">
        <v>7079</v>
      </c>
      <c r="L1096" s="2" t="s">
        <v>1859</v>
      </c>
    </row>
    <row r="1097">
      <c r="A1097" s="2" t="s">
        <v>7080</v>
      </c>
      <c r="G1097" s="2" t="s">
        <v>7081</v>
      </c>
      <c r="H1097" s="2" t="s">
        <v>7082</v>
      </c>
      <c r="I1097" s="2" t="s">
        <v>7083</v>
      </c>
      <c r="J1097" s="2" t="s">
        <v>7083</v>
      </c>
      <c r="K1097" s="2" t="s">
        <v>7084</v>
      </c>
      <c r="L1097" s="2" t="s">
        <v>1859</v>
      </c>
    </row>
    <row r="1098">
      <c r="A1098" s="2" t="s">
        <v>7085</v>
      </c>
      <c r="G1098" s="2" t="s">
        <v>7086</v>
      </c>
      <c r="H1098" s="2" t="s">
        <v>7087</v>
      </c>
      <c r="I1098" s="2" t="s">
        <v>7088</v>
      </c>
      <c r="J1098" s="2" t="s">
        <v>7088</v>
      </c>
      <c r="K1098" s="2" t="s">
        <v>7089</v>
      </c>
      <c r="L1098" s="2" t="s">
        <v>1859</v>
      </c>
    </row>
    <row r="1099">
      <c r="A1099" s="2" t="s">
        <v>687</v>
      </c>
      <c r="G1099" s="2" t="s">
        <v>7090</v>
      </c>
      <c r="H1099" s="2" t="s">
        <v>7091</v>
      </c>
      <c r="I1099" s="2" t="s">
        <v>7092</v>
      </c>
      <c r="J1099" s="2" t="s">
        <v>7092</v>
      </c>
      <c r="K1099" s="2" t="s">
        <v>7093</v>
      </c>
      <c r="L1099" s="2" t="s">
        <v>1859</v>
      </c>
    </row>
    <row r="1100">
      <c r="A1100" s="2" t="s">
        <v>7094</v>
      </c>
      <c r="G1100" s="2" t="s">
        <v>7095</v>
      </c>
      <c r="H1100" s="2" t="s">
        <v>7096</v>
      </c>
      <c r="I1100" s="2" t="s">
        <v>7097</v>
      </c>
      <c r="J1100" s="2" t="s">
        <v>7097</v>
      </c>
      <c r="K1100" s="2" t="s">
        <v>7098</v>
      </c>
      <c r="L1100" s="2" t="s">
        <v>1859</v>
      </c>
    </row>
    <row r="1101">
      <c r="A1101" s="2" t="s">
        <v>7099</v>
      </c>
      <c r="G1101" s="2" t="s">
        <v>7100</v>
      </c>
      <c r="H1101" s="2" t="s">
        <v>7101</v>
      </c>
      <c r="I1101" s="2" t="s">
        <v>7102</v>
      </c>
      <c r="J1101" s="2" t="s">
        <v>7102</v>
      </c>
      <c r="K1101" s="2" t="s">
        <v>7103</v>
      </c>
      <c r="L1101" s="2" t="s">
        <v>1859</v>
      </c>
    </row>
    <row r="1102">
      <c r="A1102" s="2" t="s">
        <v>7104</v>
      </c>
      <c r="G1102" s="2" t="s">
        <v>7105</v>
      </c>
      <c r="H1102" s="2" t="s">
        <v>7106</v>
      </c>
      <c r="I1102" s="2" t="s">
        <v>7107</v>
      </c>
      <c r="J1102" s="2" t="s">
        <v>7107</v>
      </c>
      <c r="K1102" s="2" t="s">
        <v>7108</v>
      </c>
      <c r="L1102" s="2" t="s">
        <v>1859</v>
      </c>
    </row>
    <row r="1103">
      <c r="A1103" s="2" t="s">
        <v>7109</v>
      </c>
      <c r="G1103" s="2" t="s">
        <v>7110</v>
      </c>
      <c r="H1103" s="2" t="s">
        <v>7111</v>
      </c>
      <c r="I1103" s="2" t="s">
        <v>7112</v>
      </c>
      <c r="J1103" s="2" t="s">
        <v>7112</v>
      </c>
      <c r="K1103" s="2" t="s">
        <v>7113</v>
      </c>
      <c r="L1103" s="2" t="s">
        <v>1859</v>
      </c>
    </row>
    <row r="1104">
      <c r="A1104" s="2" t="s">
        <v>7114</v>
      </c>
      <c r="G1104" s="2" t="s">
        <v>7115</v>
      </c>
      <c r="H1104" s="2" t="s">
        <v>7116</v>
      </c>
      <c r="I1104" s="2" t="s">
        <v>7117</v>
      </c>
      <c r="J1104" s="2" t="s">
        <v>7117</v>
      </c>
      <c r="K1104" s="2" t="s">
        <v>7118</v>
      </c>
      <c r="L1104" s="2" t="s">
        <v>1859</v>
      </c>
    </row>
    <row r="1105">
      <c r="A1105" s="2" t="s">
        <v>7119</v>
      </c>
      <c r="G1105" s="2" t="s">
        <v>7120</v>
      </c>
      <c r="H1105" s="2" t="s">
        <v>7121</v>
      </c>
      <c r="I1105" s="2" t="s">
        <v>7122</v>
      </c>
      <c r="J1105" s="2" t="s">
        <v>7122</v>
      </c>
      <c r="K1105" s="2" t="s">
        <v>7123</v>
      </c>
      <c r="L1105" s="2" t="s">
        <v>1859</v>
      </c>
    </row>
    <row r="1106">
      <c r="A1106" s="2" t="s">
        <v>7124</v>
      </c>
      <c r="G1106" s="2" t="s">
        <v>7125</v>
      </c>
      <c r="H1106" s="2" t="s">
        <v>7126</v>
      </c>
      <c r="I1106" s="2" t="s">
        <v>7127</v>
      </c>
      <c r="J1106" s="2" t="s">
        <v>7127</v>
      </c>
      <c r="K1106" s="2" t="s">
        <v>7128</v>
      </c>
      <c r="L1106" s="2" t="s">
        <v>1859</v>
      </c>
    </row>
    <row r="1107">
      <c r="A1107" s="2" t="s">
        <v>7129</v>
      </c>
      <c r="G1107" s="2" t="s">
        <v>7130</v>
      </c>
      <c r="H1107" s="2" t="s">
        <v>7131</v>
      </c>
      <c r="I1107" s="2" t="s">
        <v>7132</v>
      </c>
      <c r="J1107" s="2" t="s">
        <v>7132</v>
      </c>
      <c r="K1107" s="2" t="s">
        <v>7133</v>
      </c>
      <c r="L1107" s="2" t="s">
        <v>1859</v>
      </c>
    </row>
    <row r="1108">
      <c r="A1108" s="2" t="s">
        <v>7134</v>
      </c>
      <c r="G1108" s="2" t="s">
        <v>7135</v>
      </c>
      <c r="H1108" s="2" t="s">
        <v>7136</v>
      </c>
      <c r="I1108" s="2" t="s">
        <v>7137</v>
      </c>
      <c r="J1108" s="2" t="s">
        <v>7137</v>
      </c>
      <c r="K1108" s="2" t="s">
        <v>7138</v>
      </c>
      <c r="L1108" s="2" t="s">
        <v>1859</v>
      </c>
    </row>
    <row r="1109">
      <c r="A1109" s="2" t="s">
        <v>7139</v>
      </c>
      <c r="G1109" s="2" t="s">
        <v>7140</v>
      </c>
      <c r="H1109" s="2" t="s">
        <v>7141</v>
      </c>
      <c r="I1109" s="2" t="s">
        <v>7142</v>
      </c>
      <c r="J1109" s="2" t="s">
        <v>7142</v>
      </c>
      <c r="K1109" s="2" t="s">
        <v>7143</v>
      </c>
      <c r="L1109" s="2" t="s">
        <v>1859</v>
      </c>
    </row>
    <row r="1110">
      <c r="A1110" s="2" t="s">
        <v>7144</v>
      </c>
      <c r="G1110" s="2" t="s">
        <v>7145</v>
      </c>
      <c r="H1110" s="2" t="s">
        <v>7146</v>
      </c>
      <c r="I1110" s="2" t="s">
        <v>7147</v>
      </c>
      <c r="J1110" s="2" t="s">
        <v>7147</v>
      </c>
      <c r="K1110" s="2" t="s">
        <v>7148</v>
      </c>
      <c r="L1110" s="2" t="s">
        <v>1859</v>
      </c>
    </row>
    <row r="1111">
      <c r="A1111" s="2" t="s">
        <v>7149</v>
      </c>
      <c r="G1111" s="2" t="s">
        <v>7150</v>
      </c>
      <c r="H1111" s="2" t="s">
        <v>7151</v>
      </c>
      <c r="I1111" s="2" t="s">
        <v>7152</v>
      </c>
      <c r="J1111" s="2" t="s">
        <v>7152</v>
      </c>
      <c r="K1111" s="2" t="s">
        <v>7153</v>
      </c>
      <c r="L1111" s="2" t="s">
        <v>1859</v>
      </c>
    </row>
    <row r="1112">
      <c r="A1112" s="2" t="s">
        <v>7154</v>
      </c>
      <c r="G1112" s="2" t="s">
        <v>7155</v>
      </c>
      <c r="H1112" s="2" t="s">
        <v>7156</v>
      </c>
      <c r="I1112" s="2" t="s">
        <v>7157</v>
      </c>
      <c r="J1112" s="2" t="s">
        <v>7157</v>
      </c>
      <c r="K1112" s="2" t="s">
        <v>7158</v>
      </c>
      <c r="L1112" s="2" t="s">
        <v>1859</v>
      </c>
    </row>
    <row r="1113">
      <c r="A1113" s="2" t="s">
        <v>7159</v>
      </c>
      <c r="G1113" s="2" t="s">
        <v>7160</v>
      </c>
      <c r="H1113" s="2" t="s">
        <v>7161</v>
      </c>
      <c r="I1113" s="2" t="s">
        <v>7162</v>
      </c>
      <c r="J1113" s="2" t="s">
        <v>7162</v>
      </c>
      <c r="K1113" s="2" t="s">
        <v>7163</v>
      </c>
      <c r="L1113" s="2" t="s">
        <v>1859</v>
      </c>
    </row>
    <row r="1114">
      <c r="A1114" s="2" t="s">
        <v>693</v>
      </c>
      <c r="G1114" s="2" t="s">
        <v>7164</v>
      </c>
      <c r="H1114" s="2" t="s">
        <v>7165</v>
      </c>
      <c r="I1114" s="2" t="s">
        <v>7166</v>
      </c>
      <c r="J1114" s="2" t="s">
        <v>7166</v>
      </c>
      <c r="K1114" s="2" t="s">
        <v>7167</v>
      </c>
      <c r="L1114" s="2" t="s">
        <v>1859</v>
      </c>
    </row>
    <row r="1115">
      <c r="A1115" s="2" t="s">
        <v>694</v>
      </c>
      <c r="G1115" s="2" t="s">
        <v>7168</v>
      </c>
      <c r="H1115" s="2" t="s">
        <v>7169</v>
      </c>
      <c r="I1115" s="2" t="s">
        <v>7170</v>
      </c>
      <c r="J1115" s="2" t="s">
        <v>7170</v>
      </c>
      <c r="K1115" s="2" t="s">
        <v>7171</v>
      </c>
      <c r="L1115" s="2" t="s">
        <v>1859</v>
      </c>
    </row>
    <row r="1116">
      <c r="A1116" s="2" t="s">
        <v>695</v>
      </c>
      <c r="G1116" s="2" t="s">
        <v>7172</v>
      </c>
      <c r="H1116" s="2" t="s">
        <v>7173</v>
      </c>
      <c r="I1116" s="2" t="s">
        <v>7174</v>
      </c>
      <c r="J1116" s="2" t="s">
        <v>7174</v>
      </c>
      <c r="K1116" s="2" t="s">
        <v>7175</v>
      </c>
      <c r="L1116" s="2" t="s">
        <v>1859</v>
      </c>
    </row>
    <row r="1117">
      <c r="A1117" s="2" t="s">
        <v>7176</v>
      </c>
      <c r="G1117" s="2" t="s">
        <v>7177</v>
      </c>
      <c r="H1117" s="2" t="s">
        <v>7178</v>
      </c>
      <c r="I1117" s="2" t="s">
        <v>7179</v>
      </c>
      <c r="J1117" s="2" t="s">
        <v>7179</v>
      </c>
      <c r="K1117" s="2" t="s">
        <v>7180</v>
      </c>
      <c r="L1117" s="2" t="s">
        <v>1859</v>
      </c>
    </row>
    <row r="1118">
      <c r="A1118" s="2" t="s">
        <v>7181</v>
      </c>
      <c r="G1118" s="2" t="s">
        <v>7182</v>
      </c>
      <c r="H1118" s="2" t="s">
        <v>7183</v>
      </c>
      <c r="I1118" s="2" t="s">
        <v>7184</v>
      </c>
      <c r="J1118" s="2" t="s">
        <v>7184</v>
      </c>
      <c r="K1118" s="2" t="s">
        <v>7185</v>
      </c>
      <c r="L1118" s="2" t="s">
        <v>1859</v>
      </c>
    </row>
    <row r="1119">
      <c r="A1119" s="2" t="s">
        <v>7186</v>
      </c>
      <c r="G1119" s="2" t="s">
        <v>7187</v>
      </c>
      <c r="H1119" s="2" t="s">
        <v>7188</v>
      </c>
      <c r="I1119" s="2" t="s">
        <v>7189</v>
      </c>
      <c r="J1119" s="2" t="s">
        <v>7190</v>
      </c>
      <c r="K1119" s="2" t="s">
        <v>7191</v>
      </c>
      <c r="L1119" s="2" t="s">
        <v>1859</v>
      </c>
    </row>
    <row r="1120">
      <c r="A1120" s="2" t="s">
        <v>7192</v>
      </c>
      <c r="G1120" s="2" t="s">
        <v>7193</v>
      </c>
      <c r="H1120" s="2" t="s">
        <v>7194</v>
      </c>
      <c r="I1120" s="2" t="s">
        <v>7193</v>
      </c>
      <c r="J1120" s="2" t="s">
        <v>7193</v>
      </c>
      <c r="K1120" s="2" t="s">
        <v>7195</v>
      </c>
      <c r="L1120" s="2" t="s">
        <v>1859</v>
      </c>
    </row>
    <row r="1121">
      <c r="A1121" s="2" t="s">
        <v>7196</v>
      </c>
      <c r="G1121" s="2" t="s">
        <v>7197</v>
      </c>
      <c r="H1121" s="2" t="s">
        <v>7198</v>
      </c>
      <c r="I1121" s="2" t="s">
        <v>7199</v>
      </c>
      <c r="J1121" s="2" t="s">
        <v>7199</v>
      </c>
      <c r="K1121" s="2" t="s">
        <v>7200</v>
      </c>
      <c r="L1121" s="2" t="s">
        <v>1859</v>
      </c>
    </row>
    <row r="1122">
      <c r="A1122" s="2" t="s">
        <v>7201</v>
      </c>
      <c r="G1122" s="2" t="s">
        <v>7202</v>
      </c>
      <c r="H1122" s="2" t="s">
        <v>7203</v>
      </c>
      <c r="I1122" s="2" t="s">
        <v>7204</v>
      </c>
      <c r="J1122" s="2" t="s">
        <v>7204</v>
      </c>
      <c r="K1122" s="2" t="s">
        <v>7205</v>
      </c>
      <c r="L1122" s="2" t="s">
        <v>1859</v>
      </c>
    </row>
    <row r="1123">
      <c r="A1123" s="2" t="s">
        <v>7206</v>
      </c>
      <c r="G1123" s="2" t="s">
        <v>7207</v>
      </c>
      <c r="H1123" s="2" t="s">
        <v>7208</v>
      </c>
      <c r="I1123" s="2" t="s">
        <v>7209</v>
      </c>
      <c r="J1123" s="2" t="s">
        <v>7209</v>
      </c>
      <c r="K1123" s="2" t="s">
        <v>7210</v>
      </c>
      <c r="L1123" s="2" t="s">
        <v>1859</v>
      </c>
    </row>
    <row r="1124">
      <c r="A1124" s="2" t="s">
        <v>7211</v>
      </c>
      <c r="G1124" s="2" t="s">
        <v>7212</v>
      </c>
      <c r="H1124" s="2" t="s">
        <v>7213</v>
      </c>
      <c r="I1124" s="2" t="s">
        <v>7214</v>
      </c>
      <c r="J1124" s="2" t="s">
        <v>7214</v>
      </c>
      <c r="K1124" s="2" t="s">
        <v>7215</v>
      </c>
      <c r="L1124" s="2" t="s">
        <v>1859</v>
      </c>
    </row>
    <row r="1125">
      <c r="A1125" s="2" t="s">
        <v>7216</v>
      </c>
      <c r="G1125" s="2" t="s">
        <v>7217</v>
      </c>
      <c r="H1125" s="2" t="s">
        <v>7218</v>
      </c>
      <c r="I1125" s="2" t="s">
        <v>7219</v>
      </c>
      <c r="J1125" s="2" t="s">
        <v>7219</v>
      </c>
      <c r="K1125" s="2" t="s">
        <v>7220</v>
      </c>
      <c r="L1125" s="2" t="s">
        <v>1859</v>
      </c>
    </row>
    <row r="1126">
      <c r="A1126" s="2" t="s">
        <v>7221</v>
      </c>
      <c r="G1126" s="2" t="s">
        <v>7222</v>
      </c>
      <c r="H1126" s="2" t="s">
        <v>7223</v>
      </c>
      <c r="I1126" s="2" t="s">
        <v>7224</v>
      </c>
      <c r="J1126" s="2" t="s">
        <v>7224</v>
      </c>
      <c r="K1126" s="2" t="s">
        <v>7225</v>
      </c>
      <c r="L1126" s="2" t="s">
        <v>1859</v>
      </c>
    </row>
    <row r="1127">
      <c r="A1127" s="2" t="s">
        <v>7226</v>
      </c>
      <c r="G1127" s="2" t="s">
        <v>7227</v>
      </c>
      <c r="H1127" s="2" t="s">
        <v>7228</v>
      </c>
      <c r="I1127" s="2" t="s">
        <v>7229</v>
      </c>
      <c r="J1127" s="2" t="s">
        <v>7229</v>
      </c>
      <c r="K1127" s="2" t="s">
        <v>7230</v>
      </c>
      <c r="L1127" s="2" t="s">
        <v>1859</v>
      </c>
    </row>
    <row r="1128">
      <c r="A1128" s="2" t="s">
        <v>7231</v>
      </c>
      <c r="G1128" s="2" t="s">
        <v>1099</v>
      </c>
      <c r="H1128" s="2" t="s">
        <v>7232</v>
      </c>
      <c r="I1128" s="2" t="s">
        <v>7233</v>
      </c>
      <c r="J1128" s="2" t="s">
        <v>7233</v>
      </c>
      <c r="K1128" s="2" t="s">
        <v>7234</v>
      </c>
      <c r="L1128" s="2" t="s">
        <v>1859</v>
      </c>
    </row>
    <row r="1129">
      <c r="A1129" s="2" t="s">
        <v>7235</v>
      </c>
      <c r="G1129" s="2" t="s">
        <v>7236</v>
      </c>
      <c r="H1129" s="2" t="s">
        <v>7237</v>
      </c>
      <c r="I1129" s="2" t="s">
        <v>7238</v>
      </c>
      <c r="J1129" s="2" t="s">
        <v>7238</v>
      </c>
      <c r="K1129" s="2" t="s">
        <v>7239</v>
      </c>
      <c r="L1129" s="2" t="s">
        <v>1859</v>
      </c>
    </row>
    <row r="1130">
      <c r="A1130" s="2" t="s">
        <v>701</v>
      </c>
      <c r="G1130" s="2" t="s">
        <v>7240</v>
      </c>
      <c r="H1130" s="2" t="s">
        <v>7241</v>
      </c>
      <c r="I1130" s="2" t="s">
        <v>7242</v>
      </c>
      <c r="J1130" s="2" t="s">
        <v>7242</v>
      </c>
      <c r="K1130" s="2" t="s">
        <v>7243</v>
      </c>
      <c r="L1130" s="2" t="s">
        <v>1859</v>
      </c>
    </row>
    <row r="1131">
      <c r="A1131" s="2" t="s">
        <v>702</v>
      </c>
      <c r="G1131" s="2" t="s">
        <v>7244</v>
      </c>
      <c r="H1131" s="2" t="s">
        <v>7245</v>
      </c>
      <c r="I1131" s="2" t="s">
        <v>7246</v>
      </c>
      <c r="J1131" s="2" t="s">
        <v>7246</v>
      </c>
      <c r="K1131" s="2" t="s">
        <v>7247</v>
      </c>
      <c r="L1131" s="2" t="s">
        <v>1859</v>
      </c>
    </row>
    <row r="1132">
      <c r="A1132" s="2" t="s">
        <v>7248</v>
      </c>
      <c r="G1132" s="2" t="s">
        <v>7249</v>
      </c>
      <c r="H1132" s="2" t="s">
        <v>7250</v>
      </c>
      <c r="I1132" s="2" t="s">
        <v>7251</v>
      </c>
      <c r="J1132" s="2" t="s">
        <v>7251</v>
      </c>
      <c r="K1132" s="2" t="s">
        <v>7252</v>
      </c>
      <c r="L1132" s="2" t="s">
        <v>1859</v>
      </c>
    </row>
    <row r="1133">
      <c r="A1133" s="2" t="s">
        <v>7253</v>
      </c>
      <c r="G1133" s="2" t="s">
        <v>1743</v>
      </c>
      <c r="H1133" s="2" t="s">
        <v>7254</v>
      </c>
      <c r="I1133" s="2" t="s">
        <v>7255</v>
      </c>
      <c r="J1133" s="2" t="s">
        <v>7255</v>
      </c>
      <c r="K1133" s="2" t="s">
        <v>7256</v>
      </c>
      <c r="L1133" s="2" t="s">
        <v>1859</v>
      </c>
    </row>
    <row r="1134">
      <c r="A1134" s="2" t="s">
        <v>7257</v>
      </c>
      <c r="G1134" s="2" t="s">
        <v>7258</v>
      </c>
      <c r="H1134" s="2" t="s">
        <v>7259</v>
      </c>
      <c r="I1134" s="2" t="s">
        <v>7260</v>
      </c>
      <c r="J1134" s="2" t="s">
        <v>7260</v>
      </c>
      <c r="K1134" s="2" t="s">
        <v>7261</v>
      </c>
      <c r="L1134" s="2" t="s">
        <v>1859</v>
      </c>
    </row>
    <row r="1135">
      <c r="A1135" s="2" t="s">
        <v>7262</v>
      </c>
      <c r="G1135" s="2" t="s">
        <v>7263</v>
      </c>
      <c r="H1135" s="2" t="s">
        <v>7264</v>
      </c>
      <c r="I1135" s="2" t="s">
        <v>7265</v>
      </c>
      <c r="J1135" s="2" t="s">
        <v>7265</v>
      </c>
      <c r="K1135" s="2" t="s">
        <v>7266</v>
      </c>
      <c r="L1135" s="2" t="s">
        <v>1859</v>
      </c>
    </row>
    <row r="1136">
      <c r="A1136" s="2" t="s">
        <v>7267</v>
      </c>
      <c r="G1136" s="2" t="s">
        <v>7268</v>
      </c>
      <c r="H1136" s="2" t="s">
        <v>7269</v>
      </c>
      <c r="I1136" s="2" t="s">
        <v>7270</v>
      </c>
      <c r="J1136" s="2" t="s">
        <v>7270</v>
      </c>
      <c r="K1136" s="2" t="s">
        <v>7271</v>
      </c>
      <c r="L1136" s="2" t="s">
        <v>1859</v>
      </c>
    </row>
    <row r="1137">
      <c r="A1137" s="2" t="s">
        <v>7272</v>
      </c>
      <c r="G1137" s="2" t="s">
        <v>7273</v>
      </c>
      <c r="H1137" s="2" t="s">
        <v>7274</v>
      </c>
      <c r="I1137" s="2" t="s">
        <v>7275</v>
      </c>
      <c r="J1137" s="2" t="s">
        <v>7275</v>
      </c>
      <c r="K1137" s="2" t="s">
        <v>7276</v>
      </c>
      <c r="L1137" s="2" t="s">
        <v>1859</v>
      </c>
    </row>
    <row r="1138">
      <c r="A1138" s="2" t="s">
        <v>7277</v>
      </c>
      <c r="G1138" s="2" t="s">
        <v>7278</v>
      </c>
      <c r="H1138" s="2" t="s">
        <v>7279</v>
      </c>
      <c r="I1138" s="2" t="s">
        <v>7280</v>
      </c>
      <c r="J1138" s="2" t="s">
        <v>7280</v>
      </c>
      <c r="K1138" s="2" t="s">
        <v>7281</v>
      </c>
      <c r="L1138" s="2" t="s">
        <v>1859</v>
      </c>
    </row>
    <row r="1139">
      <c r="A1139" s="2" t="s">
        <v>7282</v>
      </c>
      <c r="G1139" s="2" t="s">
        <v>7283</v>
      </c>
      <c r="H1139" s="2" t="s">
        <v>7284</v>
      </c>
      <c r="I1139" s="2" t="s">
        <v>7285</v>
      </c>
      <c r="J1139" s="2" t="s">
        <v>7285</v>
      </c>
      <c r="K1139" s="2" t="s">
        <v>7286</v>
      </c>
      <c r="L1139" s="2" t="s">
        <v>1859</v>
      </c>
    </row>
    <row r="1140">
      <c r="A1140" s="2" t="s">
        <v>7287</v>
      </c>
      <c r="G1140" s="2" t="s">
        <v>7288</v>
      </c>
      <c r="H1140" s="2" t="s">
        <v>7289</v>
      </c>
      <c r="I1140" s="2" t="s">
        <v>7290</v>
      </c>
      <c r="J1140" s="2" t="s">
        <v>7290</v>
      </c>
      <c r="K1140" s="2" t="s">
        <v>7291</v>
      </c>
      <c r="L1140" s="2" t="s">
        <v>1859</v>
      </c>
    </row>
    <row r="1141">
      <c r="A1141" s="2" t="s">
        <v>707</v>
      </c>
      <c r="G1141" s="2" t="s">
        <v>7292</v>
      </c>
      <c r="H1141" s="2" t="s">
        <v>7293</v>
      </c>
      <c r="I1141" s="2" t="s">
        <v>1401</v>
      </c>
      <c r="J1141" s="2" t="s">
        <v>1401</v>
      </c>
      <c r="K1141" s="2" t="s">
        <v>7294</v>
      </c>
      <c r="L1141" s="2" t="s">
        <v>1859</v>
      </c>
    </row>
    <row r="1142">
      <c r="A1142" s="2" t="s">
        <v>7295</v>
      </c>
      <c r="G1142" s="2" t="s">
        <v>7296</v>
      </c>
      <c r="H1142" s="2" t="s">
        <v>7297</v>
      </c>
      <c r="I1142" s="2" t="s">
        <v>7298</v>
      </c>
      <c r="J1142" s="2" t="s">
        <v>7298</v>
      </c>
      <c r="K1142" s="2" t="s">
        <v>7299</v>
      </c>
      <c r="L1142" s="2" t="s">
        <v>1859</v>
      </c>
    </row>
    <row r="1143">
      <c r="A1143" s="2" t="s">
        <v>7300</v>
      </c>
      <c r="G1143" s="2" t="s">
        <v>7301</v>
      </c>
      <c r="H1143" s="2" t="s">
        <v>7302</v>
      </c>
      <c r="I1143" s="2" t="s">
        <v>7303</v>
      </c>
      <c r="J1143" s="2" t="s">
        <v>7303</v>
      </c>
      <c r="K1143" s="2" t="s">
        <v>7304</v>
      </c>
      <c r="L1143" s="2" t="s">
        <v>1859</v>
      </c>
    </row>
    <row r="1144">
      <c r="A1144" s="2" t="s">
        <v>709</v>
      </c>
      <c r="G1144" s="2" t="s">
        <v>7305</v>
      </c>
      <c r="H1144" s="2" t="s">
        <v>7306</v>
      </c>
      <c r="I1144" s="2" t="s">
        <v>7307</v>
      </c>
      <c r="J1144" s="2" t="s">
        <v>7307</v>
      </c>
      <c r="K1144" s="2" t="s">
        <v>7308</v>
      </c>
      <c r="L1144" s="2" t="s">
        <v>1859</v>
      </c>
    </row>
    <row r="1145">
      <c r="A1145" s="2" t="s">
        <v>180</v>
      </c>
      <c r="G1145" s="2" t="s">
        <v>1341</v>
      </c>
      <c r="H1145" s="2" t="s">
        <v>7309</v>
      </c>
      <c r="I1145" s="2" t="s">
        <v>7310</v>
      </c>
      <c r="J1145" s="2" t="s">
        <v>7310</v>
      </c>
      <c r="K1145" s="2" t="s">
        <v>7311</v>
      </c>
      <c r="L1145" s="2" t="s">
        <v>1859</v>
      </c>
    </row>
    <row r="1146">
      <c r="A1146" s="2" t="s">
        <v>7312</v>
      </c>
      <c r="G1146" s="2" t="s">
        <v>7313</v>
      </c>
      <c r="H1146" s="2" t="s">
        <v>7314</v>
      </c>
      <c r="I1146" s="2" t="s">
        <v>7315</v>
      </c>
      <c r="J1146" s="2" t="s">
        <v>7315</v>
      </c>
      <c r="K1146" s="2" t="s">
        <v>7316</v>
      </c>
      <c r="L1146" s="2" t="s">
        <v>1859</v>
      </c>
    </row>
    <row r="1147">
      <c r="A1147" s="2" t="s">
        <v>7317</v>
      </c>
      <c r="G1147" s="2" t="s">
        <v>7318</v>
      </c>
      <c r="H1147" s="2" t="s">
        <v>7319</v>
      </c>
      <c r="I1147" s="2" t="s">
        <v>7320</v>
      </c>
      <c r="J1147" s="2" t="s">
        <v>7320</v>
      </c>
      <c r="K1147" s="2" t="s">
        <v>7321</v>
      </c>
      <c r="L1147" s="2" t="s">
        <v>1859</v>
      </c>
    </row>
    <row r="1148">
      <c r="A1148" s="2" t="s">
        <v>7322</v>
      </c>
      <c r="G1148" s="2" t="s">
        <v>7323</v>
      </c>
      <c r="H1148" s="2" t="s">
        <v>7324</v>
      </c>
      <c r="I1148" s="2" t="s">
        <v>7325</v>
      </c>
      <c r="J1148" s="2" t="s">
        <v>7325</v>
      </c>
      <c r="K1148" s="2" t="s">
        <v>7326</v>
      </c>
      <c r="L1148" s="2" t="s">
        <v>1859</v>
      </c>
    </row>
    <row r="1149">
      <c r="A1149" s="2" t="s">
        <v>7327</v>
      </c>
      <c r="G1149" s="2" t="s">
        <v>7328</v>
      </c>
      <c r="H1149" s="2" t="s">
        <v>7329</v>
      </c>
      <c r="I1149" s="2" t="s">
        <v>7330</v>
      </c>
      <c r="J1149" s="2" t="s">
        <v>7330</v>
      </c>
      <c r="K1149" s="2" t="s">
        <v>7331</v>
      </c>
      <c r="L1149" s="2" t="s">
        <v>1859</v>
      </c>
    </row>
    <row r="1150">
      <c r="A1150" s="2" t="s">
        <v>7332</v>
      </c>
      <c r="G1150" s="2" t="s">
        <v>7333</v>
      </c>
      <c r="H1150" s="2" t="s">
        <v>7334</v>
      </c>
      <c r="I1150" s="2" t="s">
        <v>7335</v>
      </c>
      <c r="J1150" s="2" t="s">
        <v>7335</v>
      </c>
      <c r="K1150" s="2" t="s">
        <v>7336</v>
      </c>
      <c r="L1150" s="2" t="s">
        <v>1859</v>
      </c>
    </row>
    <row r="1151">
      <c r="A1151" s="2" t="s">
        <v>7337</v>
      </c>
      <c r="G1151" s="2" t="s">
        <v>7338</v>
      </c>
      <c r="H1151" s="2" t="s">
        <v>7339</v>
      </c>
      <c r="I1151" s="2" t="s">
        <v>7340</v>
      </c>
      <c r="J1151" s="2" t="s">
        <v>7340</v>
      </c>
      <c r="K1151" s="2" t="s">
        <v>7341</v>
      </c>
      <c r="L1151" s="2" t="s">
        <v>1859</v>
      </c>
    </row>
    <row r="1152">
      <c r="A1152" s="2" t="s">
        <v>7342</v>
      </c>
      <c r="G1152" s="2" t="s">
        <v>7343</v>
      </c>
      <c r="H1152" s="2" t="s">
        <v>7344</v>
      </c>
      <c r="I1152" s="2" t="s">
        <v>7345</v>
      </c>
      <c r="J1152" s="2" t="s">
        <v>7345</v>
      </c>
      <c r="K1152" s="2" t="s">
        <v>7346</v>
      </c>
      <c r="L1152" s="2" t="s">
        <v>1859</v>
      </c>
    </row>
    <row r="1153">
      <c r="A1153" s="2" t="s">
        <v>7347</v>
      </c>
      <c r="G1153" s="2" t="s">
        <v>7348</v>
      </c>
      <c r="H1153" s="2" t="s">
        <v>7349</v>
      </c>
      <c r="I1153" s="2" t="s">
        <v>7350</v>
      </c>
      <c r="J1153" s="2" t="s">
        <v>7350</v>
      </c>
      <c r="K1153" s="2" t="s">
        <v>7351</v>
      </c>
      <c r="L1153" s="2" t="s">
        <v>1859</v>
      </c>
    </row>
    <row r="1154">
      <c r="A1154" s="2" t="s">
        <v>7352</v>
      </c>
      <c r="G1154" s="2" t="s">
        <v>7353</v>
      </c>
      <c r="H1154" s="2" t="s">
        <v>7354</v>
      </c>
      <c r="I1154" s="2" t="s">
        <v>7355</v>
      </c>
      <c r="J1154" s="2" t="s">
        <v>7355</v>
      </c>
      <c r="K1154" s="2" t="s">
        <v>7356</v>
      </c>
      <c r="L1154" s="2" t="s">
        <v>1859</v>
      </c>
    </row>
    <row r="1155">
      <c r="A1155" s="2" t="s">
        <v>7357</v>
      </c>
      <c r="G1155" s="2" t="s">
        <v>7358</v>
      </c>
      <c r="H1155" s="2" t="s">
        <v>7359</v>
      </c>
      <c r="I1155" s="2" t="s">
        <v>7360</v>
      </c>
      <c r="J1155" s="2" t="s">
        <v>7360</v>
      </c>
      <c r="K1155" s="2" t="s">
        <v>7361</v>
      </c>
      <c r="L1155" s="2" t="s">
        <v>1859</v>
      </c>
    </row>
    <row r="1156">
      <c r="A1156" s="2" t="s">
        <v>7362</v>
      </c>
      <c r="G1156" s="2" t="s">
        <v>7363</v>
      </c>
      <c r="H1156" s="2" t="s">
        <v>7364</v>
      </c>
      <c r="I1156" s="2" t="s">
        <v>7365</v>
      </c>
      <c r="J1156" s="2" t="s">
        <v>7365</v>
      </c>
      <c r="K1156" s="2" t="s">
        <v>7366</v>
      </c>
      <c r="L1156" s="2" t="s">
        <v>1859</v>
      </c>
    </row>
    <row r="1157">
      <c r="A1157" s="2" t="s">
        <v>7367</v>
      </c>
      <c r="G1157" s="2" t="s">
        <v>7368</v>
      </c>
      <c r="H1157" s="2" t="s">
        <v>7369</v>
      </c>
      <c r="I1157" s="2" t="s">
        <v>7370</v>
      </c>
      <c r="J1157" s="2" t="s">
        <v>7370</v>
      </c>
      <c r="K1157" s="2" t="s">
        <v>7371</v>
      </c>
      <c r="L1157" s="2" t="s">
        <v>1859</v>
      </c>
    </row>
    <row r="1158">
      <c r="A1158" s="2" t="s">
        <v>7372</v>
      </c>
      <c r="G1158" s="2" t="s">
        <v>7373</v>
      </c>
      <c r="H1158" s="2" t="s">
        <v>7374</v>
      </c>
      <c r="I1158" s="2" t="s">
        <v>7375</v>
      </c>
      <c r="J1158" s="2" t="s">
        <v>7375</v>
      </c>
      <c r="K1158" s="2" t="s">
        <v>7376</v>
      </c>
      <c r="L1158" s="2" t="s">
        <v>1859</v>
      </c>
    </row>
    <row r="1159">
      <c r="A1159" s="2" t="s">
        <v>7377</v>
      </c>
      <c r="G1159" s="2" t="s">
        <v>7378</v>
      </c>
      <c r="H1159" s="2" t="s">
        <v>7379</v>
      </c>
      <c r="I1159" s="2" t="s">
        <v>7380</v>
      </c>
      <c r="J1159" s="2" t="s">
        <v>7380</v>
      </c>
      <c r="K1159" s="2" t="s">
        <v>7381</v>
      </c>
      <c r="L1159" s="2" t="s">
        <v>1859</v>
      </c>
    </row>
    <row r="1160">
      <c r="A1160" s="2" t="s">
        <v>714</v>
      </c>
      <c r="G1160" s="2" t="s">
        <v>7382</v>
      </c>
      <c r="H1160" s="2" t="s">
        <v>7383</v>
      </c>
      <c r="I1160" s="2" t="s">
        <v>7384</v>
      </c>
      <c r="J1160" s="2" t="s">
        <v>7384</v>
      </c>
      <c r="K1160" s="2" t="s">
        <v>7385</v>
      </c>
      <c r="L1160" s="2" t="s">
        <v>1859</v>
      </c>
    </row>
    <row r="1161">
      <c r="A1161" s="2" t="s">
        <v>715</v>
      </c>
      <c r="G1161" s="2" t="s">
        <v>7386</v>
      </c>
      <c r="H1161" s="2" t="s">
        <v>7387</v>
      </c>
      <c r="I1161" s="2" t="s">
        <v>7388</v>
      </c>
      <c r="J1161" s="2" t="s">
        <v>7388</v>
      </c>
      <c r="K1161" s="2" t="s">
        <v>7389</v>
      </c>
      <c r="L1161" s="2" t="s">
        <v>1859</v>
      </c>
    </row>
    <row r="1162">
      <c r="A1162" s="2" t="s">
        <v>7390</v>
      </c>
      <c r="G1162" s="2" t="s">
        <v>7391</v>
      </c>
      <c r="H1162" s="2" t="s">
        <v>7392</v>
      </c>
      <c r="I1162" s="2" t="s">
        <v>7393</v>
      </c>
      <c r="J1162" s="2" t="s">
        <v>7393</v>
      </c>
      <c r="K1162" s="2" t="s">
        <v>7394</v>
      </c>
      <c r="L1162" s="2" t="s">
        <v>1859</v>
      </c>
    </row>
    <row r="1163">
      <c r="A1163" s="2" t="s">
        <v>7395</v>
      </c>
      <c r="G1163" s="2" t="s">
        <v>7396</v>
      </c>
      <c r="H1163" s="2" t="s">
        <v>7397</v>
      </c>
      <c r="I1163" s="2" t="s">
        <v>7398</v>
      </c>
      <c r="J1163" s="2" t="s">
        <v>7398</v>
      </c>
      <c r="K1163" s="2" t="s">
        <v>7399</v>
      </c>
      <c r="L1163" s="2" t="s">
        <v>1859</v>
      </c>
    </row>
    <row r="1164">
      <c r="A1164" s="2" t="s">
        <v>7400</v>
      </c>
      <c r="G1164" s="2" t="s">
        <v>7401</v>
      </c>
      <c r="H1164" s="2" t="s">
        <v>7402</v>
      </c>
      <c r="I1164" s="2" t="s">
        <v>7403</v>
      </c>
      <c r="J1164" s="2" t="s">
        <v>7403</v>
      </c>
      <c r="K1164" s="2" t="s">
        <v>7404</v>
      </c>
      <c r="L1164" s="2" t="s">
        <v>1859</v>
      </c>
    </row>
    <row r="1165">
      <c r="A1165" s="2" t="s">
        <v>182</v>
      </c>
      <c r="G1165" s="2" t="s">
        <v>7405</v>
      </c>
      <c r="H1165" s="2" t="s">
        <v>7406</v>
      </c>
      <c r="I1165" s="2" t="s">
        <v>7407</v>
      </c>
      <c r="J1165" s="2" t="s">
        <v>7407</v>
      </c>
      <c r="K1165" s="2" t="s">
        <v>7408</v>
      </c>
      <c r="L1165" s="2" t="s">
        <v>1859</v>
      </c>
    </row>
    <row r="1166">
      <c r="A1166" s="2" t="s">
        <v>7409</v>
      </c>
      <c r="G1166" s="2" t="s">
        <v>7410</v>
      </c>
      <c r="H1166" s="2" t="s">
        <v>7411</v>
      </c>
      <c r="I1166" s="2" t="s">
        <v>7412</v>
      </c>
      <c r="J1166" s="2" t="s">
        <v>7412</v>
      </c>
      <c r="K1166" s="2" t="s">
        <v>7413</v>
      </c>
      <c r="L1166" s="2" t="s">
        <v>1859</v>
      </c>
    </row>
    <row r="1167">
      <c r="A1167" s="2" t="s">
        <v>7414</v>
      </c>
      <c r="G1167" s="2" t="s">
        <v>7415</v>
      </c>
      <c r="H1167" s="2" t="s">
        <v>7416</v>
      </c>
      <c r="I1167" s="2" t="s">
        <v>7417</v>
      </c>
      <c r="J1167" s="2" t="s">
        <v>7417</v>
      </c>
      <c r="K1167" s="2" t="s">
        <v>7418</v>
      </c>
      <c r="L1167" s="2" t="s">
        <v>1859</v>
      </c>
    </row>
    <row r="1168">
      <c r="A1168" s="2" t="s">
        <v>7419</v>
      </c>
      <c r="G1168" s="2" t="s">
        <v>7420</v>
      </c>
      <c r="H1168" s="2" t="s">
        <v>7421</v>
      </c>
      <c r="I1168" s="2" t="s">
        <v>7422</v>
      </c>
      <c r="J1168" s="2" t="s">
        <v>7422</v>
      </c>
      <c r="K1168" s="2" t="s">
        <v>7423</v>
      </c>
      <c r="L1168" s="2" t="s">
        <v>1859</v>
      </c>
    </row>
    <row r="1169">
      <c r="A1169" s="2" t="s">
        <v>7424</v>
      </c>
      <c r="G1169" s="2" t="s">
        <v>7425</v>
      </c>
      <c r="H1169" s="2" t="s">
        <v>7426</v>
      </c>
      <c r="I1169" s="2" t="s">
        <v>7427</v>
      </c>
      <c r="J1169" s="2" t="s">
        <v>7427</v>
      </c>
      <c r="K1169" s="2" t="s">
        <v>7428</v>
      </c>
      <c r="L1169" s="2" t="s">
        <v>1859</v>
      </c>
    </row>
    <row r="1170">
      <c r="A1170" s="2" t="s">
        <v>7429</v>
      </c>
      <c r="G1170" s="2" t="s">
        <v>7430</v>
      </c>
      <c r="H1170" s="2" t="s">
        <v>7431</v>
      </c>
      <c r="I1170" s="2" t="s">
        <v>7432</v>
      </c>
      <c r="J1170" s="2" t="s">
        <v>7432</v>
      </c>
      <c r="K1170" s="2" t="s">
        <v>7433</v>
      </c>
      <c r="L1170" s="2" t="s">
        <v>1859</v>
      </c>
    </row>
    <row r="1171">
      <c r="A1171" s="2" t="s">
        <v>7434</v>
      </c>
      <c r="G1171" s="2" t="s">
        <v>7435</v>
      </c>
      <c r="H1171" s="2" t="s">
        <v>7436</v>
      </c>
      <c r="I1171" s="2" t="s">
        <v>7437</v>
      </c>
      <c r="J1171" s="2" t="s">
        <v>7437</v>
      </c>
      <c r="K1171" s="2" t="s">
        <v>7438</v>
      </c>
      <c r="L1171" s="2" t="s">
        <v>1859</v>
      </c>
    </row>
    <row r="1172">
      <c r="A1172" s="2" t="s">
        <v>7439</v>
      </c>
      <c r="G1172" s="2" t="s">
        <v>7440</v>
      </c>
      <c r="H1172" s="2" t="s">
        <v>7441</v>
      </c>
      <c r="I1172" s="2" t="s">
        <v>7442</v>
      </c>
      <c r="J1172" s="2" t="s">
        <v>7442</v>
      </c>
      <c r="K1172" s="2" t="s">
        <v>7443</v>
      </c>
      <c r="L1172" s="2" t="s">
        <v>1859</v>
      </c>
    </row>
    <row r="1173">
      <c r="A1173" s="2" t="s">
        <v>184</v>
      </c>
      <c r="G1173" s="2" t="s">
        <v>1469</v>
      </c>
      <c r="H1173" s="2" t="s">
        <v>7444</v>
      </c>
      <c r="I1173" s="2" t="s">
        <v>7445</v>
      </c>
      <c r="J1173" s="2" t="s">
        <v>7445</v>
      </c>
      <c r="K1173" s="2" t="s">
        <v>7446</v>
      </c>
      <c r="L1173" s="2" t="s">
        <v>1859</v>
      </c>
    </row>
    <row r="1174">
      <c r="A1174" s="2" t="s">
        <v>7447</v>
      </c>
      <c r="G1174" s="2" t="s">
        <v>7448</v>
      </c>
      <c r="H1174" s="2" t="s">
        <v>7449</v>
      </c>
      <c r="I1174" s="2" t="s">
        <v>7450</v>
      </c>
      <c r="J1174" s="2" t="s">
        <v>7450</v>
      </c>
      <c r="K1174" s="2" t="s">
        <v>7451</v>
      </c>
      <c r="L1174" s="2" t="s">
        <v>1859</v>
      </c>
    </row>
    <row r="1175">
      <c r="A1175" s="2" t="s">
        <v>7452</v>
      </c>
      <c r="G1175" s="2" t="s">
        <v>7453</v>
      </c>
      <c r="H1175" s="2" t="s">
        <v>7454</v>
      </c>
      <c r="I1175" s="2" t="s">
        <v>7455</v>
      </c>
      <c r="J1175" s="2" t="s">
        <v>7455</v>
      </c>
      <c r="K1175" s="2" t="s">
        <v>7456</v>
      </c>
      <c r="L1175" s="2" t="s">
        <v>1859</v>
      </c>
    </row>
    <row r="1176">
      <c r="A1176" s="2" t="s">
        <v>7457</v>
      </c>
      <c r="G1176" s="2" t="s">
        <v>7458</v>
      </c>
      <c r="H1176" s="2" t="s">
        <v>7459</v>
      </c>
      <c r="I1176" s="2" t="s">
        <v>7460</v>
      </c>
      <c r="J1176" s="2" t="s">
        <v>7460</v>
      </c>
      <c r="K1176" s="2" t="s">
        <v>7461</v>
      </c>
      <c r="L1176" s="2" t="s">
        <v>1859</v>
      </c>
    </row>
    <row r="1177">
      <c r="A1177" s="2" t="s">
        <v>7462</v>
      </c>
      <c r="G1177" s="2" t="s">
        <v>7463</v>
      </c>
      <c r="H1177" s="2" t="s">
        <v>7464</v>
      </c>
      <c r="I1177" s="2" t="s">
        <v>7465</v>
      </c>
      <c r="J1177" s="2" t="s">
        <v>7465</v>
      </c>
      <c r="K1177" s="2" t="s">
        <v>7466</v>
      </c>
      <c r="L1177" s="2" t="s">
        <v>1859</v>
      </c>
    </row>
    <row r="1178">
      <c r="A1178" s="2" t="s">
        <v>7467</v>
      </c>
      <c r="G1178" s="2" t="s">
        <v>7468</v>
      </c>
      <c r="H1178" s="2" t="s">
        <v>7469</v>
      </c>
      <c r="I1178" s="2" t="s">
        <v>7470</v>
      </c>
      <c r="J1178" s="2" t="s">
        <v>7470</v>
      </c>
      <c r="K1178" s="2" t="s">
        <v>7471</v>
      </c>
      <c r="L1178" s="2" t="s">
        <v>1859</v>
      </c>
    </row>
    <row r="1179">
      <c r="A1179" s="2" t="s">
        <v>7472</v>
      </c>
      <c r="G1179" s="2" t="s">
        <v>7473</v>
      </c>
      <c r="H1179" s="2" t="s">
        <v>7474</v>
      </c>
      <c r="I1179" s="2" t="s">
        <v>7475</v>
      </c>
      <c r="J1179" s="2" t="s">
        <v>7475</v>
      </c>
      <c r="K1179" s="2" t="s">
        <v>7476</v>
      </c>
      <c r="L1179" s="2" t="s">
        <v>1859</v>
      </c>
    </row>
    <row r="1180">
      <c r="A1180" s="2" t="s">
        <v>7477</v>
      </c>
      <c r="G1180" s="2" t="s">
        <v>7478</v>
      </c>
      <c r="H1180" s="2" t="s">
        <v>7479</v>
      </c>
      <c r="I1180" s="2" t="s">
        <v>7480</v>
      </c>
      <c r="J1180" s="2" t="s">
        <v>7480</v>
      </c>
      <c r="K1180" s="2" t="s">
        <v>7481</v>
      </c>
      <c r="L1180" s="2" t="s">
        <v>1859</v>
      </c>
    </row>
    <row r="1181">
      <c r="A1181" s="2" t="s">
        <v>724</v>
      </c>
      <c r="G1181" s="2" t="s">
        <v>7482</v>
      </c>
      <c r="H1181" s="2" t="s">
        <v>7483</v>
      </c>
      <c r="I1181" s="2" t="s">
        <v>7484</v>
      </c>
      <c r="J1181" s="2" t="s">
        <v>7484</v>
      </c>
      <c r="K1181" s="2" t="s">
        <v>7485</v>
      </c>
      <c r="L1181" s="2" t="s">
        <v>1859</v>
      </c>
    </row>
    <row r="1182">
      <c r="A1182" s="2" t="s">
        <v>7486</v>
      </c>
      <c r="G1182" s="2" t="s">
        <v>7487</v>
      </c>
      <c r="H1182" s="2" t="s">
        <v>7488</v>
      </c>
      <c r="I1182" s="2" t="s">
        <v>7489</v>
      </c>
      <c r="J1182" s="2" t="s">
        <v>7489</v>
      </c>
      <c r="K1182" s="2" t="s">
        <v>7490</v>
      </c>
      <c r="L1182" s="2" t="s">
        <v>1859</v>
      </c>
    </row>
    <row r="1183">
      <c r="A1183" s="2" t="s">
        <v>7491</v>
      </c>
      <c r="G1183" s="2" t="s">
        <v>7492</v>
      </c>
      <c r="H1183" s="2" t="s">
        <v>7493</v>
      </c>
      <c r="I1183" s="2" t="s">
        <v>7494</v>
      </c>
      <c r="J1183" s="2" t="s">
        <v>7494</v>
      </c>
      <c r="K1183" s="2" t="s">
        <v>7495</v>
      </c>
      <c r="L1183" s="2" t="s">
        <v>1859</v>
      </c>
    </row>
    <row r="1184">
      <c r="A1184" s="2" t="s">
        <v>7496</v>
      </c>
      <c r="G1184" s="2" t="s">
        <v>7497</v>
      </c>
      <c r="H1184" s="2" t="s">
        <v>7498</v>
      </c>
      <c r="I1184" s="2" t="s">
        <v>7499</v>
      </c>
      <c r="J1184" s="2" t="s">
        <v>7499</v>
      </c>
      <c r="K1184" s="2" t="s">
        <v>7500</v>
      </c>
      <c r="L1184" s="2" t="s">
        <v>1859</v>
      </c>
    </row>
    <row r="1185">
      <c r="A1185" s="2" t="s">
        <v>7501</v>
      </c>
      <c r="G1185" s="2" t="s">
        <v>7502</v>
      </c>
      <c r="H1185" s="2" t="s">
        <v>7503</v>
      </c>
      <c r="I1185" s="2" t="s">
        <v>7504</v>
      </c>
      <c r="J1185" s="2" t="s">
        <v>7504</v>
      </c>
      <c r="K1185" s="2" t="s">
        <v>7505</v>
      </c>
      <c r="L1185" s="2" t="s">
        <v>1859</v>
      </c>
    </row>
    <row r="1186">
      <c r="A1186" s="2" t="s">
        <v>7506</v>
      </c>
      <c r="G1186" s="2" t="s">
        <v>7507</v>
      </c>
      <c r="H1186" s="2" t="s">
        <v>7508</v>
      </c>
      <c r="I1186" s="2" t="s">
        <v>7509</v>
      </c>
      <c r="J1186" s="2" t="s">
        <v>7509</v>
      </c>
      <c r="K1186" s="2" t="s">
        <v>7510</v>
      </c>
      <c r="L1186" s="2" t="s">
        <v>1859</v>
      </c>
    </row>
    <row r="1187">
      <c r="A1187" s="2" t="s">
        <v>7511</v>
      </c>
      <c r="G1187" s="2" t="s">
        <v>7512</v>
      </c>
      <c r="H1187" s="2" t="s">
        <v>7513</v>
      </c>
      <c r="I1187" s="2" t="s">
        <v>7514</v>
      </c>
      <c r="J1187" s="2" t="s">
        <v>7514</v>
      </c>
      <c r="K1187" s="2" t="s">
        <v>7515</v>
      </c>
      <c r="L1187" s="2" t="s">
        <v>1859</v>
      </c>
    </row>
    <row r="1188">
      <c r="A1188" s="2" t="s">
        <v>7516</v>
      </c>
      <c r="G1188" s="2" t="s">
        <v>7517</v>
      </c>
      <c r="H1188" s="2" t="s">
        <v>7518</v>
      </c>
      <c r="I1188" s="2" t="s">
        <v>7519</v>
      </c>
      <c r="J1188" s="2" t="s">
        <v>7519</v>
      </c>
      <c r="K1188" s="2" t="s">
        <v>7520</v>
      </c>
      <c r="L1188" s="2" t="s">
        <v>1859</v>
      </c>
    </row>
    <row r="1189">
      <c r="A1189" s="2" t="s">
        <v>7521</v>
      </c>
      <c r="G1189" s="2" t="s">
        <v>7522</v>
      </c>
      <c r="H1189" s="2" t="s">
        <v>7523</v>
      </c>
      <c r="I1189" s="2" t="s">
        <v>7524</v>
      </c>
      <c r="J1189" s="2" t="s">
        <v>7524</v>
      </c>
      <c r="K1189" s="2" t="s">
        <v>7525</v>
      </c>
      <c r="L1189" s="2" t="s">
        <v>1859</v>
      </c>
    </row>
    <row r="1190">
      <c r="A1190" s="2" t="s">
        <v>726</v>
      </c>
      <c r="G1190" s="2" t="s">
        <v>7526</v>
      </c>
      <c r="H1190" s="2" t="s">
        <v>7527</v>
      </c>
      <c r="I1190" s="2" t="s">
        <v>7528</v>
      </c>
      <c r="J1190" s="2" t="s">
        <v>7528</v>
      </c>
      <c r="K1190" s="2" t="s">
        <v>7529</v>
      </c>
      <c r="L1190" s="2" t="s">
        <v>1859</v>
      </c>
    </row>
    <row r="1191">
      <c r="A1191" s="2" t="s">
        <v>7530</v>
      </c>
      <c r="G1191" s="2" t="s">
        <v>7531</v>
      </c>
      <c r="H1191" s="2" t="s">
        <v>7532</v>
      </c>
      <c r="I1191" s="2" t="s">
        <v>7533</v>
      </c>
      <c r="J1191" s="2" t="s">
        <v>7533</v>
      </c>
      <c r="K1191" s="2" t="s">
        <v>7534</v>
      </c>
      <c r="L1191" s="2" t="s">
        <v>1859</v>
      </c>
    </row>
    <row r="1192">
      <c r="A1192" s="2" t="s">
        <v>7535</v>
      </c>
      <c r="G1192" s="2" t="s">
        <v>7536</v>
      </c>
      <c r="H1192" s="2" t="s">
        <v>7537</v>
      </c>
      <c r="I1192" s="2" t="s">
        <v>7538</v>
      </c>
      <c r="J1192" s="2" t="s">
        <v>7538</v>
      </c>
      <c r="K1192" s="2" t="s">
        <v>7539</v>
      </c>
      <c r="L1192" s="2" t="s">
        <v>1859</v>
      </c>
    </row>
    <row r="1193">
      <c r="A1193" s="2" t="s">
        <v>7540</v>
      </c>
      <c r="G1193" s="2" t="s">
        <v>7541</v>
      </c>
      <c r="H1193" s="2" t="s">
        <v>7542</v>
      </c>
      <c r="I1193" s="2" t="s">
        <v>7543</v>
      </c>
      <c r="J1193" s="2" t="s">
        <v>7543</v>
      </c>
      <c r="K1193" s="2" t="s">
        <v>7544</v>
      </c>
      <c r="L1193" s="2" t="s">
        <v>1859</v>
      </c>
    </row>
    <row r="1194">
      <c r="A1194" s="2" t="s">
        <v>7545</v>
      </c>
      <c r="G1194" s="2" t="s">
        <v>7546</v>
      </c>
      <c r="H1194" s="2" t="s">
        <v>7547</v>
      </c>
      <c r="I1194" s="2" t="s">
        <v>7548</v>
      </c>
      <c r="J1194" s="2" t="s">
        <v>7548</v>
      </c>
      <c r="K1194" s="2" t="s">
        <v>7549</v>
      </c>
      <c r="L1194" s="2" t="s">
        <v>1859</v>
      </c>
    </row>
    <row r="1195">
      <c r="A1195" s="2" t="s">
        <v>7550</v>
      </c>
      <c r="G1195" s="2" t="s">
        <v>7551</v>
      </c>
      <c r="H1195" s="2" t="s">
        <v>7552</v>
      </c>
      <c r="I1195" s="2" t="s">
        <v>7553</v>
      </c>
      <c r="J1195" s="2" t="s">
        <v>7553</v>
      </c>
      <c r="K1195" s="2" t="s">
        <v>7554</v>
      </c>
      <c r="L1195" s="2" t="s">
        <v>1859</v>
      </c>
    </row>
    <row r="1196">
      <c r="A1196" s="2" t="s">
        <v>7555</v>
      </c>
      <c r="G1196" s="2" t="s">
        <v>7556</v>
      </c>
      <c r="H1196" s="2" t="s">
        <v>7557</v>
      </c>
      <c r="I1196" s="2" t="s">
        <v>7558</v>
      </c>
      <c r="J1196" s="2" t="s">
        <v>7558</v>
      </c>
      <c r="K1196" s="2" t="s">
        <v>7559</v>
      </c>
      <c r="L1196" s="2" t="s">
        <v>1859</v>
      </c>
    </row>
    <row r="1197">
      <c r="A1197" s="2" t="s">
        <v>7560</v>
      </c>
      <c r="G1197" s="2" t="s">
        <v>7561</v>
      </c>
      <c r="H1197" s="2" t="s">
        <v>7562</v>
      </c>
      <c r="I1197" s="2" t="s">
        <v>7563</v>
      </c>
      <c r="J1197" s="2" t="s">
        <v>7563</v>
      </c>
      <c r="K1197" s="2" t="s">
        <v>7564</v>
      </c>
      <c r="L1197" s="2" t="s">
        <v>1859</v>
      </c>
    </row>
    <row r="1198">
      <c r="A1198" s="2" t="s">
        <v>7565</v>
      </c>
      <c r="G1198" s="2" t="s">
        <v>7566</v>
      </c>
      <c r="H1198" s="2" t="s">
        <v>7567</v>
      </c>
      <c r="I1198" s="2" t="s">
        <v>7568</v>
      </c>
      <c r="J1198" s="2" t="s">
        <v>7568</v>
      </c>
      <c r="K1198" s="2" t="s">
        <v>7569</v>
      </c>
      <c r="L1198" s="2" t="s">
        <v>1859</v>
      </c>
    </row>
    <row r="1199">
      <c r="A1199" s="2" t="s">
        <v>7570</v>
      </c>
      <c r="G1199" s="2" t="s">
        <v>7571</v>
      </c>
      <c r="H1199" s="2" t="s">
        <v>7572</v>
      </c>
      <c r="I1199" s="2" t="s">
        <v>7573</v>
      </c>
      <c r="J1199" s="2" t="s">
        <v>7573</v>
      </c>
      <c r="K1199" s="2" t="s">
        <v>7574</v>
      </c>
      <c r="L1199" s="2" t="s">
        <v>1859</v>
      </c>
    </row>
    <row r="1200">
      <c r="A1200" s="2" t="s">
        <v>7575</v>
      </c>
      <c r="G1200" s="2" t="s">
        <v>1779</v>
      </c>
      <c r="H1200" s="2" t="s">
        <v>7576</v>
      </c>
      <c r="I1200" s="2" t="s">
        <v>7577</v>
      </c>
      <c r="J1200" s="2" t="s">
        <v>7577</v>
      </c>
      <c r="K1200" s="2" t="s">
        <v>7578</v>
      </c>
      <c r="L1200" s="2" t="s">
        <v>1859</v>
      </c>
    </row>
    <row r="1201">
      <c r="A1201" s="2" t="s">
        <v>7579</v>
      </c>
      <c r="G1201" s="2" t="s">
        <v>7580</v>
      </c>
      <c r="H1201" s="2" t="s">
        <v>7581</v>
      </c>
      <c r="I1201" s="2" t="s">
        <v>7582</v>
      </c>
      <c r="J1201" s="2" t="s">
        <v>7582</v>
      </c>
      <c r="K1201" s="2" t="s">
        <v>7583</v>
      </c>
      <c r="L1201" s="2" t="s">
        <v>1859</v>
      </c>
    </row>
    <row r="1202">
      <c r="A1202" s="2" t="s">
        <v>7584</v>
      </c>
      <c r="G1202" s="2" t="s">
        <v>7585</v>
      </c>
      <c r="H1202" s="2" t="s">
        <v>7586</v>
      </c>
      <c r="I1202" s="2" t="s">
        <v>7587</v>
      </c>
      <c r="J1202" s="2" t="s">
        <v>7587</v>
      </c>
      <c r="K1202" s="2" t="s">
        <v>7588</v>
      </c>
      <c r="L1202" s="2" t="s">
        <v>1859</v>
      </c>
    </row>
    <row r="1203">
      <c r="A1203" s="2" t="s">
        <v>7589</v>
      </c>
      <c r="G1203" s="2" t="s">
        <v>7590</v>
      </c>
      <c r="H1203" s="2" t="s">
        <v>7591</v>
      </c>
      <c r="I1203" s="2" t="s">
        <v>7592</v>
      </c>
      <c r="J1203" s="2" t="s">
        <v>7593</v>
      </c>
      <c r="K1203" s="2" t="s">
        <v>7594</v>
      </c>
      <c r="L1203" s="2" t="s">
        <v>1859</v>
      </c>
    </row>
    <row r="1204">
      <c r="A1204" s="2" t="s">
        <v>7595</v>
      </c>
      <c r="G1204" s="2" t="s">
        <v>7596</v>
      </c>
      <c r="H1204" s="2" t="s">
        <v>7597</v>
      </c>
      <c r="I1204" s="2" t="s">
        <v>7598</v>
      </c>
      <c r="J1204" s="2" t="s">
        <v>7598</v>
      </c>
      <c r="K1204" s="2" t="s">
        <v>7599</v>
      </c>
      <c r="L1204" s="2" t="s">
        <v>1859</v>
      </c>
    </row>
    <row r="1205">
      <c r="A1205" s="2" t="s">
        <v>7600</v>
      </c>
      <c r="G1205" s="2" t="s">
        <v>7601</v>
      </c>
      <c r="H1205" s="2" t="s">
        <v>7602</v>
      </c>
      <c r="I1205" s="2" t="s">
        <v>7603</v>
      </c>
      <c r="J1205" s="2" t="s">
        <v>7603</v>
      </c>
      <c r="K1205" s="2" t="s">
        <v>7604</v>
      </c>
      <c r="L1205" s="2" t="s">
        <v>1859</v>
      </c>
    </row>
    <row r="1206">
      <c r="A1206" s="2" t="s">
        <v>7605</v>
      </c>
      <c r="G1206" s="2" t="s">
        <v>7606</v>
      </c>
      <c r="H1206" s="2" t="s">
        <v>7607</v>
      </c>
      <c r="I1206" s="2" t="s">
        <v>7608</v>
      </c>
      <c r="J1206" s="2" t="s">
        <v>7608</v>
      </c>
      <c r="K1206" s="2" t="s">
        <v>7609</v>
      </c>
      <c r="L1206" s="2" t="s">
        <v>1859</v>
      </c>
    </row>
    <row r="1207">
      <c r="A1207" s="2" t="s">
        <v>7610</v>
      </c>
      <c r="G1207" s="2" t="s">
        <v>1698</v>
      </c>
      <c r="H1207" s="2" t="s">
        <v>7611</v>
      </c>
      <c r="I1207" s="2" t="s">
        <v>7612</v>
      </c>
      <c r="J1207" s="2" t="s">
        <v>7612</v>
      </c>
      <c r="K1207" s="2" t="s">
        <v>7613</v>
      </c>
      <c r="L1207" s="2" t="s">
        <v>1859</v>
      </c>
    </row>
    <row r="1208">
      <c r="A1208" s="2" t="s">
        <v>7614</v>
      </c>
      <c r="G1208" s="2" t="s">
        <v>7615</v>
      </c>
      <c r="H1208" s="2" t="s">
        <v>7616</v>
      </c>
      <c r="I1208" s="2" t="s">
        <v>7617</v>
      </c>
      <c r="J1208" s="2" t="s">
        <v>7617</v>
      </c>
      <c r="K1208" s="2" t="s">
        <v>7618</v>
      </c>
      <c r="L1208" s="2" t="s">
        <v>1859</v>
      </c>
    </row>
    <row r="1209">
      <c r="A1209" s="2" t="s">
        <v>7619</v>
      </c>
      <c r="G1209" s="2" t="s">
        <v>7620</v>
      </c>
      <c r="H1209" s="2" t="s">
        <v>7621</v>
      </c>
      <c r="I1209" s="2" t="s">
        <v>7622</v>
      </c>
      <c r="J1209" s="2" t="s">
        <v>7622</v>
      </c>
      <c r="K1209" s="2" t="s">
        <v>7623</v>
      </c>
      <c r="L1209" s="2" t="s">
        <v>1859</v>
      </c>
    </row>
    <row r="1210">
      <c r="A1210" s="2" t="s">
        <v>7624</v>
      </c>
      <c r="G1210" s="2" t="s">
        <v>7625</v>
      </c>
      <c r="H1210" s="2" t="s">
        <v>7626</v>
      </c>
      <c r="I1210" s="2" t="s">
        <v>7627</v>
      </c>
      <c r="J1210" s="2" t="s">
        <v>7627</v>
      </c>
      <c r="K1210" s="2" t="s">
        <v>7628</v>
      </c>
      <c r="L1210" s="2" t="s">
        <v>1859</v>
      </c>
    </row>
    <row r="1211">
      <c r="A1211" s="2" t="s">
        <v>7629</v>
      </c>
      <c r="G1211" s="2" t="s">
        <v>7630</v>
      </c>
      <c r="H1211" s="2" t="s">
        <v>7631</v>
      </c>
      <c r="I1211" s="2" t="s">
        <v>7632</v>
      </c>
      <c r="J1211" s="2" t="s">
        <v>7632</v>
      </c>
      <c r="K1211" s="2" t="s">
        <v>7633</v>
      </c>
      <c r="L1211" s="2" t="s">
        <v>1859</v>
      </c>
    </row>
    <row r="1212">
      <c r="A1212" s="2" t="s">
        <v>7634</v>
      </c>
      <c r="G1212" s="2" t="s">
        <v>7635</v>
      </c>
      <c r="H1212" s="2" t="s">
        <v>7636</v>
      </c>
      <c r="I1212" s="2" t="s">
        <v>7637</v>
      </c>
      <c r="J1212" s="2" t="s">
        <v>7637</v>
      </c>
      <c r="K1212" s="2" t="s">
        <v>7638</v>
      </c>
      <c r="L1212" s="2" t="s">
        <v>1859</v>
      </c>
    </row>
    <row r="1213">
      <c r="A1213" s="2" t="s">
        <v>7639</v>
      </c>
      <c r="G1213" s="2" t="s">
        <v>7640</v>
      </c>
      <c r="H1213" s="2" t="s">
        <v>7641</v>
      </c>
      <c r="I1213" s="2" t="s">
        <v>7642</v>
      </c>
      <c r="J1213" s="2" t="s">
        <v>7642</v>
      </c>
      <c r="K1213" s="2" t="s">
        <v>7643</v>
      </c>
      <c r="L1213" s="2" t="s">
        <v>1859</v>
      </c>
    </row>
    <row r="1214">
      <c r="A1214" s="2" t="s">
        <v>7644</v>
      </c>
      <c r="G1214" s="2" t="s">
        <v>7645</v>
      </c>
      <c r="H1214" s="2" t="s">
        <v>7646</v>
      </c>
      <c r="I1214" s="2" t="s">
        <v>7647</v>
      </c>
      <c r="J1214" s="2" t="s">
        <v>7647</v>
      </c>
      <c r="K1214" s="2" t="s">
        <v>7648</v>
      </c>
      <c r="L1214" s="2" t="s">
        <v>1859</v>
      </c>
    </row>
    <row r="1215">
      <c r="A1215" s="2" t="s">
        <v>7649</v>
      </c>
      <c r="G1215" s="2" t="s">
        <v>7650</v>
      </c>
      <c r="H1215" s="2" t="s">
        <v>7651</v>
      </c>
      <c r="I1215" s="2" t="s">
        <v>7652</v>
      </c>
      <c r="J1215" s="2" t="s">
        <v>7652</v>
      </c>
      <c r="K1215" s="2" t="s">
        <v>7653</v>
      </c>
      <c r="L1215" s="2" t="s">
        <v>1859</v>
      </c>
    </row>
    <row r="1216">
      <c r="A1216" s="2" t="s">
        <v>7654</v>
      </c>
      <c r="G1216" s="2" t="s">
        <v>7655</v>
      </c>
      <c r="H1216" s="2" t="s">
        <v>7656</v>
      </c>
      <c r="I1216" s="2" t="s">
        <v>7657</v>
      </c>
      <c r="J1216" s="2" t="s">
        <v>7657</v>
      </c>
      <c r="K1216" s="2" t="s">
        <v>7658</v>
      </c>
      <c r="L1216" s="2" t="s">
        <v>1859</v>
      </c>
    </row>
    <row r="1217">
      <c r="A1217" s="2" t="s">
        <v>7659</v>
      </c>
      <c r="G1217" s="2" t="s">
        <v>7660</v>
      </c>
      <c r="H1217" s="2" t="s">
        <v>7661</v>
      </c>
      <c r="I1217" s="2" t="s">
        <v>7662</v>
      </c>
      <c r="J1217" s="2" t="s">
        <v>7662</v>
      </c>
      <c r="K1217" s="2" t="s">
        <v>7663</v>
      </c>
      <c r="L1217" s="2" t="s">
        <v>1859</v>
      </c>
    </row>
    <row r="1218">
      <c r="A1218" s="2" t="s">
        <v>7664</v>
      </c>
      <c r="G1218" s="2" t="s">
        <v>1781</v>
      </c>
      <c r="H1218" s="2" t="s">
        <v>7665</v>
      </c>
      <c r="I1218" s="2" t="s">
        <v>7666</v>
      </c>
      <c r="J1218" s="2" t="s">
        <v>7666</v>
      </c>
      <c r="K1218" s="2" t="s">
        <v>7667</v>
      </c>
      <c r="L1218" s="2" t="s">
        <v>1859</v>
      </c>
    </row>
    <row r="1219">
      <c r="A1219" s="2" t="s">
        <v>737</v>
      </c>
      <c r="G1219" s="2" t="s">
        <v>7668</v>
      </c>
      <c r="H1219" s="2" t="s">
        <v>7669</v>
      </c>
      <c r="I1219" s="2" t="s">
        <v>7670</v>
      </c>
      <c r="J1219" s="2" t="s">
        <v>7670</v>
      </c>
      <c r="K1219" s="2" t="s">
        <v>7671</v>
      </c>
      <c r="L1219" s="2" t="s">
        <v>1859</v>
      </c>
    </row>
    <row r="1220">
      <c r="A1220" s="2" t="s">
        <v>7672</v>
      </c>
      <c r="G1220" s="2" t="s">
        <v>7673</v>
      </c>
      <c r="H1220" s="2" t="s">
        <v>7674</v>
      </c>
      <c r="I1220" s="2" t="s">
        <v>7675</v>
      </c>
      <c r="J1220" s="2" t="s">
        <v>7675</v>
      </c>
      <c r="K1220" s="2" t="s">
        <v>7676</v>
      </c>
      <c r="L1220" s="2" t="s">
        <v>1859</v>
      </c>
    </row>
    <row r="1221">
      <c r="A1221" s="2" t="s">
        <v>7677</v>
      </c>
      <c r="G1221" s="2" t="s">
        <v>7678</v>
      </c>
      <c r="H1221" s="2" t="s">
        <v>7679</v>
      </c>
      <c r="I1221" s="2" t="s">
        <v>7680</v>
      </c>
      <c r="J1221" s="2" t="s">
        <v>7680</v>
      </c>
      <c r="K1221" s="2" t="s">
        <v>7681</v>
      </c>
      <c r="L1221" s="2" t="s">
        <v>1859</v>
      </c>
    </row>
    <row r="1222">
      <c r="A1222" s="2" t="s">
        <v>7682</v>
      </c>
      <c r="G1222" s="2" t="s">
        <v>7683</v>
      </c>
      <c r="H1222" s="2" t="s">
        <v>7684</v>
      </c>
      <c r="I1222" s="2" t="s">
        <v>7685</v>
      </c>
      <c r="J1222" s="2" t="s">
        <v>7685</v>
      </c>
      <c r="K1222" s="2" t="s">
        <v>7686</v>
      </c>
      <c r="L1222" s="2" t="s">
        <v>1859</v>
      </c>
    </row>
    <row r="1223">
      <c r="A1223" s="2" t="s">
        <v>7687</v>
      </c>
      <c r="G1223" s="2" t="s">
        <v>7688</v>
      </c>
      <c r="H1223" s="2" t="s">
        <v>7689</v>
      </c>
      <c r="I1223" s="2" t="s">
        <v>7690</v>
      </c>
      <c r="J1223" s="2" t="s">
        <v>7690</v>
      </c>
      <c r="K1223" s="2" t="s">
        <v>7691</v>
      </c>
      <c r="L1223" s="2" t="s">
        <v>1859</v>
      </c>
    </row>
    <row r="1224">
      <c r="A1224" s="2" t="s">
        <v>7692</v>
      </c>
      <c r="G1224" s="2" t="s">
        <v>7693</v>
      </c>
      <c r="H1224" s="2" t="s">
        <v>7694</v>
      </c>
      <c r="I1224" s="2" t="s">
        <v>7695</v>
      </c>
      <c r="J1224" s="2" t="s">
        <v>7695</v>
      </c>
      <c r="K1224" s="2" t="s">
        <v>7696</v>
      </c>
      <c r="L1224" s="2" t="s">
        <v>1859</v>
      </c>
    </row>
    <row r="1225">
      <c r="A1225" s="2" t="s">
        <v>7697</v>
      </c>
      <c r="G1225" s="2" t="s">
        <v>7698</v>
      </c>
      <c r="H1225" s="2" t="s">
        <v>7699</v>
      </c>
      <c r="I1225" s="2" t="s">
        <v>7700</v>
      </c>
      <c r="J1225" s="2" t="s">
        <v>7700</v>
      </c>
      <c r="K1225" s="2" t="s">
        <v>7701</v>
      </c>
      <c r="L1225" s="2" t="s">
        <v>1859</v>
      </c>
    </row>
    <row r="1226">
      <c r="A1226" s="2" t="s">
        <v>7702</v>
      </c>
      <c r="G1226" s="2" t="s">
        <v>7703</v>
      </c>
      <c r="H1226" s="2" t="s">
        <v>7704</v>
      </c>
      <c r="I1226" s="2" t="s">
        <v>7705</v>
      </c>
      <c r="J1226" s="2" t="s">
        <v>7705</v>
      </c>
      <c r="K1226" s="2" t="s">
        <v>7706</v>
      </c>
      <c r="L1226" s="2" t="s">
        <v>1859</v>
      </c>
    </row>
    <row r="1227">
      <c r="A1227" s="2" t="s">
        <v>7707</v>
      </c>
      <c r="G1227" s="2" t="s">
        <v>7708</v>
      </c>
      <c r="H1227" s="2" t="s">
        <v>7709</v>
      </c>
      <c r="I1227" s="2" t="s">
        <v>7710</v>
      </c>
      <c r="J1227" s="2" t="s">
        <v>7710</v>
      </c>
      <c r="K1227" s="2" t="s">
        <v>7711</v>
      </c>
      <c r="L1227" s="2" t="s">
        <v>1859</v>
      </c>
    </row>
    <row r="1228">
      <c r="A1228" s="2" t="s">
        <v>7712</v>
      </c>
      <c r="G1228" s="2" t="b">
        <v>1</v>
      </c>
      <c r="H1228" s="2" t="s">
        <v>7713</v>
      </c>
      <c r="I1228" s="2" t="s">
        <v>7714</v>
      </c>
      <c r="J1228" s="2" t="s">
        <v>7714</v>
      </c>
      <c r="K1228" s="2" t="s">
        <v>7715</v>
      </c>
      <c r="L1228" s="2" t="s">
        <v>1859</v>
      </c>
    </row>
    <row r="1229">
      <c r="A1229" s="2" t="s">
        <v>7716</v>
      </c>
      <c r="G1229" s="2" t="s">
        <v>7717</v>
      </c>
      <c r="H1229" s="2" t="s">
        <v>7718</v>
      </c>
      <c r="I1229" s="2" t="s">
        <v>7719</v>
      </c>
      <c r="J1229" s="2" t="s">
        <v>7719</v>
      </c>
      <c r="K1229" s="2" t="s">
        <v>7720</v>
      </c>
      <c r="L1229" s="2" t="s">
        <v>1859</v>
      </c>
    </row>
    <row r="1230">
      <c r="A1230" s="2" t="s">
        <v>744</v>
      </c>
      <c r="G1230" s="2" t="s">
        <v>7721</v>
      </c>
      <c r="H1230" s="2" t="s">
        <v>7722</v>
      </c>
      <c r="I1230" s="2" t="s">
        <v>7723</v>
      </c>
      <c r="J1230" s="2" t="s">
        <v>7723</v>
      </c>
      <c r="K1230" s="2" t="s">
        <v>7724</v>
      </c>
      <c r="L1230" s="2" t="s">
        <v>1859</v>
      </c>
    </row>
    <row r="1231">
      <c r="A1231" s="2" t="s">
        <v>7725</v>
      </c>
      <c r="G1231" s="2" t="s">
        <v>7726</v>
      </c>
      <c r="H1231" s="2" t="s">
        <v>7727</v>
      </c>
      <c r="I1231" s="2" t="s">
        <v>7728</v>
      </c>
      <c r="J1231" s="2" t="s">
        <v>7728</v>
      </c>
      <c r="K1231" s="2" t="s">
        <v>7729</v>
      </c>
      <c r="L1231" s="2" t="s">
        <v>1859</v>
      </c>
    </row>
    <row r="1232">
      <c r="A1232" s="2" t="s">
        <v>7730</v>
      </c>
      <c r="G1232" s="2" t="s">
        <v>7731</v>
      </c>
      <c r="H1232" s="2" t="s">
        <v>7732</v>
      </c>
      <c r="I1232" s="2" t="s">
        <v>7733</v>
      </c>
      <c r="J1232" s="2" t="s">
        <v>7733</v>
      </c>
      <c r="K1232" s="2" t="s">
        <v>7734</v>
      </c>
      <c r="L1232" s="2" t="s">
        <v>1859</v>
      </c>
    </row>
    <row r="1233">
      <c r="A1233" s="2" t="s">
        <v>192</v>
      </c>
      <c r="G1233" s="2" t="s">
        <v>7735</v>
      </c>
      <c r="H1233" s="2" t="s">
        <v>7736</v>
      </c>
      <c r="I1233" s="2" t="s">
        <v>7737</v>
      </c>
      <c r="J1233" s="2" t="s">
        <v>7737</v>
      </c>
      <c r="K1233" s="2" t="s">
        <v>7738</v>
      </c>
      <c r="L1233" s="2" t="s">
        <v>1859</v>
      </c>
    </row>
    <row r="1234">
      <c r="A1234" s="2" t="s">
        <v>7739</v>
      </c>
      <c r="G1234" s="2" t="s">
        <v>7740</v>
      </c>
      <c r="H1234" s="2" t="s">
        <v>7741</v>
      </c>
      <c r="I1234" s="2" t="s">
        <v>7742</v>
      </c>
      <c r="J1234" s="2" t="s">
        <v>7742</v>
      </c>
      <c r="K1234" s="2" t="s">
        <v>7743</v>
      </c>
      <c r="L1234" s="2" t="s">
        <v>1859</v>
      </c>
    </row>
    <row r="1235">
      <c r="A1235" s="2" t="s">
        <v>7744</v>
      </c>
      <c r="G1235" s="2" t="s">
        <v>7745</v>
      </c>
      <c r="H1235" s="2" t="s">
        <v>7746</v>
      </c>
      <c r="I1235" s="2" t="s">
        <v>7747</v>
      </c>
      <c r="J1235" s="2" t="s">
        <v>7747</v>
      </c>
      <c r="K1235" s="2" t="s">
        <v>7748</v>
      </c>
      <c r="L1235" s="2" t="s">
        <v>1859</v>
      </c>
    </row>
    <row r="1236">
      <c r="A1236" s="2" t="s">
        <v>7749</v>
      </c>
      <c r="G1236" s="2" t="s">
        <v>7750</v>
      </c>
      <c r="H1236" s="2" t="s">
        <v>7751</v>
      </c>
      <c r="I1236" s="2" t="s">
        <v>7752</v>
      </c>
      <c r="J1236" s="2" t="s">
        <v>7752</v>
      </c>
      <c r="K1236" s="2" t="s">
        <v>7753</v>
      </c>
      <c r="L1236" s="2" t="s">
        <v>1859</v>
      </c>
    </row>
    <row r="1237">
      <c r="A1237" s="2" t="s">
        <v>7754</v>
      </c>
      <c r="G1237" s="2" t="s">
        <v>7755</v>
      </c>
      <c r="H1237" s="2" t="s">
        <v>7756</v>
      </c>
      <c r="I1237" s="2" t="s">
        <v>7757</v>
      </c>
      <c r="J1237" s="2" t="s">
        <v>7757</v>
      </c>
      <c r="K1237" s="2" t="s">
        <v>7758</v>
      </c>
      <c r="L1237" s="2" t="s">
        <v>1859</v>
      </c>
    </row>
    <row r="1238">
      <c r="A1238" s="2" t="s">
        <v>7759</v>
      </c>
      <c r="G1238" s="2" t="s">
        <v>7760</v>
      </c>
      <c r="H1238" s="2" t="s">
        <v>7761</v>
      </c>
      <c r="I1238" s="2" t="s">
        <v>7762</v>
      </c>
      <c r="J1238" s="2" t="s">
        <v>7762</v>
      </c>
      <c r="K1238" s="2" t="s">
        <v>7763</v>
      </c>
      <c r="L1238" s="2" t="s">
        <v>1859</v>
      </c>
    </row>
    <row r="1239">
      <c r="A1239" s="2" t="s">
        <v>747</v>
      </c>
      <c r="G1239" s="2" t="s">
        <v>7764</v>
      </c>
      <c r="H1239" s="2" t="s">
        <v>7765</v>
      </c>
      <c r="I1239" s="2" t="s">
        <v>7766</v>
      </c>
      <c r="J1239" s="2" t="s">
        <v>7766</v>
      </c>
      <c r="K1239" s="2" t="s">
        <v>7767</v>
      </c>
      <c r="L1239" s="2" t="s">
        <v>1859</v>
      </c>
    </row>
    <row r="1240">
      <c r="A1240" s="2" t="s">
        <v>7768</v>
      </c>
      <c r="G1240" s="2" t="s">
        <v>7769</v>
      </c>
      <c r="H1240" s="2" t="s">
        <v>7770</v>
      </c>
      <c r="I1240" s="2" t="s">
        <v>7771</v>
      </c>
      <c r="J1240" s="2" t="s">
        <v>7771</v>
      </c>
      <c r="K1240" s="2" t="s">
        <v>7772</v>
      </c>
      <c r="L1240" s="2" t="s">
        <v>1859</v>
      </c>
    </row>
    <row r="1241">
      <c r="A1241" s="2" t="s">
        <v>7773</v>
      </c>
      <c r="G1241" s="2" t="s">
        <v>7774</v>
      </c>
      <c r="H1241" s="2" t="s">
        <v>7775</v>
      </c>
      <c r="I1241" s="2" t="s">
        <v>7776</v>
      </c>
      <c r="J1241" s="2" t="s">
        <v>7776</v>
      </c>
      <c r="K1241" s="2" t="s">
        <v>7777</v>
      </c>
      <c r="L1241" s="2" t="s">
        <v>1859</v>
      </c>
    </row>
    <row r="1242">
      <c r="A1242" s="2" t="s">
        <v>749</v>
      </c>
      <c r="G1242" s="2" t="s">
        <v>7778</v>
      </c>
      <c r="H1242" s="2" t="s">
        <v>7779</v>
      </c>
      <c r="I1242" s="2" t="s">
        <v>7780</v>
      </c>
      <c r="J1242" s="2" t="s">
        <v>7780</v>
      </c>
      <c r="K1242" s="2" t="s">
        <v>7781</v>
      </c>
      <c r="L1242" s="2" t="s">
        <v>1859</v>
      </c>
    </row>
    <row r="1243">
      <c r="A1243" s="2" t="s">
        <v>7782</v>
      </c>
      <c r="G1243" s="2" t="s">
        <v>7783</v>
      </c>
      <c r="H1243" s="2" t="s">
        <v>7784</v>
      </c>
      <c r="I1243" s="2" t="s">
        <v>7785</v>
      </c>
      <c r="J1243" s="2" t="s">
        <v>7785</v>
      </c>
      <c r="K1243" s="2" t="s">
        <v>7786</v>
      </c>
      <c r="L1243" s="2" t="s">
        <v>1859</v>
      </c>
    </row>
    <row r="1244">
      <c r="A1244" s="2" t="s">
        <v>7787</v>
      </c>
      <c r="G1244" s="2" t="s">
        <v>7788</v>
      </c>
      <c r="H1244" s="2" t="s">
        <v>7789</v>
      </c>
      <c r="I1244" s="2" t="s">
        <v>7790</v>
      </c>
      <c r="J1244" s="2" t="s">
        <v>7790</v>
      </c>
      <c r="K1244" s="2" t="s">
        <v>7791</v>
      </c>
      <c r="L1244" s="2" t="s">
        <v>1859</v>
      </c>
    </row>
    <row r="1245">
      <c r="A1245" s="2" t="s">
        <v>7792</v>
      </c>
      <c r="G1245" s="2" t="s">
        <v>7793</v>
      </c>
      <c r="H1245" s="2" t="s">
        <v>7794</v>
      </c>
      <c r="I1245" s="2" t="s">
        <v>7795</v>
      </c>
      <c r="J1245" s="2" t="s">
        <v>7795</v>
      </c>
      <c r="K1245" s="2" t="s">
        <v>7796</v>
      </c>
      <c r="L1245" s="2" t="s">
        <v>1859</v>
      </c>
    </row>
    <row r="1246">
      <c r="A1246" s="2" t="s">
        <v>7797</v>
      </c>
      <c r="G1246" s="2" t="s">
        <v>7798</v>
      </c>
      <c r="H1246" s="2" t="s">
        <v>7799</v>
      </c>
      <c r="I1246" s="2" t="s">
        <v>7800</v>
      </c>
      <c r="J1246" s="2" t="s">
        <v>7800</v>
      </c>
      <c r="K1246" s="2" t="s">
        <v>7801</v>
      </c>
      <c r="L1246" s="2" t="s">
        <v>1859</v>
      </c>
    </row>
    <row r="1247">
      <c r="A1247" s="2" t="s">
        <v>7802</v>
      </c>
      <c r="G1247" s="2" t="s">
        <v>7803</v>
      </c>
      <c r="H1247" s="2" t="s">
        <v>7804</v>
      </c>
      <c r="I1247" s="2" t="s">
        <v>7805</v>
      </c>
      <c r="J1247" s="2" t="s">
        <v>7805</v>
      </c>
      <c r="K1247" s="2" t="s">
        <v>7806</v>
      </c>
      <c r="L1247" s="2" t="s">
        <v>1859</v>
      </c>
    </row>
    <row r="1248">
      <c r="A1248" s="2" t="s">
        <v>7807</v>
      </c>
      <c r="G1248" s="2" t="s">
        <v>7808</v>
      </c>
      <c r="H1248" s="2" t="s">
        <v>7809</v>
      </c>
      <c r="I1248" s="2" t="s">
        <v>7810</v>
      </c>
      <c r="J1248" s="2" t="s">
        <v>7810</v>
      </c>
      <c r="K1248" s="2" t="s">
        <v>7811</v>
      </c>
      <c r="L1248" s="2" t="s">
        <v>1859</v>
      </c>
    </row>
    <row r="1249">
      <c r="A1249" s="2" t="s">
        <v>7812</v>
      </c>
      <c r="G1249" s="2" t="s">
        <v>7813</v>
      </c>
      <c r="H1249" s="2" t="s">
        <v>7814</v>
      </c>
      <c r="I1249" s="2" t="s">
        <v>7815</v>
      </c>
      <c r="J1249" s="2" t="s">
        <v>7815</v>
      </c>
      <c r="K1249" s="2" t="s">
        <v>7816</v>
      </c>
      <c r="L1249" s="2" t="s">
        <v>1859</v>
      </c>
    </row>
    <row r="1250">
      <c r="A1250" s="2" t="s">
        <v>7817</v>
      </c>
      <c r="G1250" s="2" t="s">
        <v>7818</v>
      </c>
      <c r="H1250" s="2" t="s">
        <v>7819</v>
      </c>
      <c r="I1250" s="2" t="s">
        <v>7820</v>
      </c>
      <c r="J1250" s="2" t="s">
        <v>7820</v>
      </c>
      <c r="K1250" s="2" t="s">
        <v>7821</v>
      </c>
      <c r="L1250" s="2" t="s">
        <v>1859</v>
      </c>
    </row>
    <row r="1251">
      <c r="A1251" s="2" t="s">
        <v>7822</v>
      </c>
      <c r="G1251" s="2" t="s">
        <v>7823</v>
      </c>
      <c r="H1251" s="2" t="s">
        <v>7824</v>
      </c>
      <c r="I1251" s="2" t="s">
        <v>7825</v>
      </c>
      <c r="J1251" s="2" t="s">
        <v>7825</v>
      </c>
      <c r="K1251" s="2" t="s">
        <v>7826</v>
      </c>
      <c r="L1251" s="2" t="s">
        <v>1859</v>
      </c>
    </row>
    <row r="1252">
      <c r="A1252" s="2" t="s">
        <v>7827</v>
      </c>
      <c r="G1252" s="2" t="s">
        <v>7828</v>
      </c>
      <c r="H1252" s="2" t="s">
        <v>7829</v>
      </c>
      <c r="I1252" s="2" t="s">
        <v>7830</v>
      </c>
      <c r="J1252" s="2" t="s">
        <v>7830</v>
      </c>
      <c r="K1252" s="2" t="s">
        <v>7831</v>
      </c>
      <c r="L1252" s="2" t="s">
        <v>1859</v>
      </c>
    </row>
    <row r="1253">
      <c r="A1253" s="2" t="s">
        <v>7832</v>
      </c>
      <c r="G1253" s="2" t="s">
        <v>7833</v>
      </c>
      <c r="H1253" s="2" t="s">
        <v>7834</v>
      </c>
      <c r="I1253" s="2" t="s">
        <v>7835</v>
      </c>
      <c r="J1253" s="2" t="s">
        <v>7835</v>
      </c>
      <c r="K1253" s="2" t="s">
        <v>7836</v>
      </c>
      <c r="L1253" s="2" t="s">
        <v>1859</v>
      </c>
    </row>
    <row r="1254">
      <c r="A1254" s="2" t="s">
        <v>7837</v>
      </c>
      <c r="G1254" s="2" t="s">
        <v>7838</v>
      </c>
      <c r="H1254" s="2" t="s">
        <v>7839</v>
      </c>
      <c r="I1254" s="2" t="s">
        <v>7840</v>
      </c>
      <c r="J1254" s="2" t="s">
        <v>7840</v>
      </c>
      <c r="K1254" s="2" t="s">
        <v>7841</v>
      </c>
      <c r="L1254" s="2" t="s">
        <v>1859</v>
      </c>
    </row>
    <row r="1255">
      <c r="A1255" s="2" t="s">
        <v>754</v>
      </c>
      <c r="G1255" s="2" t="s">
        <v>7842</v>
      </c>
      <c r="H1255" s="2" t="s">
        <v>7843</v>
      </c>
      <c r="I1255" s="2" t="s">
        <v>7844</v>
      </c>
      <c r="J1255" s="2" t="s">
        <v>7844</v>
      </c>
      <c r="K1255" s="2" t="s">
        <v>7845</v>
      </c>
      <c r="L1255" s="2" t="s">
        <v>1859</v>
      </c>
    </row>
    <row r="1256">
      <c r="A1256" s="2" t="s">
        <v>7846</v>
      </c>
      <c r="G1256" s="2" t="s">
        <v>7847</v>
      </c>
      <c r="H1256" s="2" t="s">
        <v>7848</v>
      </c>
      <c r="I1256" s="2" t="s">
        <v>7849</v>
      </c>
      <c r="J1256" s="2" t="s">
        <v>7849</v>
      </c>
      <c r="K1256" s="2" t="s">
        <v>7850</v>
      </c>
      <c r="L1256" s="2" t="s">
        <v>1859</v>
      </c>
    </row>
    <row r="1257">
      <c r="A1257" s="2" t="s">
        <v>755</v>
      </c>
      <c r="G1257" s="2" t="s">
        <v>7851</v>
      </c>
      <c r="H1257" s="2" t="s">
        <v>7852</v>
      </c>
      <c r="I1257" s="2" t="s">
        <v>7853</v>
      </c>
      <c r="J1257" s="2" t="s">
        <v>7853</v>
      </c>
      <c r="K1257" s="2" t="s">
        <v>7854</v>
      </c>
      <c r="L1257" s="2" t="s">
        <v>1859</v>
      </c>
    </row>
    <row r="1258">
      <c r="A1258" s="2" t="s">
        <v>7855</v>
      </c>
      <c r="G1258" s="2" t="s">
        <v>7856</v>
      </c>
      <c r="H1258" s="2" t="s">
        <v>7857</v>
      </c>
      <c r="I1258" s="2" t="s">
        <v>7858</v>
      </c>
      <c r="J1258" s="2" t="s">
        <v>7858</v>
      </c>
      <c r="K1258" s="2" t="s">
        <v>7859</v>
      </c>
      <c r="L1258" s="2" t="s">
        <v>1859</v>
      </c>
    </row>
    <row r="1259">
      <c r="A1259" s="2" t="s">
        <v>194</v>
      </c>
      <c r="G1259" s="2" t="s">
        <v>7860</v>
      </c>
      <c r="H1259" s="2" t="s">
        <v>7861</v>
      </c>
      <c r="I1259" s="2" t="s">
        <v>7862</v>
      </c>
      <c r="J1259" s="2" t="s">
        <v>7862</v>
      </c>
      <c r="K1259" s="2" t="s">
        <v>7863</v>
      </c>
      <c r="L1259" s="2" t="s">
        <v>1859</v>
      </c>
    </row>
    <row r="1260">
      <c r="A1260" s="2" t="s">
        <v>7864</v>
      </c>
      <c r="G1260" s="2" t="s">
        <v>7865</v>
      </c>
      <c r="H1260" s="2" t="s">
        <v>7866</v>
      </c>
      <c r="I1260" s="2" t="s">
        <v>7867</v>
      </c>
      <c r="J1260" s="2" t="s">
        <v>7867</v>
      </c>
      <c r="K1260" s="2" t="s">
        <v>7868</v>
      </c>
      <c r="L1260" s="2" t="s">
        <v>1859</v>
      </c>
    </row>
    <row r="1261">
      <c r="A1261" s="2" t="s">
        <v>197</v>
      </c>
      <c r="G1261" s="2" t="s">
        <v>7869</v>
      </c>
      <c r="H1261" s="2" t="s">
        <v>7870</v>
      </c>
      <c r="I1261" s="2" t="s">
        <v>7871</v>
      </c>
      <c r="J1261" s="2" t="s">
        <v>7871</v>
      </c>
      <c r="K1261" s="2" t="s">
        <v>7872</v>
      </c>
      <c r="L1261" s="2" t="s">
        <v>1859</v>
      </c>
    </row>
    <row r="1262">
      <c r="A1262" s="2" t="s">
        <v>196</v>
      </c>
      <c r="G1262" s="2" t="s">
        <v>7873</v>
      </c>
      <c r="H1262" s="2" t="s">
        <v>7874</v>
      </c>
      <c r="I1262" s="2" t="s">
        <v>7875</v>
      </c>
      <c r="J1262" s="2" t="s">
        <v>7875</v>
      </c>
      <c r="K1262" s="2" t="s">
        <v>7876</v>
      </c>
      <c r="L1262" s="2" t="s">
        <v>1859</v>
      </c>
    </row>
    <row r="1263">
      <c r="A1263" s="2" t="s">
        <v>7877</v>
      </c>
      <c r="G1263" s="2" t="s">
        <v>7878</v>
      </c>
      <c r="H1263" s="2" t="s">
        <v>7879</v>
      </c>
      <c r="I1263" s="2" t="s">
        <v>7880</v>
      </c>
      <c r="J1263" s="2" t="s">
        <v>7880</v>
      </c>
      <c r="K1263" s="2" t="s">
        <v>7881</v>
      </c>
      <c r="L1263" s="2" t="s">
        <v>1859</v>
      </c>
    </row>
    <row r="1264">
      <c r="A1264" s="2" t="s">
        <v>7882</v>
      </c>
      <c r="G1264" s="2" t="s">
        <v>7883</v>
      </c>
      <c r="H1264" s="2" t="s">
        <v>7884</v>
      </c>
      <c r="I1264" s="2" t="s">
        <v>7885</v>
      </c>
      <c r="J1264" s="2" t="s">
        <v>7885</v>
      </c>
      <c r="K1264" s="2" t="s">
        <v>7886</v>
      </c>
      <c r="L1264" s="2" t="s">
        <v>1859</v>
      </c>
    </row>
    <row r="1265">
      <c r="A1265" s="2" t="s">
        <v>760</v>
      </c>
      <c r="G1265" s="2" t="s">
        <v>7887</v>
      </c>
      <c r="H1265" s="2" t="s">
        <v>7888</v>
      </c>
      <c r="I1265" s="2" t="s">
        <v>7889</v>
      </c>
      <c r="J1265" s="2" t="s">
        <v>7889</v>
      </c>
      <c r="K1265" s="2" t="s">
        <v>7890</v>
      </c>
      <c r="L1265" s="2" t="s">
        <v>1859</v>
      </c>
    </row>
    <row r="1266">
      <c r="A1266" s="2" t="s">
        <v>7891</v>
      </c>
      <c r="G1266" s="2" t="s">
        <v>7892</v>
      </c>
      <c r="H1266" s="2" t="s">
        <v>7893</v>
      </c>
      <c r="I1266" s="2" t="s">
        <v>7894</v>
      </c>
      <c r="J1266" s="2" t="s">
        <v>7894</v>
      </c>
      <c r="K1266" s="2" t="s">
        <v>7895</v>
      </c>
      <c r="L1266" s="2" t="s">
        <v>1859</v>
      </c>
    </row>
    <row r="1267">
      <c r="A1267" s="2" t="s">
        <v>199</v>
      </c>
      <c r="G1267" s="2" t="s">
        <v>7896</v>
      </c>
      <c r="H1267" s="2" t="s">
        <v>7897</v>
      </c>
      <c r="I1267" s="2" t="s">
        <v>7898</v>
      </c>
      <c r="J1267" s="2" t="s">
        <v>7898</v>
      </c>
      <c r="K1267" s="2" t="s">
        <v>7899</v>
      </c>
      <c r="L1267" s="2" t="s">
        <v>1859</v>
      </c>
    </row>
    <row r="1268">
      <c r="A1268" s="2" t="s">
        <v>7900</v>
      </c>
      <c r="G1268" s="2" t="s">
        <v>7901</v>
      </c>
      <c r="H1268" s="2" t="s">
        <v>7902</v>
      </c>
      <c r="I1268" s="2" t="s">
        <v>7903</v>
      </c>
      <c r="J1268" s="2" t="s">
        <v>7903</v>
      </c>
      <c r="K1268" s="2" t="s">
        <v>7904</v>
      </c>
      <c r="L1268" s="2" t="s">
        <v>1859</v>
      </c>
    </row>
    <row r="1269">
      <c r="A1269" s="2" t="s">
        <v>7905</v>
      </c>
      <c r="G1269" s="2" t="s">
        <v>7906</v>
      </c>
      <c r="H1269" s="2" t="s">
        <v>7907</v>
      </c>
      <c r="I1269" s="2" t="s">
        <v>7908</v>
      </c>
      <c r="J1269" s="2" t="s">
        <v>7909</v>
      </c>
      <c r="K1269" s="2" t="s">
        <v>7910</v>
      </c>
      <c r="L1269" s="2" t="s">
        <v>1859</v>
      </c>
    </row>
    <row r="1270">
      <c r="A1270" s="2" t="s">
        <v>7911</v>
      </c>
      <c r="G1270" s="2" t="s">
        <v>7912</v>
      </c>
      <c r="H1270" s="2" t="s">
        <v>7913</v>
      </c>
      <c r="I1270" s="2" t="s">
        <v>7914</v>
      </c>
      <c r="J1270" s="2" t="s">
        <v>7914</v>
      </c>
      <c r="K1270" s="2" t="s">
        <v>7915</v>
      </c>
      <c r="L1270" s="2" t="s">
        <v>1859</v>
      </c>
    </row>
    <row r="1271">
      <c r="A1271" s="2" t="s">
        <v>7916</v>
      </c>
      <c r="G1271" s="2" t="s">
        <v>7917</v>
      </c>
      <c r="H1271" s="2" t="s">
        <v>7918</v>
      </c>
      <c r="I1271" s="2" t="s">
        <v>7919</v>
      </c>
      <c r="J1271" s="2" t="s">
        <v>7919</v>
      </c>
      <c r="K1271" s="2" t="s">
        <v>7920</v>
      </c>
      <c r="L1271" s="2" t="s">
        <v>1859</v>
      </c>
    </row>
    <row r="1272">
      <c r="A1272" s="2" t="s">
        <v>7921</v>
      </c>
      <c r="G1272" s="2" t="s">
        <v>7922</v>
      </c>
      <c r="H1272" s="2" t="s">
        <v>7923</v>
      </c>
      <c r="I1272" s="2" t="s">
        <v>7924</v>
      </c>
      <c r="J1272" s="2" t="s">
        <v>7924</v>
      </c>
      <c r="K1272" s="2" t="s">
        <v>7925</v>
      </c>
      <c r="L1272" s="2" t="s">
        <v>1859</v>
      </c>
    </row>
    <row r="1273">
      <c r="A1273" s="2" t="s">
        <v>7926</v>
      </c>
      <c r="G1273" s="2" t="s">
        <v>7927</v>
      </c>
      <c r="H1273" s="2" t="s">
        <v>7928</v>
      </c>
      <c r="I1273" s="2" t="s">
        <v>7929</v>
      </c>
      <c r="J1273" s="2" t="s">
        <v>7929</v>
      </c>
      <c r="K1273" s="2" t="s">
        <v>7930</v>
      </c>
      <c r="L1273" s="2" t="s">
        <v>1859</v>
      </c>
    </row>
    <row r="1274">
      <c r="A1274" s="2" t="s">
        <v>7931</v>
      </c>
      <c r="G1274" s="2" t="s">
        <v>7932</v>
      </c>
      <c r="H1274" s="2" t="s">
        <v>7933</v>
      </c>
      <c r="I1274" s="2" t="s">
        <v>7934</v>
      </c>
      <c r="J1274" s="2" t="s">
        <v>7934</v>
      </c>
      <c r="K1274" s="2" t="s">
        <v>7935</v>
      </c>
      <c r="L1274" s="2" t="s">
        <v>1859</v>
      </c>
    </row>
    <row r="1275">
      <c r="A1275" s="2" t="s">
        <v>7936</v>
      </c>
      <c r="G1275" s="2" t="s">
        <v>7937</v>
      </c>
      <c r="H1275" s="2" t="s">
        <v>7938</v>
      </c>
      <c r="I1275" s="2" t="s">
        <v>7939</v>
      </c>
      <c r="J1275" s="2" t="s">
        <v>7940</v>
      </c>
      <c r="K1275" s="2" t="s">
        <v>7941</v>
      </c>
      <c r="L1275" s="2" t="s">
        <v>1859</v>
      </c>
    </row>
    <row r="1276">
      <c r="A1276" s="2" t="s">
        <v>765</v>
      </c>
      <c r="G1276" s="2" t="s">
        <v>7942</v>
      </c>
      <c r="H1276" s="2" t="s">
        <v>7943</v>
      </c>
      <c r="I1276" s="2" t="s">
        <v>7944</v>
      </c>
      <c r="J1276" s="2" t="s">
        <v>7944</v>
      </c>
      <c r="K1276" s="2" t="s">
        <v>7945</v>
      </c>
      <c r="L1276" s="2" t="s">
        <v>1859</v>
      </c>
    </row>
    <row r="1277">
      <c r="A1277" s="2" t="s">
        <v>7946</v>
      </c>
      <c r="G1277" s="2" t="s">
        <v>7947</v>
      </c>
      <c r="H1277" s="2" t="s">
        <v>7948</v>
      </c>
      <c r="I1277" s="2" t="s">
        <v>7949</v>
      </c>
      <c r="J1277" s="2" t="s">
        <v>7949</v>
      </c>
      <c r="K1277" s="2" t="s">
        <v>7950</v>
      </c>
      <c r="L1277" s="2" t="s">
        <v>1859</v>
      </c>
    </row>
    <row r="1278">
      <c r="A1278" s="2" t="s">
        <v>201</v>
      </c>
      <c r="G1278" s="2" t="s">
        <v>7951</v>
      </c>
      <c r="H1278" s="2" t="s">
        <v>7952</v>
      </c>
      <c r="I1278" s="2" t="s">
        <v>7953</v>
      </c>
      <c r="J1278" s="2" t="s">
        <v>7954</v>
      </c>
      <c r="K1278" s="2" t="s">
        <v>7955</v>
      </c>
      <c r="L1278" s="2" t="s">
        <v>1859</v>
      </c>
    </row>
    <row r="1279">
      <c r="A1279" s="2" t="s">
        <v>7956</v>
      </c>
      <c r="G1279" s="2" t="s">
        <v>7957</v>
      </c>
      <c r="H1279" s="2" t="s">
        <v>7958</v>
      </c>
      <c r="I1279" s="2" t="s">
        <v>7959</v>
      </c>
      <c r="J1279" s="2" t="s">
        <v>7960</v>
      </c>
      <c r="K1279" s="2" t="s">
        <v>7961</v>
      </c>
      <c r="L1279" s="2" t="s">
        <v>1859</v>
      </c>
    </row>
    <row r="1280">
      <c r="A1280" s="2" t="s">
        <v>7962</v>
      </c>
      <c r="G1280" s="2" t="s">
        <v>7963</v>
      </c>
      <c r="H1280" s="2" t="s">
        <v>7964</v>
      </c>
      <c r="I1280" s="2" t="s">
        <v>7965</v>
      </c>
      <c r="J1280" s="2" t="s">
        <v>7965</v>
      </c>
      <c r="K1280" s="2" t="s">
        <v>7966</v>
      </c>
      <c r="L1280" s="2" t="s">
        <v>1859</v>
      </c>
    </row>
    <row r="1281">
      <c r="A1281" s="2" t="s">
        <v>7967</v>
      </c>
      <c r="G1281" s="2" t="s">
        <v>7968</v>
      </c>
      <c r="H1281" s="2" t="s">
        <v>7969</v>
      </c>
      <c r="I1281" s="2" t="s">
        <v>7970</v>
      </c>
      <c r="J1281" s="2" t="s">
        <v>7970</v>
      </c>
      <c r="K1281" s="2" t="s">
        <v>7971</v>
      </c>
      <c r="L1281" s="2" t="s">
        <v>1859</v>
      </c>
    </row>
    <row r="1282">
      <c r="A1282" s="2" t="s">
        <v>204</v>
      </c>
      <c r="G1282" s="2" t="s">
        <v>7972</v>
      </c>
      <c r="H1282" s="2" t="s">
        <v>7973</v>
      </c>
      <c r="I1282" s="2" t="s">
        <v>7974</v>
      </c>
      <c r="J1282" s="2" t="s">
        <v>7974</v>
      </c>
      <c r="K1282" s="2" t="s">
        <v>7975</v>
      </c>
      <c r="L1282" s="2" t="s">
        <v>1859</v>
      </c>
    </row>
    <row r="1283">
      <c r="A1283" s="2" t="s">
        <v>203</v>
      </c>
      <c r="G1283" s="2" t="s">
        <v>7976</v>
      </c>
      <c r="H1283" s="2" t="s">
        <v>7977</v>
      </c>
      <c r="I1283" s="2" t="s">
        <v>7978</v>
      </c>
      <c r="J1283" s="2" t="s">
        <v>7978</v>
      </c>
      <c r="K1283" s="2" t="s">
        <v>7979</v>
      </c>
      <c r="L1283" s="2" t="s">
        <v>1859</v>
      </c>
    </row>
    <row r="1284">
      <c r="A1284" s="2" t="s">
        <v>768</v>
      </c>
      <c r="G1284" s="2" t="s">
        <v>7980</v>
      </c>
      <c r="H1284" s="2" t="s">
        <v>7981</v>
      </c>
      <c r="I1284" s="2" t="s">
        <v>7982</v>
      </c>
      <c r="J1284" s="2" t="s">
        <v>7982</v>
      </c>
      <c r="K1284" s="2" t="s">
        <v>7983</v>
      </c>
      <c r="L1284" s="2" t="s">
        <v>1859</v>
      </c>
    </row>
    <row r="1285">
      <c r="A1285" s="2" t="s">
        <v>769</v>
      </c>
      <c r="G1285" s="2" t="s">
        <v>7984</v>
      </c>
      <c r="H1285" s="2" t="s">
        <v>7985</v>
      </c>
      <c r="I1285" s="2" t="s">
        <v>7986</v>
      </c>
      <c r="J1285" s="2" t="s">
        <v>7986</v>
      </c>
      <c r="K1285" s="2" t="s">
        <v>7987</v>
      </c>
      <c r="L1285" s="2" t="s">
        <v>1859</v>
      </c>
    </row>
    <row r="1286">
      <c r="A1286" s="2" t="s">
        <v>770</v>
      </c>
      <c r="G1286" s="2" t="s">
        <v>7988</v>
      </c>
      <c r="H1286" s="2" t="s">
        <v>7989</v>
      </c>
      <c r="I1286" s="2" t="s">
        <v>7990</v>
      </c>
      <c r="J1286" s="2" t="s">
        <v>7990</v>
      </c>
      <c r="K1286" s="2" t="s">
        <v>7991</v>
      </c>
      <c r="L1286" s="2" t="s">
        <v>1859</v>
      </c>
    </row>
    <row r="1287">
      <c r="A1287" s="2" t="s">
        <v>771</v>
      </c>
      <c r="G1287" s="2" t="s">
        <v>7992</v>
      </c>
      <c r="H1287" s="2" t="s">
        <v>7993</v>
      </c>
      <c r="I1287" s="2" t="s">
        <v>7994</v>
      </c>
      <c r="J1287" s="2" t="s">
        <v>7994</v>
      </c>
      <c r="K1287" s="2" t="s">
        <v>7995</v>
      </c>
      <c r="L1287" s="2" t="s">
        <v>1859</v>
      </c>
    </row>
    <row r="1288">
      <c r="A1288" s="2" t="s">
        <v>7996</v>
      </c>
      <c r="G1288" s="2" t="s">
        <v>7997</v>
      </c>
      <c r="H1288" s="2" t="s">
        <v>7998</v>
      </c>
      <c r="I1288" s="2" t="s">
        <v>7999</v>
      </c>
      <c r="J1288" s="2" t="s">
        <v>7999</v>
      </c>
      <c r="K1288" s="2" t="s">
        <v>8000</v>
      </c>
      <c r="L1288" s="2" t="s">
        <v>1859</v>
      </c>
    </row>
    <row r="1289">
      <c r="A1289" s="2" t="s">
        <v>8001</v>
      </c>
      <c r="G1289" s="2" t="s">
        <v>8002</v>
      </c>
      <c r="H1289" s="2" t="s">
        <v>8003</v>
      </c>
      <c r="I1289" s="2" t="s">
        <v>8004</v>
      </c>
      <c r="J1289" s="2" t="s">
        <v>8004</v>
      </c>
      <c r="K1289" s="2" t="s">
        <v>8005</v>
      </c>
      <c r="L1289" s="2" t="s">
        <v>1859</v>
      </c>
    </row>
    <row r="1290">
      <c r="A1290" s="2" t="s">
        <v>773</v>
      </c>
      <c r="G1290" s="2" t="s">
        <v>8006</v>
      </c>
      <c r="H1290" s="2" t="s">
        <v>8007</v>
      </c>
      <c r="I1290" s="2" t="s">
        <v>8008</v>
      </c>
      <c r="J1290" s="2" t="s">
        <v>8008</v>
      </c>
      <c r="K1290" s="2" t="s">
        <v>8009</v>
      </c>
      <c r="L1290" s="2" t="s">
        <v>1859</v>
      </c>
    </row>
    <row r="1291">
      <c r="A1291" s="2" t="s">
        <v>8010</v>
      </c>
      <c r="G1291" s="2" t="s">
        <v>8011</v>
      </c>
      <c r="H1291" s="2" t="s">
        <v>8012</v>
      </c>
      <c r="I1291" s="2" t="s">
        <v>8013</v>
      </c>
      <c r="J1291" s="2" t="s">
        <v>8013</v>
      </c>
      <c r="K1291" s="2" t="s">
        <v>8014</v>
      </c>
      <c r="L1291" s="2" t="s">
        <v>1859</v>
      </c>
    </row>
    <row r="1292">
      <c r="A1292" s="2" t="s">
        <v>8015</v>
      </c>
      <c r="G1292" s="2" t="s">
        <v>8016</v>
      </c>
      <c r="H1292" s="2" t="s">
        <v>8017</v>
      </c>
      <c r="I1292" s="2" t="s">
        <v>8018</v>
      </c>
      <c r="J1292" s="2" t="s">
        <v>8018</v>
      </c>
      <c r="K1292" s="2" t="s">
        <v>8019</v>
      </c>
      <c r="L1292" s="2" t="s">
        <v>1859</v>
      </c>
    </row>
    <row r="1293">
      <c r="A1293" s="2" t="s">
        <v>8020</v>
      </c>
      <c r="G1293" s="2" t="s">
        <v>8021</v>
      </c>
      <c r="H1293" s="2" t="s">
        <v>8022</v>
      </c>
      <c r="I1293" s="2" t="s">
        <v>8023</v>
      </c>
      <c r="J1293" s="2" t="s">
        <v>8023</v>
      </c>
      <c r="K1293" s="2" t="s">
        <v>8024</v>
      </c>
      <c r="L1293" s="2" t="s">
        <v>1859</v>
      </c>
    </row>
    <row r="1294">
      <c r="A1294" s="2" t="s">
        <v>775</v>
      </c>
      <c r="G1294" s="2" t="s">
        <v>8025</v>
      </c>
      <c r="H1294" s="2" t="s">
        <v>8026</v>
      </c>
      <c r="I1294" s="2" t="s">
        <v>8027</v>
      </c>
      <c r="J1294" s="2" t="s">
        <v>8027</v>
      </c>
      <c r="K1294" s="2" t="s">
        <v>8028</v>
      </c>
      <c r="L1294" s="2" t="s">
        <v>1859</v>
      </c>
    </row>
    <row r="1295">
      <c r="A1295" s="2" t="s">
        <v>8029</v>
      </c>
      <c r="G1295" s="2" t="s">
        <v>8030</v>
      </c>
      <c r="H1295" s="2" t="s">
        <v>8031</v>
      </c>
      <c r="I1295" s="2" t="s">
        <v>8032</v>
      </c>
      <c r="J1295" s="2" t="s">
        <v>8032</v>
      </c>
      <c r="K1295" s="2" t="s">
        <v>8033</v>
      </c>
      <c r="L1295" s="2" t="s">
        <v>1859</v>
      </c>
    </row>
    <row r="1296">
      <c r="A1296" s="2" t="s">
        <v>8034</v>
      </c>
      <c r="G1296" s="2" t="s">
        <v>8035</v>
      </c>
      <c r="H1296" s="2" t="s">
        <v>8036</v>
      </c>
      <c r="I1296" s="2" t="s">
        <v>8037</v>
      </c>
      <c r="J1296" s="2" t="s">
        <v>8037</v>
      </c>
      <c r="K1296" s="2" t="s">
        <v>8038</v>
      </c>
      <c r="L1296" s="2" t="s">
        <v>1859</v>
      </c>
    </row>
    <row r="1297">
      <c r="A1297" s="2" t="s">
        <v>8039</v>
      </c>
      <c r="G1297" s="2" t="s">
        <v>8040</v>
      </c>
      <c r="H1297" s="2" t="s">
        <v>8041</v>
      </c>
      <c r="I1297" s="2" t="s">
        <v>8042</v>
      </c>
      <c r="J1297" s="2" t="s">
        <v>8042</v>
      </c>
      <c r="K1297" s="2" t="s">
        <v>8043</v>
      </c>
      <c r="L1297" s="2" t="s">
        <v>1859</v>
      </c>
    </row>
    <row r="1298">
      <c r="A1298" s="2" t="s">
        <v>778</v>
      </c>
      <c r="G1298" s="2" t="s">
        <v>8044</v>
      </c>
      <c r="H1298" s="2" t="s">
        <v>8045</v>
      </c>
      <c r="I1298" s="2" t="s">
        <v>8046</v>
      </c>
      <c r="J1298" s="2" t="s">
        <v>8046</v>
      </c>
      <c r="K1298" s="2" t="s">
        <v>8047</v>
      </c>
      <c r="L1298" s="2" t="s">
        <v>1859</v>
      </c>
    </row>
    <row r="1299">
      <c r="A1299" s="2" t="s">
        <v>8048</v>
      </c>
      <c r="G1299" s="2" t="s">
        <v>8049</v>
      </c>
      <c r="H1299" s="2" t="s">
        <v>8050</v>
      </c>
      <c r="I1299" s="2" t="s">
        <v>8051</v>
      </c>
      <c r="J1299" s="2" t="s">
        <v>8051</v>
      </c>
      <c r="K1299" s="2" t="s">
        <v>8052</v>
      </c>
      <c r="L1299" s="2" t="s">
        <v>1859</v>
      </c>
    </row>
    <row r="1300">
      <c r="A1300" s="2" t="s">
        <v>1677</v>
      </c>
      <c r="G1300" s="2" t="s">
        <v>8053</v>
      </c>
      <c r="H1300" s="2" t="s">
        <v>8054</v>
      </c>
      <c r="I1300" s="2" t="s">
        <v>8055</v>
      </c>
      <c r="J1300" s="2" t="s">
        <v>8055</v>
      </c>
      <c r="K1300" s="2" t="s">
        <v>8056</v>
      </c>
      <c r="L1300" s="2" t="s">
        <v>1859</v>
      </c>
    </row>
    <row r="1301">
      <c r="A1301" s="2" t="s">
        <v>8057</v>
      </c>
      <c r="G1301" s="2" t="s">
        <v>8058</v>
      </c>
      <c r="H1301" s="2" t="s">
        <v>8059</v>
      </c>
      <c r="I1301" s="2" t="s">
        <v>8060</v>
      </c>
      <c r="J1301" s="2" t="s">
        <v>8060</v>
      </c>
      <c r="K1301" s="2" t="s">
        <v>8061</v>
      </c>
      <c r="L1301" s="2" t="s">
        <v>1859</v>
      </c>
    </row>
    <row r="1302">
      <c r="A1302" s="2" t="s">
        <v>8062</v>
      </c>
      <c r="G1302" s="2" t="s">
        <v>8063</v>
      </c>
      <c r="H1302" s="2" t="s">
        <v>8064</v>
      </c>
      <c r="I1302" s="2" t="s">
        <v>8065</v>
      </c>
      <c r="J1302" s="2" t="s">
        <v>8065</v>
      </c>
      <c r="K1302" s="2" t="s">
        <v>8066</v>
      </c>
      <c r="L1302" s="2" t="s">
        <v>1859</v>
      </c>
    </row>
    <row r="1303">
      <c r="A1303" s="2" t="s">
        <v>782</v>
      </c>
      <c r="G1303" s="2" t="s">
        <v>8067</v>
      </c>
      <c r="H1303" s="2" t="s">
        <v>8068</v>
      </c>
      <c r="I1303" s="2" t="s">
        <v>8069</v>
      </c>
      <c r="J1303" s="2" t="s">
        <v>8069</v>
      </c>
      <c r="K1303" s="2" t="s">
        <v>8070</v>
      </c>
      <c r="L1303" s="2" t="s">
        <v>1859</v>
      </c>
    </row>
    <row r="1304">
      <c r="A1304" s="2" t="s">
        <v>8071</v>
      </c>
      <c r="G1304" s="2" t="s">
        <v>8072</v>
      </c>
      <c r="H1304" s="2" t="s">
        <v>8073</v>
      </c>
      <c r="I1304" s="2" t="s">
        <v>8074</v>
      </c>
      <c r="J1304" s="2" t="s">
        <v>8074</v>
      </c>
      <c r="K1304" s="2" t="s">
        <v>8075</v>
      </c>
      <c r="L1304" s="2" t="s">
        <v>1859</v>
      </c>
    </row>
    <row r="1305">
      <c r="A1305" s="2" t="s">
        <v>8076</v>
      </c>
      <c r="G1305" s="2" t="s">
        <v>8077</v>
      </c>
      <c r="H1305" s="2" t="s">
        <v>8078</v>
      </c>
      <c r="I1305" s="2" t="s">
        <v>8079</v>
      </c>
      <c r="J1305" s="2" t="s">
        <v>8079</v>
      </c>
      <c r="K1305" s="2" t="s">
        <v>8080</v>
      </c>
      <c r="L1305" s="2" t="s">
        <v>1859</v>
      </c>
    </row>
    <row r="1306">
      <c r="A1306" s="2" t="s">
        <v>8081</v>
      </c>
      <c r="G1306" s="2" t="s">
        <v>8082</v>
      </c>
      <c r="H1306" s="2" t="s">
        <v>8083</v>
      </c>
      <c r="I1306" s="2" t="s">
        <v>8084</v>
      </c>
      <c r="J1306" s="2" t="s">
        <v>8084</v>
      </c>
      <c r="K1306" s="2" t="s">
        <v>8085</v>
      </c>
      <c r="L1306" s="2" t="s">
        <v>1859</v>
      </c>
    </row>
    <row r="1307">
      <c r="A1307" s="2" t="s">
        <v>8086</v>
      </c>
      <c r="G1307" s="2" t="s">
        <v>8087</v>
      </c>
      <c r="H1307" s="2" t="s">
        <v>8088</v>
      </c>
      <c r="I1307" s="2" t="s">
        <v>8089</v>
      </c>
      <c r="J1307" s="2" t="s">
        <v>8089</v>
      </c>
      <c r="K1307" s="2" t="s">
        <v>8090</v>
      </c>
      <c r="L1307" s="2" t="s">
        <v>1859</v>
      </c>
    </row>
    <row r="1308">
      <c r="A1308" s="2" t="s">
        <v>8091</v>
      </c>
      <c r="G1308" s="2" t="s">
        <v>8092</v>
      </c>
      <c r="H1308" s="2" t="s">
        <v>8093</v>
      </c>
      <c r="I1308" s="2" t="s">
        <v>8094</v>
      </c>
      <c r="J1308" s="2" t="s">
        <v>8094</v>
      </c>
      <c r="K1308" s="2" t="s">
        <v>8095</v>
      </c>
      <c r="L1308" s="2" t="s">
        <v>1859</v>
      </c>
    </row>
    <row r="1309">
      <c r="A1309" s="2" t="s">
        <v>8096</v>
      </c>
      <c r="G1309" s="2" t="s">
        <v>8097</v>
      </c>
      <c r="H1309" s="2" t="s">
        <v>8098</v>
      </c>
      <c r="I1309" s="2" t="s">
        <v>8099</v>
      </c>
      <c r="J1309" s="2" t="s">
        <v>8099</v>
      </c>
      <c r="K1309" s="2" t="s">
        <v>8100</v>
      </c>
      <c r="L1309" s="2" t="s">
        <v>1859</v>
      </c>
    </row>
    <row r="1310">
      <c r="A1310" s="2" t="s">
        <v>207</v>
      </c>
      <c r="G1310" s="2" t="s">
        <v>8101</v>
      </c>
      <c r="H1310" s="2" t="s">
        <v>8102</v>
      </c>
      <c r="I1310" s="2" t="s">
        <v>8103</v>
      </c>
      <c r="J1310" s="2" t="s">
        <v>8103</v>
      </c>
      <c r="K1310" s="2" t="s">
        <v>8104</v>
      </c>
      <c r="L1310" s="2" t="s">
        <v>1859</v>
      </c>
    </row>
    <row r="1311">
      <c r="A1311" s="2" t="s">
        <v>8105</v>
      </c>
      <c r="G1311" s="2" t="s">
        <v>8106</v>
      </c>
      <c r="H1311" s="2" t="s">
        <v>8107</v>
      </c>
      <c r="I1311" s="2" t="s">
        <v>8108</v>
      </c>
      <c r="J1311" s="2" t="s">
        <v>8108</v>
      </c>
      <c r="K1311" s="2" t="s">
        <v>8109</v>
      </c>
      <c r="L1311" s="2" t="s">
        <v>1859</v>
      </c>
    </row>
    <row r="1312">
      <c r="A1312" s="2" t="s">
        <v>8110</v>
      </c>
      <c r="G1312" s="2" t="s">
        <v>8111</v>
      </c>
      <c r="H1312" s="2" t="s">
        <v>8112</v>
      </c>
      <c r="I1312" s="2" t="s">
        <v>8113</v>
      </c>
      <c r="J1312" s="2" t="s">
        <v>8113</v>
      </c>
      <c r="K1312" s="2" t="s">
        <v>8114</v>
      </c>
      <c r="L1312" s="2" t="s">
        <v>1859</v>
      </c>
    </row>
    <row r="1313">
      <c r="A1313" s="2" t="s">
        <v>8115</v>
      </c>
      <c r="G1313" s="2" t="s">
        <v>8116</v>
      </c>
      <c r="H1313" s="2" t="s">
        <v>8117</v>
      </c>
      <c r="I1313" s="2" t="s">
        <v>8118</v>
      </c>
      <c r="J1313" s="2" t="s">
        <v>8118</v>
      </c>
      <c r="K1313" s="2" t="s">
        <v>8119</v>
      </c>
      <c r="L1313" s="2" t="s">
        <v>1859</v>
      </c>
    </row>
    <row r="1314">
      <c r="A1314" s="2" t="s">
        <v>8120</v>
      </c>
      <c r="G1314" s="2" t="s">
        <v>8121</v>
      </c>
      <c r="H1314" s="2" t="s">
        <v>8122</v>
      </c>
      <c r="I1314" s="2" t="s">
        <v>8123</v>
      </c>
      <c r="J1314" s="2" t="s">
        <v>8123</v>
      </c>
      <c r="K1314" s="2" t="s">
        <v>8124</v>
      </c>
      <c r="L1314" s="2" t="s">
        <v>1859</v>
      </c>
    </row>
    <row r="1315">
      <c r="A1315" s="2" t="s">
        <v>8125</v>
      </c>
      <c r="G1315" s="2" t="s">
        <v>8126</v>
      </c>
      <c r="H1315" s="2" t="s">
        <v>8127</v>
      </c>
      <c r="I1315" s="2" t="s">
        <v>8128</v>
      </c>
      <c r="J1315" s="2" t="s">
        <v>8128</v>
      </c>
      <c r="K1315" s="2" t="s">
        <v>8129</v>
      </c>
      <c r="L1315" s="2" t="s">
        <v>1859</v>
      </c>
    </row>
    <row r="1316">
      <c r="A1316" s="2" t="s">
        <v>8130</v>
      </c>
      <c r="G1316" s="2" t="s">
        <v>8131</v>
      </c>
      <c r="H1316" s="2" t="s">
        <v>8132</v>
      </c>
      <c r="I1316" s="2" t="s">
        <v>8133</v>
      </c>
      <c r="J1316" s="2" t="s">
        <v>8133</v>
      </c>
      <c r="K1316" s="2" t="s">
        <v>8134</v>
      </c>
      <c r="L1316" s="2" t="s">
        <v>1859</v>
      </c>
    </row>
    <row r="1317">
      <c r="A1317" s="2" t="s">
        <v>8135</v>
      </c>
      <c r="G1317" s="2" t="s">
        <v>8136</v>
      </c>
      <c r="H1317" s="2" t="s">
        <v>8137</v>
      </c>
      <c r="I1317" s="2" t="s">
        <v>8138</v>
      </c>
      <c r="J1317" s="2" t="s">
        <v>8138</v>
      </c>
      <c r="K1317" s="2" t="s">
        <v>8139</v>
      </c>
      <c r="L1317" s="2" t="s">
        <v>1859</v>
      </c>
    </row>
    <row r="1318">
      <c r="A1318" s="2" t="s">
        <v>210</v>
      </c>
      <c r="G1318" s="2" t="s">
        <v>8140</v>
      </c>
      <c r="H1318" s="2" t="s">
        <v>8141</v>
      </c>
      <c r="I1318" s="2" t="s">
        <v>8142</v>
      </c>
      <c r="J1318" s="2" t="s">
        <v>8142</v>
      </c>
      <c r="K1318" s="2" t="s">
        <v>8143</v>
      </c>
      <c r="L1318" s="2" t="s">
        <v>1859</v>
      </c>
    </row>
    <row r="1319">
      <c r="A1319" s="2" t="s">
        <v>8144</v>
      </c>
      <c r="G1319" s="2" t="s">
        <v>8145</v>
      </c>
      <c r="H1319" s="2" t="s">
        <v>8146</v>
      </c>
      <c r="I1319" s="2" t="s">
        <v>8147</v>
      </c>
      <c r="J1319" s="2" t="s">
        <v>8147</v>
      </c>
      <c r="K1319" s="2" t="s">
        <v>8148</v>
      </c>
      <c r="L1319" s="2" t="s">
        <v>1859</v>
      </c>
    </row>
    <row r="1320">
      <c r="A1320" s="2" t="s">
        <v>209</v>
      </c>
      <c r="G1320" s="2" t="s">
        <v>8149</v>
      </c>
      <c r="H1320" s="2" t="s">
        <v>8150</v>
      </c>
      <c r="I1320" s="2" t="s">
        <v>8151</v>
      </c>
      <c r="J1320" s="2" t="s">
        <v>8151</v>
      </c>
      <c r="K1320" s="2" t="s">
        <v>8152</v>
      </c>
      <c r="L1320" s="2" t="s">
        <v>1859</v>
      </c>
    </row>
    <row r="1321">
      <c r="A1321" s="2" t="s">
        <v>8153</v>
      </c>
      <c r="G1321" s="2" t="s">
        <v>8154</v>
      </c>
      <c r="H1321" s="2" t="s">
        <v>8155</v>
      </c>
      <c r="I1321" s="2" t="s">
        <v>8156</v>
      </c>
      <c r="J1321" s="2" t="s">
        <v>8156</v>
      </c>
      <c r="K1321" s="2" t="s">
        <v>8157</v>
      </c>
      <c r="L1321" s="2" t="s">
        <v>1859</v>
      </c>
    </row>
    <row r="1322">
      <c r="A1322" s="2" t="s">
        <v>8158</v>
      </c>
      <c r="G1322" s="2" t="s">
        <v>8159</v>
      </c>
      <c r="H1322" s="2" t="s">
        <v>8160</v>
      </c>
      <c r="I1322" s="2" t="s">
        <v>8161</v>
      </c>
      <c r="J1322" s="2" t="s">
        <v>8161</v>
      </c>
      <c r="K1322" s="2" t="s">
        <v>8162</v>
      </c>
      <c r="L1322" s="2" t="s">
        <v>1859</v>
      </c>
    </row>
    <row r="1323">
      <c r="A1323" s="2" t="s">
        <v>213</v>
      </c>
      <c r="G1323" s="2" t="s">
        <v>8163</v>
      </c>
      <c r="H1323" s="2" t="s">
        <v>8164</v>
      </c>
      <c r="I1323" s="2" t="s">
        <v>8165</v>
      </c>
      <c r="J1323" s="2" t="s">
        <v>8165</v>
      </c>
      <c r="K1323" s="2" t="s">
        <v>8166</v>
      </c>
      <c r="L1323" s="2" t="s">
        <v>1859</v>
      </c>
    </row>
    <row r="1324">
      <c r="A1324" s="2" t="s">
        <v>212</v>
      </c>
      <c r="G1324" s="2" t="s">
        <v>8167</v>
      </c>
      <c r="H1324" s="2" t="s">
        <v>8168</v>
      </c>
      <c r="I1324" s="2" t="s">
        <v>8169</v>
      </c>
      <c r="J1324" s="2" t="s">
        <v>8169</v>
      </c>
      <c r="K1324" s="2" t="s">
        <v>8170</v>
      </c>
      <c r="L1324" s="2" t="s">
        <v>1859</v>
      </c>
    </row>
    <row r="1325">
      <c r="A1325" s="2" t="s">
        <v>216</v>
      </c>
      <c r="G1325" s="2" t="s">
        <v>8171</v>
      </c>
      <c r="H1325" s="2" t="s">
        <v>8172</v>
      </c>
      <c r="I1325" s="2" t="s">
        <v>8173</v>
      </c>
      <c r="J1325" s="2" t="s">
        <v>8173</v>
      </c>
      <c r="K1325" s="2" t="s">
        <v>8174</v>
      </c>
      <c r="L1325" s="2" t="s">
        <v>1859</v>
      </c>
    </row>
    <row r="1326">
      <c r="A1326" s="2" t="s">
        <v>215</v>
      </c>
      <c r="G1326" s="2" t="s">
        <v>8175</v>
      </c>
      <c r="H1326" s="2" t="s">
        <v>8176</v>
      </c>
      <c r="I1326" s="2" t="s">
        <v>8177</v>
      </c>
      <c r="J1326" s="2" t="s">
        <v>8177</v>
      </c>
      <c r="K1326" s="2" t="s">
        <v>8178</v>
      </c>
      <c r="L1326" s="2" t="s">
        <v>1859</v>
      </c>
    </row>
    <row r="1327">
      <c r="A1327" s="2" t="s">
        <v>1679</v>
      </c>
      <c r="G1327" s="2" t="s">
        <v>8179</v>
      </c>
      <c r="H1327" s="2" t="s">
        <v>8180</v>
      </c>
      <c r="I1327" s="2" t="s">
        <v>8181</v>
      </c>
      <c r="J1327" s="2" t="s">
        <v>8181</v>
      </c>
      <c r="K1327" s="2" t="s">
        <v>8182</v>
      </c>
      <c r="L1327" s="2" t="s">
        <v>1859</v>
      </c>
    </row>
    <row r="1328">
      <c r="A1328" s="2" t="s">
        <v>8183</v>
      </c>
      <c r="G1328" s="2" t="s">
        <v>8184</v>
      </c>
      <c r="H1328" s="2" t="s">
        <v>8185</v>
      </c>
      <c r="I1328" s="2" t="s">
        <v>8186</v>
      </c>
      <c r="J1328" s="2" t="s">
        <v>8186</v>
      </c>
      <c r="K1328" s="2" t="s">
        <v>8187</v>
      </c>
      <c r="L1328" s="2" t="s">
        <v>1859</v>
      </c>
    </row>
    <row r="1329">
      <c r="A1329" s="2" t="s">
        <v>8188</v>
      </c>
      <c r="G1329" s="2" t="s">
        <v>8189</v>
      </c>
      <c r="H1329" s="2" t="s">
        <v>8190</v>
      </c>
      <c r="I1329" s="2" t="s">
        <v>8191</v>
      </c>
      <c r="J1329" s="2" t="s">
        <v>8191</v>
      </c>
      <c r="K1329" s="2" t="s">
        <v>8192</v>
      </c>
      <c r="L1329" s="2" t="s">
        <v>1859</v>
      </c>
    </row>
    <row r="1330">
      <c r="A1330" s="2" t="s">
        <v>8193</v>
      </c>
      <c r="G1330" s="2" t="s">
        <v>8194</v>
      </c>
      <c r="H1330" s="2" t="s">
        <v>8195</v>
      </c>
      <c r="I1330" s="2" t="s">
        <v>8194</v>
      </c>
      <c r="J1330" s="2" t="s">
        <v>8194</v>
      </c>
      <c r="K1330" s="2" t="s">
        <v>8196</v>
      </c>
      <c r="L1330" s="2" t="s">
        <v>1859</v>
      </c>
    </row>
    <row r="1331">
      <c r="A1331" s="2" t="s">
        <v>1771</v>
      </c>
      <c r="G1331" s="2" t="s">
        <v>8197</v>
      </c>
      <c r="H1331" s="2" t="s">
        <v>8198</v>
      </c>
      <c r="I1331" s="2" t="s">
        <v>8199</v>
      </c>
      <c r="J1331" s="2" t="s">
        <v>8199</v>
      </c>
      <c r="K1331" s="2" t="s">
        <v>8200</v>
      </c>
      <c r="L1331" s="2" t="s">
        <v>1859</v>
      </c>
    </row>
    <row r="1332">
      <c r="A1332" s="2" t="s">
        <v>8201</v>
      </c>
      <c r="G1332" s="2" t="s">
        <v>8202</v>
      </c>
      <c r="H1332" s="2" t="s">
        <v>8203</v>
      </c>
      <c r="I1332" s="2" t="s">
        <v>8204</v>
      </c>
      <c r="J1332" s="2" t="s">
        <v>8204</v>
      </c>
      <c r="K1332" s="2" t="s">
        <v>8205</v>
      </c>
      <c r="L1332" s="2" t="s">
        <v>1859</v>
      </c>
    </row>
    <row r="1333">
      <c r="A1333" s="2" t="s">
        <v>8206</v>
      </c>
      <c r="G1333" s="2" t="s">
        <v>8207</v>
      </c>
      <c r="H1333" s="2" t="s">
        <v>8208</v>
      </c>
      <c r="I1333" s="2" t="s">
        <v>8209</v>
      </c>
      <c r="J1333" s="2" t="s">
        <v>8209</v>
      </c>
      <c r="K1333" s="2" t="s">
        <v>8210</v>
      </c>
      <c r="L1333" s="2" t="s">
        <v>1859</v>
      </c>
    </row>
    <row r="1334">
      <c r="A1334" s="2" t="s">
        <v>8211</v>
      </c>
      <c r="G1334" s="2" t="s">
        <v>8212</v>
      </c>
      <c r="H1334" s="2" t="s">
        <v>8213</v>
      </c>
      <c r="I1334" s="2" t="s">
        <v>8214</v>
      </c>
      <c r="J1334" s="2" t="s">
        <v>8214</v>
      </c>
      <c r="K1334" s="2" t="s">
        <v>8215</v>
      </c>
      <c r="L1334" s="2" t="s">
        <v>1859</v>
      </c>
    </row>
    <row r="1335">
      <c r="A1335" s="2" t="s">
        <v>8216</v>
      </c>
      <c r="G1335" s="2" t="s">
        <v>8217</v>
      </c>
      <c r="H1335" s="2" t="s">
        <v>8218</v>
      </c>
      <c r="I1335" s="2" t="s">
        <v>8219</v>
      </c>
      <c r="J1335" s="2" t="s">
        <v>8219</v>
      </c>
      <c r="K1335" s="2" t="s">
        <v>8220</v>
      </c>
      <c r="L1335" s="2" t="s">
        <v>1859</v>
      </c>
    </row>
    <row r="1336">
      <c r="A1336" s="2" t="s">
        <v>8221</v>
      </c>
      <c r="G1336" s="2" t="s">
        <v>8222</v>
      </c>
      <c r="H1336" s="2" t="s">
        <v>8223</v>
      </c>
      <c r="I1336" s="2" t="s">
        <v>8224</v>
      </c>
      <c r="J1336" s="2" t="s">
        <v>8224</v>
      </c>
      <c r="K1336" s="2" t="s">
        <v>8225</v>
      </c>
      <c r="L1336" s="2" t="s">
        <v>1859</v>
      </c>
    </row>
    <row r="1337">
      <c r="A1337" s="2" t="s">
        <v>1680</v>
      </c>
      <c r="G1337" s="2" t="s">
        <v>8226</v>
      </c>
      <c r="H1337" s="2" t="s">
        <v>8227</v>
      </c>
      <c r="I1337" s="2" t="s">
        <v>8228</v>
      </c>
      <c r="J1337" s="2" t="s">
        <v>8228</v>
      </c>
      <c r="K1337" s="2" t="s">
        <v>8229</v>
      </c>
      <c r="L1337" s="2" t="s">
        <v>1859</v>
      </c>
    </row>
    <row r="1338">
      <c r="A1338" s="2" t="s">
        <v>797</v>
      </c>
      <c r="G1338" s="2" t="s">
        <v>8230</v>
      </c>
      <c r="H1338" s="2" t="s">
        <v>8231</v>
      </c>
      <c r="I1338" s="2" t="s">
        <v>8232</v>
      </c>
      <c r="J1338" s="2" t="s">
        <v>8232</v>
      </c>
      <c r="K1338" s="2" t="s">
        <v>8233</v>
      </c>
      <c r="L1338" s="2" t="s">
        <v>1859</v>
      </c>
    </row>
    <row r="1339">
      <c r="A1339" s="2" t="s">
        <v>8234</v>
      </c>
      <c r="G1339" s="2" t="s">
        <v>8235</v>
      </c>
      <c r="H1339" s="2" t="s">
        <v>8236</v>
      </c>
      <c r="I1339" s="2" t="s">
        <v>8237</v>
      </c>
      <c r="J1339" s="2" t="s">
        <v>8237</v>
      </c>
      <c r="K1339" s="2" t="s">
        <v>8238</v>
      </c>
      <c r="L1339" s="2" t="s">
        <v>1859</v>
      </c>
    </row>
    <row r="1340">
      <c r="A1340" s="2" t="s">
        <v>8239</v>
      </c>
      <c r="G1340" s="2" t="s">
        <v>8240</v>
      </c>
      <c r="H1340" s="2" t="s">
        <v>8241</v>
      </c>
      <c r="I1340" s="2" t="s">
        <v>8242</v>
      </c>
      <c r="J1340" s="2" t="s">
        <v>8242</v>
      </c>
      <c r="K1340" s="2" t="s">
        <v>8243</v>
      </c>
      <c r="L1340" s="2" t="s">
        <v>1859</v>
      </c>
    </row>
    <row r="1341">
      <c r="A1341" s="2" t="s">
        <v>8244</v>
      </c>
      <c r="G1341" s="2" t="s">
        <v>8245</v>
      </c>
      <c r="H1341" s="2" t="s">
        <v>8246</v>
      </c>
      <c r="I1341" s="2" t="s">
        <v>8247</v>
      </c>
      <c r="J1341" s="2" t="s">
        <v>8247</v>
      </c>
      <c r="K1341" s="2" t="s">
        <v>8248</v>
      </c>
      <c r="L1341" s="2" t="s">
        <v>1859</v>
      </c>
    </row>
    <row r="1342">
      <c r="A1342" s="2" t="s">
        <v>8249</v>
      </c>
      <c r="G1342" s="2" t="s">
        <v>8250</v>
      </c>
      <c r="H1342" s="2" t="s">
        <v>8251</v>
      </c>
      <c r="I1342" s="2" t="s">
        <v>8252</v>
      </c>
      <c r="J1342" s="2" t="s">
        <v>8252</v>
      </c>
      <c r="K1342" s="2" t="s">
        <v>8253</v>
      </c>
      <c r="L1342" s="2" t="s">
        <v>1859</v>
      </c>
    </row>
    <row r="1343">
      <c r="A1343" s="2" t="s">
        <v>8254</v>
      </c>
      <c r="G1343" s="2" t="s">
        <v>8255</v>
      </c>
      <c r="H1343" s="2" t="s">
        <v>8256</v>
      </c>
      <c r="I1343" s="2" t="s">
        <v>8257</v>
      </c>
      <c r="J1343" s="2" t="s">
        <v>8257</v>
      </c>
      <c r="K1343" s="2" t="s">
        <v>8258</v>
      </c>
      <c r="L1343" s="2" t="s">
        <v>1859</v>
      </c>
    </row>
    <row r="1344">
      <c r="A1344" s="2" t="s">
        <v>8259</v>
      </c>
      <c r="G1344" s="2" t="s">
        <v>8260</v>
      </c>
      <c r="H1344" s="2" t="s">
        <v>8261</v>
      </c>
      <c r="I1344" s="2" t="s">
        <v>8262</v>
      </c>
      <c r="J1344" s="2" t="s">
        <v>8262</v>
      </c>
      <c r="K1344" s="2" t="s">
        <v>8263</v>
      </c>
      <c r="L1344" s="2" t="s">
        <v>1859</v>
      </c>
    </row>
    <row r="1345">
      <c r="A1345" s="2" t="s">
        <v>8264</v>
      </c>
      <c r="G1345" s="2" t="s">
        <v>8265</v>
      </c>
      <c r="H1345" s="2" t="s">
        <v>8266</v>
      </c>
      <c r="I1345" s="2" t="s">
        <v>8267</v>
      </c>
      <c r="J1345" s="2" t="s">
        <v>8267</v>
      </c>
      <c r="K1345" s="2" t="s">
        <v>8268</v>
      </c>
      <c r="L1345" s="2" t="s">
        <v>1859</v>
      </c>
    </row>
    <row r="1346">
      <c r="A1346" s="2" t="s">
        <v>8269</v>
      </c>
      <c r="G1346" s="2" t="s">
        <v>8270</v>
      </c>
      <c r="H1346" s="2" t="s">
        <v>8271</v>
      </c>
      <c r="I1346" s="2" t="s">
        <v>8272</v>
      </c>
      <c r="J1346" s="2" t="s">
        <v>8272</v>
      </c>
      <c r="K1346" s="2" t="s">
        <v>8273</v>
      </c>
      <c r="L1346" s="2" t="s">
        <v>1859</v>
      </c>
    </row>
    <row r="1347">
      <c r="A1347" s="2" t="s">
        <v>1287</v>
      </c>
      <c r="G1347" s="2" t="s">
        <v>8274</v>
      </c>
      <c r="H1347" s="2" t="s">
        <v>8275</v>
      </c>
      <c r="I1347" s="2" t="s">
        <v>8276</v>
      </c>
      <c r="J1347" s="2" t="s">
        <v>8276</v>
      </c>
      <c r="K1347" s="2" t="s">
        <v>8277</v>
      </c>
      <c r="L1347" s="2" t="s">
        <v>1859</v>
      </c>
    </row>
    <row r="1348">
      <c r="A1348" s="2" t="s">
        <v>8278</v>
      </c>
      <c r="G1348" s="2" t="s">
        <v>8279</v>
      </c>
      <c r="H1348" s="2" t="s">
        <v>8280</v>
      </c>
      <c r="I1348" s="2" t="s">
        <v>8281</v>
      </c>
      <c r="J1348" s="2" t="s">
        <v>8281</v>
      </c>
      <c r="K1348" s="2" t="s">
        <v>8282</v>
      </c>
      <c r="L1348" s="2" t="s">
        <v>1859</v>
      </c>
    </row>
    <row r="1349">
      <c r="A1349" s="2" t="s">
        <v>8283</v>
      </c>
      <c r="G1349" s="2" t="s">
        <v>8284</v>
      </c>
      <c r="H1349" s="2" t="s">
        <v>8285</v>
      </c>
      <c r="I1349" s="2" t="s">
        <v>8286</v>
      </c>
      <c r="J1349" s="2" t="s">
        <v>8286</v>
      </c>
      <c r="K1349" s="2" t="s">
        <v>8287</v>
      </c>
      <c r="L1349" s="2" t="s">
        <v>1859</v>
      </c>
    </row>
    <row r="1350">
      <c r="A1350" s="2" t="s">
        <v>8288</v>
      </c>
      <c r="G1350" s="2" t="s">
        <v>8289</v>
      </c>
      <c r="H1350" s="2" t="s">
        <v>8290</v>
      </c>
      <c r="I1350" s="2" t="s">
        <v>8291</v>
      </c>
      <c r="J1350" s="2" t="s">
        <v>8291</v>
      </c>
      <c r="K1350" s="2" t="s">
        <v>8292</v>
      </c>
      <c r="L1350" s="2" t="s">
        <v>1859</v>
      </c>
    </row>
    <row r="1351">
      <c r="A1351" s="2" t="s">
        <v>805</v>
      </c>
      <c r="G1351" s="2" t="s">
        <v>8293</v>
      </c>
      <c r="H1351" s="2" t="s">
        <v>8294</v>
      </c>
      <c r="I1351" s="2" t="s">
        <v>8295</v>
      </c>
      <c r="J1351" s="2" t="s">
        <v>8295</v>
      </c>
      <c r="K1351" s="2" t="s">
        <v>8296</v>
      </c>
      <c r="L1351" s="2" t="s">
        <v>1859</v>
      </c>
    </row>
    <row r="1352">
      <c r="A1352" s="2" t="s">
        <v>4133</v>
      </c>
      <c r="G1352" s="2" t="s">
        <v>8297</v>
      </c>
      <c r="H1352" s="2" t="s">
        <v>8298</v>
      </c>
      <c r="I1352" s="2" t="s">
        <v>8299</v>
      </c>
      <c r="J1352" s="2" t="s">
        <v>8299</v>
      </c>
      <c r="K1352" s="2" t="s">
        <v>8300</v>
      </c>
      <c r="L1352" s="2" t="s">
        <v>1859</v>
      </c>
    </row>
    <row r="1353">
      <c r="A1353" s="2" t="s">
        <v>8301</v>
      </c>
      <c r="G1353" s="2" t="s">
        <v>8302</v>
      </c>
      <c r="H1353" s="2" t="s">
        <v>8303</v>
      </c>
      <c r="I1353" s="2" t="s">
        <v>8304</v>
      </c>
      <c r="J1353" s="2" t="s">
        <v>8304</v>
      </c>
      <c r="K1353" s="2" t="s">
        <v>8305</v>
      </c>
      <c r="L1353" s="2" t="s">
        <v>1859</v>
      </c>
    </row>
    <row r="1354">
      <c r="A1354" s="2" t="s">
        <v>8306</v>
      </c>
      <c r="G1354" s="2" t="s">
        <v>8307</v>
      </c>
      <c r="H1354" s="2" t="s">
        <v>8308</v>
      </c>
      <c r="I1354" s="2" t="s">
        <v>8309</v>
      </c>
      <c r="J1354" s="2" t="s">
        <v>8309</v>
      </c>
      <c r="K1354" s="2" t="s">
        <v>8310</v>
      </c>
      <c r="L1354" s="2" t="s">
        <v>1859</v>
      </c>
    </row>
    <row r="1355">
      <c r="A1355" s="2" t="s">
        <v>8311</v>
      </c>
      <c r="G1355" s="2" t="s">
        <v>8312</v>
      </c>
      <c r="H1355" s="2" t="s">
        <v>8313</v>
      </c>
      <c r="I1355" s="2" t="s">
        <v>8314</v>
      </c>
      <c r="J1355" s="2" t="s">
        <v>8314</v>
      </c>
      <c r="K1355" s="2" t="s">
        <v>8315</v>
      </c>
      <c r="L1355" s="2" t="s">
        <v>1859</v>
      </c>
    </row>
    <row r="1356">
      <c r="A1356" s="2" t="s">
        <v>8316</v>
      </c>
      <c r="G1356" s="2" t="s">
        <v>8317</v>
      </c>
      <c r="H1356" s="2" t="s">
        <v>8318</v>
      </c>
      <c r="I1356" s="2" t="s">
        <v>8319</v>
      </c>
      <c r="J1356" s="2" t="s">
        <v>8319</v>
      </c>
      <c r="K1356" s="2" t="s">
        <v>8320</v>
      </c>
      <c r="L1356" s="2" t="s">
        <v>1859</v>
      </c>
    </row>
    <row r="1357">
      <c r="A1357" s="2" t="s">
        <v>8321</v>
      </c>
      <c r="G1357" s="2" t="s">
        <v>8322</v>
      </c>
      <c r="H1357" s="2" t="s">
        <v>8323</v>
      </c>
      <c r="I1357" s="2" t="s">
        <v>8324</v>
      </c>
      <c r="J1357" s="2" t="s">
        <v>8324</v>
      </c>
      <c r="K1357" s="2" t="s">
        <v>8325</v>
      </c>
      <c r="L1357" s="2" t="s">
        <v>1859</v>
      </c>
    </row>
    <row r="1358">
      <c r="A1358" s="2" t="s">
        <v>808</v>
      </c>
      <c r="G1358" s="2" t="s">
        <v>8326</v>
      </c>
      <c r="H1358" s="2" t="s">
        <v>8327</v>
      </c>
      <c r="I1358" s="2" t="s">
        <v>8328</v>
      </c>
      <c r="J1358" s="2" t="s">
        <v>8328</v>
      </c>
      <c r="K1358" s="2" t="s">
        <v>8329</v>
      </c>
      <c r="L1358" s="2" t="s">
        <v>1859</v>
      </c>
    </row>
    <row r="1359">
      <c r="A1359" s="2" t="s">
        <v>224</v>
      </c>
      <c r="G1359" s="2" t="s">
        <v>8329</v>
      </c>
      <c r="H1359" s="2" t="s">
        <v>8330</v>
      </c>
      <c r="I1359" s="2" t="s">
        <v>8331</v>
      </c>
      <c r="J1359" s="2" t="s">
        <v>8331</v>
      </c>
      <c r="K1359" s="2" t="s">
        <v>8332</v>
      </c>
      <c r="L1359" s="2" t="s">
        <v>1859</v>
      </c>
    </row>
    <row r="1360">
      <c r="A1360" s="2" t="s">
        <v>8333</v>
      </c>
      <c r="G1360" s="2" t="s">
        <v>8334</v>
      </c>
      <c r="H1360" s="2" t="s">
        <v>8335</v>
      </c>
      <c r="I1360" s="2" t="s">
        <v>8336</v>
      </c>
      <c r="J1360" s="2" t="s">
        <v>8336</v>
      </c>
      <c r="K1360" s="2" t="s">
        <v>8337</v>
      </c>
      <c r="L1360" s="2" t="s">
        <v>1859</v>
      </c>
    </row>
    <row r="1361">
      <c r="A1361" s="2" t="s">
        <v>8338</v>
      </c>
      <c r="G1361" s="2" t="s">
        <v>8339</v>
      </c>
      <c r="H1361" s="2" t="s">
        <v>8340</v>
      </c>
      <c r="I1361" s="2" t="s">
        <v>8341</v>
      </c>
      <c r="J1361" s="2" t="s">
        <v>8341</v>
      </c>
      <c r="K1361" s="2" t="s">
        <v>8342</v>
      </c>
      <c r="L1361" s="2" t="s">
        <v>1859</v>
      </c>
    </row>
    <row r="1362">
      <c r="A1362" s="2" t="s">
        <v>810</v>
      </c>
      <c r="G1362" s="2" t="s">
        <v>8343</v>
      </c>
      <c r="H1362" s="2" t="s">
        <v>8344</v>
      </c>
      <c r="I1362" s="2" t="s">
        <v>8345</v>
      </c>
      <c r="J1362" s="2" t="s">
        <v>8345</v>
      </c>
      <c r="K1362" s="2" t="s">
        <v>8346</v>
      </c>
      <c r="L1362" s="2" t="s">
        <v>1859</v>
      </c>
    </row>
    <row r="1363">
      <c r="A1363" s="2" t="s">
        <v>8347</v>
      </c>
      <c r="G1363" s="2" t="s">
        <v>8348</v>
      </c>
      <c r="H1363" s="2" t="s">
        <v>8349</v>
      </c>
      <c r="I1363" s="2" t="s">
        <v>8350</v>
      </c>
      <c r="J1363" s="2" t="s">
        <v>8350</v>
      </c>
      <c r="K1363" s="2" t="s">
        <v>8351</v>
      </c>
      <c r="L1363" s="2" t="s">
        <v>1859</v>
      </c>
    </row>
    <row r="1364">
      <c r="A1364" s="2" t="s">
        <v>1445</v>
      </c>
      <c r="G1364" s="2" t="s">
        <v>8352</v>
      </c>
      <c r="H1364" s="2" t="s">
        <v>8353</v>
      </c>
      <c r="I1364" s="2" t="s">
        <v>8354</v>
      </c>
      <c r="J1364" s="2" t="s">
        <v>8354</v>
      </c>
      <c r="K1364" s="2" t="s">
        <v>8355</v>
      </c>
      <c r="L1364" s="2" t="s">
        <v>1859</v>
      </c>
    </row>
    <row r="1365">
      <c r="A1365" s="2" t="s">
        <v>226</v>
      </c>
      <c r="G1365" s="2" t="s">
        <v>8356</v>
      </c>
      <c r="H1365" s="2" t="s">
        <v>8357</v>
      </c>
      <c r="I1365" s="2" t="s">
        <v>8358</v>
      </c>
      <c r="J1365" s="2" t="s">
        <v>8358</v>
      </c>
      <c r="K1365" s="2" t="s">
        <v>8359</v>
      </c>
      <c r="L1365" s="2" t="s">
        <v>1859</v>
      </c>
    </row>
    <row r="1366">
      <c r="A1366" s="2" t="s">
        <v>8360</v>
      </c>
      <c r="G1366" s="2" t="s">
        <v>8361</v>
      </c>
      <c r="H1366" s="2" t="s">
        <v>8362</v>
      </c>
      <c r="I1366" s="2" t="s">
        <v>8363</v>
      </c>
      <c r="J1366" s="2" t="s">
        <v>8363</v>
      </c>
      <c r="K1366" s="2" t="s">
        <v>8364</v>
      </c>
      <c r="L1366" s="2" t="s">
        <v>1859</v>
      </c>
    </row>
    <row r="1367">
      <c r="A1367" s="2" t="s">
        <v>8365</v>
      </c>
      <c r="G1367" s="2" t="s">
        <v>8366</v>
      </c>
      <c r="H1367" s="2" t="s">
        <v>8367</v>
      </c>
      <c r="I1367" s="2" t="s">
        <v>8368</v>
      </c>
      <c r="J1367" s="2" t="s">
        <v>8368</v>
      </c>
      <c r="K1367" s="2" t="s">
        <v>8369</v>
      </c>
      <c r="L1367" s="2" t="s">
        <v>1859</v>
      </c>
    </row>
    <row r="1368">
      <c r="A1368" s="2" t="s">
        <v>8370</v>
      </c>
      <c r="G1368" s="2" t="s">
        <v>8371</v>
      </c>
      <c r="H1368" s="2" t="s">
        <v>8372</v>
      </c>
      <c r="I1368" s="2" t="s">
        <v>8373</v>
      </c>
      <c r="J1368" s="2" t="s">
        <v>8373</v>
      </c>
      <c r="K1368" s="2" t="s">
        <v>8374</v>
      </c>
      <c r="L1368" s="2" t="s">
        <v>1859</v>
      </c>
    </row>
    <row r="1369">
      <c r="A1369" s="2" t="s">
        <v>8375</v>
      </c>
      <c r="G1369" s="2" t="s">
        <v>8376</v>
      </c>
      <c r="H1369" s="2" t="s">
        <v>8377</v>
      </c>
      <c r="I1369" s="2" t="s">
        <v>8378</v>
      </c>
      <c r="J1369" s="2" t="s">
        <v>8378</v>
      </c>
      <c r="K1369" s="2" t="s">
        <v>8379</v>
      </c>
      <c r="L1369" s="2" t="s">
        <v>1859</v>
      </c>
    </row>
    <row r="1370">
      <c r="A1370" s="2" t="s">
        <v>8380</v>
      </c>
      <c r="G1370" s="2" t="s">
        <v>8381</v>
      </c>
      <c r="H1370" s="2" t="s">
        <v>8382</v>
      </c>
      <c r="I1370" s="2" t="s">
        <v>8383</v>
      </c>
      <c r="J1370" s="2" t="s">
        <v>8383</v>
      </c>
      <c r="K1370" s="2" t="s">
        <v>8384</v>
      </c>
      <c r="L1370" s="2" t="s">
        <v>1859</v>
      </c>
    </row>
    <row r="1371">
      <c r="A1371" s="2" t="s">
        <v>813</v>
      </c>
      <c r="G1371" s="2" t="s">
        <v>8385</v>
      </c>
      <c r="H1371" s="2" t="s">
        <v>8386</v>
      </c>
      <c r="I1371" s="2" t="s">
        <v>8387</v>
      </c>
      <c r="J1371" s="2" t="s">
        <v>8387</v>
      </c>
      <c r="K1371" s="2" t="s">
        <v>8388</v>
      </c>
      <c r="L1371" s="2" t="s">
        <v>1859</v>
      </c>
    </row>
    <row r="1372">
      <c r="A1372" s="2" t="s">
        <v>8389</v>
      </c>
      <c r="G1372" s="2" t="s">
        <v>8390</v>
      </c>
      <c r="H1372" s="2" t="s">
        <v>8391</v>
      </c>
      <c r="I1372" s="2" t="s">
        <v>8392</v>
      </c>
      <c r="J1372" s="2" t="s">
        <v>8392</v>
      </c>
      <c r="K1372" s="2" t="s">
        <v>8393</v>
      </c>
      <c r="L1372" s="2" t="s">
        <v>1859</v>
      </c>
    </row>
    <row r="1373">
      <c r="A1373" s="2" t="s">
        <v>8394</v>
      </c>
      <c r="G1373" s="2" t="s">
        <v>8395</v>
      </c>
      <c r="H1373" s="2" t="s">
        <v>8396</v>
      </c>
      <c r="I1373" s="2" t="s">
        <v>8397</v>
      </c>
      <c r="J1373" s="2" t="s">
        <v>8397</v>
      </c>
      <c r="K1373" s="2" t="s">
        <v>8398</v>
      </c>
      <c r="L1373" s="2" t="s">
        <v>1859</v>
      </c>
    </row>
    <row r="1374">
      <c r="A1374" s="2" t="s">
        <v>8399</v>
      </c>
      <c r="G1374" s="2" t="s">
        <v>8400</v>
      </c>
      <c r="H1374" s="2" t="s">
        <v>8401</v>
      </c>
      <c r="I1374" s="2" t="s">
        <v>8402</v>
      </c>
      <c r="J1374" s="2" t="s">
        <v>8402</v>
      </c>
      <c r="K1374" s="2" t="s">
        <v>8403</v>
      </c>
      <c r="L1374" s="2" t="s">
        <v>1859</v>
      </c>
    </row>
    <row r="1375">
      <c r="A1375" s="2" t="s">
        <v>8404</v>
      </c>
      <c r="G1375" s="2" t="s">
        <v>8405</v>
      </c>
      <c r="H1375" s="2" t="s">
        <v>8406</v>
      </c>
      <c r="I1375" s="2" t="s">
        <v>8407</v>
      </c>
      <c r="J1375" s="2" t="s">
        <v>8407</v>
      </c>
      <c r="K1375" s="2" t="s">
        <v>8408</v>
      </c>
      <c r="L1375" s="2" t="s">
        <v>1859</v>
      </c>
    </row>
    <row r="1376">
      <c r="A1376" s="2" t="s">
        <v>8409</v>
      </c>
      <c r="G1376" s="2" t="s">
        <v>8410</v>
      </c>
      <c r="H1376" s="2" t="s">
        <v>8411</v>
      </c>
      <c r="I1376" s="2" t="s">
        <v>8412</v>
      </c>
      <c r="J1376" s="2" t="s">
        <v>8412</v>
      </c>
      <c r="K1376" s="2" t="s">
        <v>8413</v>
      </c>
      <c r="L1376" s="2" t="s">
        <v>1859</v>
      </c>
    </row>
    <row r="1377">
      <c r="A1377" s="2" t="s">
        <v>228</v>
      </c>
      <c r="G1377" s="2" t="s">
        <v>1789</v>
      </c>
      <c r="H1377" s="2" t="s">
        <v>8414</v>
      </c>
      <c r="I1377" s="2" t="s">
        <v>8415</v>
      </c>
      <c r="J1377" s="2" t="s">
        <v>8415</v>
      </c>
      <c r="K1377" s="2" t="s">
        <v>8416</v>
      </c>
      <c r="L1377" s="2" t="s">
        <v>1859</v>
      </c>
    </row>
    <row r="1378">
      <c r="A1378" s="2" t="s">
        <v>8417</v>
      </c>
      <c r="G1378" s="2" t="s">
        <v>8418</v>
      </c>
      <c r="H1378" s="2" t="s">
        <v>8419</v>
      </c>
      <c r="I1378" s="2" t="s">
        <v>8420</v>
      </c>
      <c r="J1378" s="2" t="s">
        <v>8420</v>
      </c>
      <c r="K1378" s="2" t="s">
        <v>8421</v>
      </c>
      <c r="L1378" s="2" t="s">
        <v>1859</v>
      </c>
    </row>
    <row r="1379">
      <c r="A1379" s="2" t="s">
        <v>8422</v>
      </c>
      <c r="G1379" s="2" t="s">
        <v>8423</v>
      </c>
      <c r="H1379" s="2" t="s">
        <v>8424</v>
      </c>
      <c r="I1379" s="2" t="s">
        <v>8425</v>
      </c>
      <c r="J1379" s="2" t="s">
        <v>8425</v>
      </c>
      <c r="K1379" s="2" t="s">
        <v>8426</v>
      </c>
      <c r="L1379" s="2" t="s">
        <v>1859</v>
      </c>
    </row>
    <row r="1380">
      <c r="A1380" s="2" t="s">
        <v>230</v>
      </c>
      <c r="G1380" s="2" t="s">
        <v>8427</v>
      </c>
      <c r="H1380" s="2" t="s">
        <v>8428</v>
      </c>
      <c r="I1380" s="2" t="s">
        <v>8429</v>
      </c>
      <c r="J1380" s="2" t="s">
        <v>8429</v>
      </c>
      <c r="K1380" s="2" t="s">
        <v>8430</v>
      </c>
      <c r="L1380" s="2" t="s">
        <v>1859</v>
      </c>
    </row>
    <row r="1381">
      <c r="A1381" s="2" t="s">
        <v>8431</v>
      </c>
      <c r="G1381" s="2" t="s">
        <v>8432</v>
      </c>
      <c r="H1381" s="2" t="s">
        <v>8433</v>
      </c>
      <c r="I1381" s="2" t="s">
        <v>8434</v>
      </c>
      <c r="J1381" s="2" t="s">
        <v>8434</v>
      </c>
      <c r="K1381" s="2" t="s">
        <v>8435</v>
      </c>
      <c r="L1381" s="2" t="s">
        <v>1859</v>
      </c>
    </row>
    <row r="1382">
      <c r="A1382" s="2" t="s">
        <v>8436</v>
      </c>
      <c r="G1382" s="2" t="s">
        <v>8437</v>
      </c>
      <c r="H1382" s="2" t="s">
        <v>8438</v>
      </c>
      <c r="I1382" s="2" t="s">
        <v>8439</v>
      </c>
      <c r="J1382" s="2" t="s">
        <v>8439</v>
      </c>
      <c r="K1382" s="2" t="s">
        <v>8440</v>
      </c>
      <c r="L1382" s="2" t="s">
        <v>1859</v>
      </c>
    </row>
    <row r="1383">
      <c r="A1383" s="2" t="s">
        <v>8441</v>
      </c>
      <c r="G1383" s="2" t="s">
        <v>8442</v>
      </c>
      <c r="H1383" s="2" t="s">
        <v>8443</v>
      </c>
      <c r="I1383" s="2" t="s">
        <v>8444</v>
      </c>
      <c r="J1383" s="2" t="s">
        <v>8444</v>
      </c>
      <c r="K1383" s="2" t="s">
        <v>8445</v>
      </c>
      <c r="L1383" s="2" t="s">
        <v>1859</v>
      </c>
    </row>
    <row r="1384">
      <c r="A1384" s="2" t="s">
        <v>8446</v>
      </c>
      <c r="G1384" s="2" t="s">
        <v>8447</v>
      </c>
      <c r="H1384" s="2" t="s">
        <v>8448</v>
      </c>
      <c r="I1384" s="2" t="s">
        <v>8449</v>
      </c>
      <c r="J1384" s="2" t="s">
        <v>8449</v>
      </c>
      <c r="K1384" s="2" t="s">
        <v>8450</v>
      </c>
      <c r="L1384" s="2" t="s">
        <v>1859</v>
      </c>
    </row>
    <row r="1385">
      <c r="A1385" s="2" t="s">
        <v>8451</v>
      </c>
      <c r="G1385" s="2" t="s">
        <v>8452</v>
      </c>
      <c r="H1385" s="2" t="s">
        <v>8453</v>
      </c>
      <c r="I1385" s="2" t="s">
        <v>8454</v>
      </c>
      <c r="J1385" s="2" t="s">
        <v>8454</v>
      </c>
      <c r="K1385" s="2" t="s">
        <v>8455</v>
      </c>
      <c r="L1385" s="2" t="s">
        <v>1859</v>
      </c>
    </row>
    <row r="1386">
      <c r="A1386" s="2" t="s">
        <v>8456</v>
      </c>
      <c r="G1386" s="2" t="s">
        <v>8457</v>
      </c>
      <c r="H1386" s="2" t="s">
        <v>8458</v>
      </c>
      <c r="I1386" s="2" t="s">
        <v>8459</v>
      </c>
      <c r="J1386" s="2" t="s">
        <v>8459</v>
      </c>
      <c r="K1386" s="2" t="s">
        <v>8460</v>
      </c>
      <c r="L1386" s="2" t="s">
        <v>1859</v>
      </c>
    </row>
    <row r="1387">
      <c r="A1387" s="2" t="s">
        <v>1212</v>
      </c>
      <c r="G1387" s="2" t="s">
        <v>8461</v>
      </c>
      <c r="H1387" s="2" t="s">
        <v>8462</v>
      </c>
      <c r="I1387" s="2" t="s">
        <v>8463</v>
      </c>
      <c r="J1387" s="2" t="s">
        <v>8463</v>
      </c>
      <c r="K1387" s="2" t="s">
        <v>8464</v>
      </c>
      <c r="L1387" s="2" t="s">
        <v>1859</v>
      </c>
    </row>
    <row r="1388">
      <c r="A1388" s="2" t="s">
        <v>8465</v>
      </c>
      <c r="G1388" s="2" t="s">
        <v>8466</v>
      </c>
      <c r="H1388" s="2" t="s">
        <v>8467</v>
      </c>
      <c r="I1388" s="2" t="s">
        <v>8468</v>
      </c>
      <c r="J1388" s="2" t="s">
        <v>8468</v>
      </c>
      <c r="K1388" s="2" t="s">
        <v>8469</v>
      </c>
      <c r="L1388" s="2" t="s">
        <v>1859</v>
      </c>
    </row>
    <row r="1389">
      <c r="A1389" s="2" t="s">
        <v>820</v>
      </c>
      <c r="G1389" s="2" t="s">
        <v>8470</v>
      </c>
      <c r="H1389" s="2" t="s">
        <v>8471</v>
      </c>
      <c r="I1389" s="2" t="s">
        <v>8472</v>
      </c>
      <c r="J1389" s="2" t="s">
        <v>8472</v>
      </c>
      <c r="K1389" s="2" t="s">
        <v>8473</v>
      </c>
      <c r="L1389" s="2" t="s">
        <v>1859</v>
      </c>
    </row>
    <row r="1390">
      <c r="A1390" s="2" t="s">
        <v>8474</v>
      </c>
      <c r="G1390" s="2" t="s">
        <v>8475</v>
      </c>
      <c r="H1390" s="2" t="s">
        <v>8476</v>
      </c>
      <c r="I1390" s="2" t="s">
        <v>8477</v>
      </c>
      <c r="J1390" s="2" t="s">
        <v>8477</v>
      </c>
      <c r="K1390" s="2" t="s">
        <v>8478</v>
      </c>
      <c r="L1390" s="2" t="s">
        <v>1859</v>
      </c>
    </row>
    <row r="1391">
      <c r="A1391" s="2" t="s">
        <v>8479</v>
      </c>
      <c r="G1391" s="2" t="s">
        <v>8480</v>
      </c>
      <c r="H1391" s="2" t="s">
        <v>8481</v>
      </c>
      <c r="I1391" s="2" t="s">
        <v>8482</v>
      </c>
      <c r="J1391" s="2" t="s">
        <v>8482</v>
      </c>
      <c r="K1391" s="2" t="s">
        <v>8483</v>
      </c>
      <c r="L1391" s="2" t="s">
        <v>1859</v>
      </c>
    </row>
    <row r="1392">
      <c r="A1392" s="2" t="s">
        <v>234</v>
      </c>
      <c r="G1392" s="2" t="s">
        <v>8484</v>
      </c>
      <c r="H1392" s="2" t="s">
        <v>8485</v>
      </c>
      <c r="I1392" s="2" t="s">
        <v>8486</v>
      </c>
      <c r="J1392" s="2" t="s">
        <v>8486</v>
      </c>
      <c r="K1392" s="2" t="s">
        <v>8487</v>
      </c>
      <c r="L1392" s="2" t="s">
        <v>1859</v>
      </c>
    </row>
    <row r="1393">
      <c r="A1393" s="2" t="s">
        <v>232</v>
      </c>
      <c r="G1393" s="2" t="s">
        <v>8488</v>
      </c>
      <c r="H1393" s="2" t="s">
        <v>8489</v>
      </c>
      <c r="I1393" s="2" t="s">
        <v>8490</v>
      </c>
      <c r="J1393" s="2" t="s">
        <v>8490</v>
      </c>
      <c r="K1393" s="2" t="s">
        <v>8491</v>
      </c>
      <c r="L1393" s="2" t="s">
        <v>1859</v>
      </c>
    </row>
    <row r="1394">
      <c r="A1394" s="2" t="s">
        <v>233</v>
      </c>
      <c r="G1394" s="2" t="s">
        <v>8492</v>
      </c>
      <c r="H1394" s="2" t="s">
        <v>8493</v>
      </c>
      <c r="I1394" s="2" t="s">
        <v>8494</v>
      </c>
      <c r="J1394" s="2" t="s">
        <v>8494</v>
      </c>
      <c r="K1394" s="2" t="s">
        <v>8495</v>
      </c>
      <c r="L1394" s="2" t="s">
        <v>1859</v>
      </c>
    </row>
    <row r="1395">
      <c r="A1395" s="2" t="s">
        <v>8496</v>
      </c>
      <c r="G1395" s="2" t="s">
        <v>8497</v>
      </c>
      <c r="H1395" s="2" t="s">
        <v>8498</v>
      </c>
      <c r="I1395" s="2" t="s">
        <v>8499</v>
      </c>
      <c r="J1395" s="2" t="s">
        <v>8499</v>
      </c>
      <c r="K1395" s="2" t="s">
        <v>8500</v>
      </c>
      <c r="L1395" s="2" t="s">
        <v>1859</v>
      </c>
    </row>
    <row r="1396">
      <c r="A1396" s="2" t="s">
        <v>236</v>
      </c>
      <c r="G1396" s="2" t="s">
        <v>8501</v>
      </c>
      <c r="H1396" s="2" t="s">
        <v>8502</v>
      </c>
      <c r="I1396" s="2" t="s">
        <v>8503</v>
      </c>
      <c r="J1396" s="2" t="s">
        <v>8503</v>
      </c>
      <c r="K1396" s="2" t="s">
        <v>8504</v>
      </c>
      <c r="L1396" s="2" t="s">
        <v>1859</v>
      </c>
    </row>
    <row r="1397">
      <c r="A1397" s="2" t="s">
        <v>824</v>
      </c>
      <c r="G1397" s="2" t="s">
        <v>8505</v>
      </c>
      <c r="H1397" s="2" t="s">
        <v>8506</v>
      </c>
      <c r="I1397" s="2" t="s">
        <v>8507</v>
      </c>
      <c r="J1397" s="2" t="s">
        <v>8507</v>
      </c>
      <c r="K1397" s="2" t="s">
        <v>8508</v>
      </c>
      <c r="L1397" s="2" t="s">
        <v>1859</v>
      </c>
    </row>
    <row r="1398">
      <c r="A1398" s="2" t="s">
        <v>8509</v>
      </c>
      <c r="G1398" s="2" t="s">
        <v>8510</v>
      </c>
      <c r="H1398" s="2" t="s">
        <v>8511</v>
      </c>
      <c r="I1398" s="2" t="s">
        <v>8512</v>
      </c>
      <c r="J1398" s="2" t="s">
        <v>8512</v>
      </c>
      <c r="K1398" s="2" t="s">
        <v>8513</v>
      </c>
      <c r="L1398" s="2" t="s">
        <v>1859</v>
      </c>
    </row>
    <row r="1399">
      <c r="A1399" s="2" t="s">
        <v>8514</v>
      </c>
      <c r="G1399" s="2" t="s">
        <v>8515</v>
      </c>
      <c r="H1399" s="2" t="s">
        <v>8516</v>
      </c>
      <c r="I1399" s="2" t="s">
        <v>8517</v>
      </c>
      <c r="J1399" s="2" t="s">
        <v>8517</v>
      </c>
      <c r="K1399" s="2" t="s">
        <v>8518</v>
      </c>
      <c r="L1399" s="2" t="s">
        <v>1859</v>
      </c>
    </row>
    <row r="1400">
      <c r="A1400" s="2" t="s">
        <v>826</v>
      </c>
      <c r="G1400" s="2" t="s">
        <v>8519</v>
      </c>
      <c r="H1400" s="2" t="s">
        <v>8520</v>
      </c>
      <c r="I1400" s="2" t="s">
        <v>8521</v>
      </c>
      <c r="J1400" s="2" t="s">
        <v>8521</v>
      </c>
      <c r="K1400" s="2" t="s">
        <v>8522</v>
      </c>
      <c r="L1400" s="2" t="s">
        <v>1859</v>
      </c>
    </row>
    <row r="1401">
      <c r="A1401" s="2" t="s">
        <v>8523</v>
      </c>
      <c r="G1401" s="2" t="s">
        <v>8524</v>
      </c>
      <c r="H1401" s="2" t="s">
        <v>8525</v>
      </c>
      <c r="I1401" s="2" t="s">
        <v>8526</v>
      </c>
      <c r="J1401" s="2" t="s">
        <v>8526</v>
      </c>
      <c r="K1401" s="2" t="s">
        <v>8527</v>
      </c>
      <c r="L1401" s="2" t="s">
        <v>1859</v>
      </c>
    </row>
    <row r="1402">
      <c r="A1402" s="2" t="s">
        <v>8528</v>
      </c>
      <c r="G1402" s="2" t="s">
        <v>8529</v>
      </c>
      <c r="H1402" s="2" t="s">
        <v>8530</v>
      </c>
      <c r="I1402" s="2" t="s">
        <v>8531</v>
      </c>
      <c r="J1402" s="2" t="s">
        <v>8531</v>
      </c>
      <c r="K1402" s="2" t="s">
        <v>8532</v>
      </c>
      <c r="L1402" s="2" t="s">
        <v>1859</v>
      </c>
    </row>
    <row r="1403">
      <c r="A1403" s="2" t="s">
        <v>237</v>
      </c>
      <c r="G1403" s="2" t="s">
        <v>8533</v>
      </c>
      <c r="H1403" s="2" t="s">
        <v>8534</v>
      </c>
      <c r="I1403" s="2" t="s">
        <v>8535</v>
      </c>
      <c r="J1403" s="2" t="s">
        <v>8535</v>
      </c>
      <c r="K1403" s="2" t="s">
        <v>8536</v>
      </c>
      <c r="L1403" s="2" t="s">
        <v>1859</v>
      </c>
    </row>
    <row r="1404">
      <c r="A1404" s="2" t="s">
        <v>8537</v>
      </c>
      <c r="G1404" s="2" t="s">
        <v>8538</v>
      </c>
      <c r="H1404" s="2" t="s">
        <v>8539</v>
      </c>
      <c r="I1404" s="2" t="s">
        <v>8540</v>
      </c>
      <c r="J1404" s="2" t="s">
        <v>8540</v>
      </c>
      <c r="K1404" s="2" t="s">
        <v>8541</v>
      </c>
      <c r="L1404" s="2" t="s">
        <v>1859</v>
      </c>
    </row>
    <row r="1405">
      <c r="A1405" s="2" t="s">
        <v>8542</v>
      </c>
      <c r="G1405" s="2" t="s">
        <v>8543</v>
      </c>
      <c r="H1405" s="2" t="s">
        <v>8544</v>
      </c>
      <c r="I1405" s="2" t="s">
        <v>8545</v>
      </c>
      <c r="J1405" s="2" t="s">
        <v>8545</v>
      </c>
      <c r="K1405" s="2" t="s">
        <v>8546</v>
      </c>
      <c r="L1405" s="2" t="s">
        <v>1859</v>
      </c>
    </row>
    <row r="1406">
      <c r="A1406" s="2" t="s">
        <v>8547</v>
      </c>
      <c r="G1406" s="2" t="s">
        <v>8548</v>
      </c>
      <c r="H1406" s="2" t="s">
        <v>8549</v>
      </c>
      <c r="I1406" s="2" t="s">
        <v>8550</v>
      </c>
      <c r="J1406" s="2" t="s">
        <v>8550</v>
      </c>
      <c r="K1406" s="2" t="s">
        <v>8551</v>
      </c>
      <c r="L1406" s="2" t="s">
        <v>1859</v>
      </c>
    </row>
    <row r="1407">
      <c r="A1407" s="2" t="s">
        <v>8552</v>
      </c>
      <c r="G1407" s="2" t="s">
        <v>8553</v>
      </c>
      <c r="H1407" s="2" t="s">
        <v>8554</v>
      </c>
      <c r="I1407" s="2" t="s">
        <v>8555</v>
      </c>
      <c r="J1407" s="2" t="s">
        <v>8555</v>
      </c>
      <c r="K1407" s="2" t="s">
        <v>8556</v>
      </c>
      <c r="L1407" s="2" t="s">
        <v>1859</v>
      </c>
    </row>
    <row r="1408">
      <c r="A1408" s="2" t="s">
        <v>8557</v>
      </c>
      <c r="G1408" s="2" t="s">
        <v>8558</v>
      </c>
      <c r="H1408" s="2" t="s">
        <v>8559</v>
      </c>
      <c r="I1408" s="2" t="s">
        <v>8560</v>
      </c>
      <c r="J1408" s="2" t="s">
        <v>8561</v>
      </c>
      <c r="K1408" s="2" t="s">
        <v>8562</v>
      </c>
      <c r="L1408" s="2" t="s">
        <v>1859</v>
      </c>
    </row>
    <row r="1409">
      <c r="A1409" s="2" t="s">
        <v>8563</v>
      </c>
      <c r="G1409" s="2" t="s">
        <v>1414</v>
      </c>
      <c r="H1409" s="2" t="s">
        <v>8564</v>
      </c>
      <c r="I1409" s="2" t="s">
        <v>8565</v>
      </c>
      <c r="J1409" s="2" t="s">
        <v>8565</v>
      </c>
      <c r="K1409" s="2" t="s">
        <v>8566</v>
      </c>
      <c r="L1409" s="2" t="s">
        <v>1859</v>
      </c>
    </row>
    <row r="1410">
      <c r="A1410" s="2" t="s">
        <v>8567</v>
      </c>
      <c r="G1410" s="2" t="s">
        <v>8568</v>
      </c>
      <c r="H1410" s="2" t="s">
        <v>8569</v>
      </c>
      <c r="I1410" s="2" t="s">
        <v>8570</v>
      </c>
      <c r="J1410" s="2" t="s">
        <v>8570</v>
      </c>
      <c r="K1410" s="2" t="s">
        <v>8571</v>
      </c>
      <c r="L1410" s="2" t="s">
        <v>1859</v>
      </c>
    </row>
    <row r="1411">
      <c r="A1411" s="2" t="s">
        <v>8572</v>
      </c>
      <c r="G1411" s="2" t="s">
        <v>8573</v>
      </c>
      <c r="H1411" s="2" t="s">
        <v>8574</v>
      </c>
      <c r="I1411" s="2" t="s">
        <v>8575</v>
      </c>
      <c r="J1411" s="2" t="s">
        <v>8575</v>
      </c>
      <c r="K1411" s="2" t="s">
        <v>8576</v>
      </c>
      <c r="L1411" s="2" t="s">
        <v>1859</v>
      </c>
    </row>
    <row r="1412">
      <c r="A1412" s="2" t="s">
        <v>8577</v>
      </c>
      <c r="G1412" s="2" t="s">
        <v>8578</v>
      </c>
      <c r="H1412" s="2" t="s">
        <v>8579</v>
      </c>
      <c r="I1412" s="2" t="s">
        <v>8580</v>
      </c>
      <c r="J1412" s="2" t="s">
        <v>8580</v>
      </c>
      <c r="K1412" s="2" t="s">
        <v>8581</v>
      </c>
      <c r="L1412" s="2" t="s">
        <v>1859</v>
      </c>
    </row>
    <row r="1413">
      <c r="A1413" s="2" t="s">
        <v>8582</v>
      </c>
      <c r="G1413" s="2" t="s">
        <v>8583</v>
      </c>
      <c r="H1413" s="2" t="s">
        <v>8584</v>
      </c>
      <c r="I1413" s="2" t="s">
        <v>8585</v>
      </c>
      <c r="J1413" s="2" t="s">
        <v>8585</v>
      </c>
      <c r="K1413" s="2" t="s">
        <v>8586</v>
      </c>
      <c r="L1413" s="2" t="s">
        <v>1859</v>
      </c>
    </row>
    <row r="1414">
      <c r="A1414" s="2" t="s">
        <v>8587</v>
      </c>
      <c r="G1414" s="2" t="s">
        <v>8588</v>
      </c>
      <c r="H1414" s="2" t="s">
        <v>8589</v>
      </c>
      <c r="I1414" s="2" t="s">
        <v>8590</v>
      </c>
      <c r="J1414" s="2" t="s">
        <v>8590</v>
      </c>
      <c r="K1414" s="2" t="s">
        <v>8591</v>
      </c>
      <c r="L1414" s="2" t="s">
        <v>1859</v>
      </c>
    </row>
    <row r="1415">
      <c r="A1415" s="2" t="s">
        <v>8592</v>
      </c>
      <c r="G1415" s="2" t="s">
        <v>8593</v>
      </c>
      <c r="H1415" s="2" t="s">
        <v>8594</v>
      </c>
      <c r="I1415" s="2" t="s">
        <v>8595</v>
      </c>
      <c r="J1415" s="2" t="s">
        <v>8595</v>
      </c>
      <c r="K1415" s="2" t="s">
        <v>8596</v>
      </c>
      <c r="L1415" s="2" t="s">
        <v>1859</v>
      </c>
    </row>
    <row r="1416">
      <c r="A1416" s="2" t="s">
        <v>8597</v>
      </c>
      <c r="G1416" s="2" t="s">
        <v>8598</v>
      </c>
      <c r="H1416" s="2" t="s">
        <v>8599</v>
      </c>
      <c r="I1416" s="2" t="s">
        <v>8600</v>
      </c>
      <c r="J1416" s="2" t="s">
        <v>8600</v>
      </c>
      <c r="K1416" s="2" t="s">
        <v>8601</v>
      </c>
      <c r="L1416" s="2" t="s">
        <v>1859</v>
      </c>
    </row>
    <row r="1417">
      <c r="A1417" s="2" t="s">
        <v>8602</v>
      </c>
      <c r="G1417" s="2" t="s">
        <v>8603</v>
      </c>
      <c r="H1417" s="2" t="s">
        <v>8604</v>
      </c>
      <c r="I1417" s="2" t="s">
        <v>8605</v>
      </c>
      <c r="J1417" s="2" t="s">
        <v>8605</v>
      </c>
      <c r="K1417" s="2" t="s">
        <v>8606</v>
      </c>
      <c r="L1417" s="2" t="s">
        <v>1859</v>
      </c>
    </row>
    <row r="1418">
      <c r="A1418" s="2" t="s">
        <v>8607</v>
      </c>
      <c r="G1418" s="2" t="s">
        <v>8608</v>
      </c>
      <c r="H1418" s="2" t="s">
        <v>8609</v>
      </c>
      <c r="I1418" s="2" t="s">
        <v>8610</v>
      </c>
      <c r="J1418" s="2" t="s">
        <v>8610</v>
      </c>
      <c r="K1418" s="2" t="s">
        <v>8611</v>
      </c>
      <c r="L1418" s="2" t="s">
        <v>1859</v>
      </c>
    </row>
    <row r="1419">
      <c r="A1419" s="2" t="s">
        <v>238</v>
      </c>
      <c r="G1419" s="2" t="s">
        <v>8612</v>
      </c>
      <c r="H1419" s="2" t="s">
        <v>8613</v>
      </c>
      <c r="I1419" s="2" t="s">
        <v>8614</v>
      </c>
      <c r="J1419" s="2" t="s">
        <v>8614</v>
      </c>
      <c r="K1419" s="2" t="s">
        <v>8615</v>
      </c>
      <c r="L1419" s="2" t="s">
        <v>1859</v>
      </c>
    </row>
    <row r="1420">
      <c r="A1420" s="2" t="s">
        <v>833</v>
      </c>
      <c r="G1420" s="2" t="s">
        <v>1816</v>
      </c>
      <c r="H1420" s="2" t="s">
        <v>8616</v>
      </c>
      <c r="I1420" s="2" t="s">
        <v>8617</v>
      </c>
      <c r="J1420" s="2" t="s">
        <v>8617</v>
      </c>
      <c r="K1420" s="2" t="s">
        <v>8618</v>
      </c>
      <c r="L1420" s="2" t="s">
        <v>1859</v>
      </c>
    </row>
    <row r="1421">
      <c r="A1421" s="2" t="s">
        <v>8619</v>
      </c>
      <c r="G1421" s="2" t="s">
        <v>8620</v>
      </c>
      <c r="H1421" s="2" t="s">
        <v>8621</v>
      </c>
      <c r="I1421" s="2" t="s">
        <v>8622</v>
      </c>
      <c r="J1421" s="2" t="s">
        <v>8622</v>
      </c>
      <c r="K1421" s="2" t="s">
        <v>8623</v>
      </c>
      <c r="L1421" s="2" t="s">
        <v>1859</v>
      </c>
    </row>
    <row r="1422">
      <c r="A1422" s="2" t="s">
        <v>8624</v>
      </c>
      <c r="G1422" s="2" t="s">
        <v>8625</v>
      </c>
      <c r="H1422" s="2" t="s">
        <v>8626</v>
      </c>
      <c r="I1422" s="2" t="s">
        <v>8627</v>
      </c>
      <c r="J1422" s="2" t="s">
        <v>8627</v>
      </c>
      <c r="K1422" s="2" t="s">
        <v>8628</v>
      </c>
      <c r="L1422" s="2" t="s">
        <v>1859</v>
      </c>
    </row>
    <row r="1423">
      <c r="A1423" s="2" t="s">
        <v>8629</v>
      </c>
      <c r="G1423" s="2" t="s">
        <v>8630</v>
      </c>
      <c r="H1423" s="2" t="s">
        <v>8631</v>
      </c>
      <c r="I1423" s="2" t="s">
        <v>8632</v>
      </c>
      <c r="J1423" s="2" t="s">
        <v>8632</v>
      </c>
      <c r="K1423" s="2" t="s">
        <v>8633</v>
      </c>
      <c r="L1423" s="2" t="s">
        <v>1859</v>
      </c>
    </row>
    <row r="1424">
      <c r="A1424" s="2" t="s">
        <v>240</v>
      </c>
      <c r="G1424" s="2" t="s">
        <v>8634</v>
      </c>
      <c r="H1424" s="2" t="s">
        <v>8635</v>
      </c>
      <c r="I1424" s="2" t="s">
        <v>8636</v>
      </c>
      <c r="J1424" s="2" t="s">
        <v>8636</v>
      </c>
      <c r="K1424" s="2" t="s">
        <v>8637</v>
      </c>
      <c r="L1424" s="2" t="s">
        <v>1859</v>
      </c>
    </row>
    <row r="1425">
      <c r="A1425" s="2" t="s">
        <v>8638</v>
      </c>
      <c r="G1425" s="2" t="s">
        <v>8639</v>
      </c>
      <c r="H1425" s="2" t="s">
        <v>8640</v>
      </c>
      <c r="I1425" s="2" t="s">
        <v>8641</v>
      </c>
      <c r="J1425" s="2" t="s">
        <v>8641</v>
      </c>
      <c r="K1425" s="2" t="s">
        <v>8642</v>
      </c>
      <c r="L1425" s="2" t="s">
        <v>1859</v>
      </c>
    </row>
    <row r="1426">
      <c r="A1426" s="2" t="s">
        <v>8643</v>
      </c>
      <c r="G1426" s="2" t="s">
        <v>1091</v>
      </c>
      <c r="H1426" s="2" t="s">
        <v>8644</v>
      </c>
      <c r="I1426" s="2" t="s">
        <v>8645</v>
      </c>
      <c r="J1426" s="2" t="s">
        <v>8645</v>
      </c>
      <c r="K1426" s="2" t="s">
        <v>8646</v>
      </c>
      <c r="L1426" s="2" t="s">
        <v>1859</v>
      </c>
    </row>
    <row r="1427">
      <c r="A1427" s="2" t="s">
        <v>8647</v>
      </c>
      <c r="G1427" s="2" t="s">
        <v>1702</v>
      </c>
      <c r="H1427" s="2" t="s">
        <v>8648</v>
      </c>
      <c r="I1427" s="2" t="s">
        <v>8649</v>
      </c>
      <c r="J1427" s="2" t="s">
        <v>8649</v>
      </c>
      <c r="K1427" s="2" t="s">
        <v>8650</v>
      </c>
      <c r="L1427" s="2" t="s">
        <v>1859</v>
      </c>
    </row>
    <row r="1428">
      <c r="A1428" s="2" t="s">
        <v>8651</v>
      </c>
      <c r="G1428" s="2" t="s">
        <v>8652</v>
      </c>
      <c r="H1428" s="2" t="s">
        <v>8653</v>
      </c>
      <c r="I1428" s="2" t="s">
        <v>8654</v>
      </c>
      <c r="J1428" s="2" t="s">
        <v>8654</v>
      </c>
      <c r="K1428" s="2" t="s">
        <v>8655</v>
      </c>
      <c r="L1428" s="2" t="s">
        <v>1859</v>
      </c>
    </row>
    <row r="1429">
      <c r="A1429" s="2" t="s">
        <v>8656</v>
      </c>
      <c r="G1429" s="2" t="s">
        <v>8657</v>
      </c>
      <c r="H1429" s="2" t="s">
        <v>8658</v>
      </c>
      <c r="I1429" s="2" t="s">
        <v>8659</v>
      </c>
      <c r="J1429" s="2" t="s">
        <v>8659</v>
      </c>
      <c r="K1429" s="2" t="s">
        <v>8660</v>
      </c>
      <c r="L1429" s="2" t="s">
        <v>1859</v>
      </c>
    </row>
    <row r="1430">
      <c r="A1430" s="2" t="s">
        <v>8661</v>
      </c>
      <c r="G1430" s="2" t="s">
        <v>8662</v>
      </c>
      <c r="H1430" s="2" t="s">
        <v>8663</v>
      </c>
      <c r="I1430" s="2" t="s">
        <v>8664</v>
      </c>
      <c r="J1430" s="2" t="s">
        <v>8664</v>
      </c>
      <c r="K1430" s="2" t="s">
        <v>8665</v>
      </c>
      <c r="L1430" s="2" t="s">
        <v>1859</v>
      </c>
    </row>
    <row r="1431">
      <c r="A1431" s="2" t="s">
        <v>8666</v>
      </c>
      <c r="G1431" s="2" t="s">
        <v>8667</v>
      </c>
      <c r="H1431" s="2" t="s">
        <v>8668</v>
      </c>
      <c r="I1431" s="2" t="s">
        <v>8669</v>
      </c>
      <c r="J1431" s="2" t="s">
        <v>8669</v>
      </c>
      <c r="K1431" s="2" t="s">
        <v>8670</v>
      </c>
      <c r="L1431" s="2" t="s">
        <v>1859</v>
      </c>
    </row>
    <row r="1432">
      <c r="A1432" s="2" t="s">
        <v>8671</v>
      </c>
      <c r="G1432" s="2" t="s">
        <v>8672</v>
      </c>
      <c r="H1432" s="2" t="s">
        <v>8673</v>
      </c>
      <c r="I1432" s="2" t="s">
        <v>8674</v>
      </c>
      <c r="J1432" s="2" t="s">
        <v>8674</v>
      </c>
      <c r="K1432" s="2" t="s">
        <v>8675</v>
      </c>
      <c r="L1432" s="2" t="s">
        <v>1859</v>
      </c>
    </row>
    <row r="1433">
      <c r="A1433" s="2" t="s">
        <v>241</v>
      </c>
      <c r="G1433" s="2" t="s">
        <v>8676</v>
      </c>
      <c r="H1433" s="2" t="s">
        <v>8677</v>
      </c>
      <c r="I1433" s="2" t="s">
        <v>8678</v>
      </c>
      <c r="J1433" s="2" t="s">
        <v>8678</v>
      </c>
      <c r="K1433" s="2" t="s">
        <v>8679</v>
      </c>
      <c r="L1433" s="2" t="s">
        <v>1859</v>
      </c>
    </row>
    <row r="1434">
      <c r="A1434" s="2" t="s">
        <v>8680</v>
      </c>
      <c r="G1434" s="2" t="s">
        <v>8681</v>
      </c>
      <c r="H1434" s="2" t="s">
        <v>8682</v>
      </c>
      <c r="I1434" s="2" t="s">
        <v>8683</v>
      </c>
      <c r="J1434" s="2" t="s">
        <v>8683</v>
      </c>
      <c r="K1434" s="2" t="s">
        <v>8684</v>
      </c>
      <c r="L1434" s="2" t="s">
        <v>1859</v>
      </c>
    </row>
    <row r="1435">
      <c r="A1435" s="2" t="s">
        <v>8685</v>
      </c>
      <c r="G1435" s="2" t="s">
        <v>8686</v>
      </c>
      <c r="H1435" s="2" t="s">
        <v>8687</v>
      </c>
      <c r="I1435" s="2" t="s">
        <v>8688</v>
      </c>
      <c r="J1435" s="2" t="s">
        <v>8688</v>
      </c>
      <c r="K1435" s="2" t="s">
        <v>8689</v>
      </c>
      <c r="L1435" s="2" t="s">
        <v>1859</v>
      </c>
    </row>
    <row r="1436">
      <c r="A1436" s="2" t="s">
        <v>8690</v>
      </c>
      <c r="G1436" s="2" t="s">
        <v>8691</v>
      </c>
      <c r="H1436" s="2" t="s">
        <v>8692</v>
      </c>
      <c r="I1436" s="2" t="s">
        <v>8693</v>
      </c>
      <c r="J1436" s="2" t="s">
        <v>8694</v>
      </c>
      <c r="K1436" s="2" t="s">
        <v>8695</v>
      </c>
      <c r="L1436" s="2" t="s">
        <v>1859</v>
      </c>
    </row>
    <row r="1437">
      <c r="A1437" s="2" t="s">
        <v>8696</v>
      </c>
      <c r="G1437" s="2" t="s">
        <v>8697</v>
      </c>
      <c r="H1437" s="2" t="s">
        <v>8698</v>
      </c>
      <c r="I1437" s="2" t="s">
        <v>8699</v>
      </c>
      <c r="J1437" s="2" t="s">
        <v>8699</v>
      </c>
      <c r="K1437" s="2" t="s">
        <v>8700</v>
      </c>
      <c r="L1437" s="2" t="s">
        <v>1859</v>
      </c>
    </row>
    <row r="1438">
      <c r="A1438" s="2" t="s">
        <v>8701</v>
      </c>
      <c r="G1438" s="2" t="s">
        <v>1819</v>
      </c>
      <c r="H1438" s="2" t="s">
        <v>8702</v>
      </c>
      <c r="I1438" s="2" t="s">
        <v>8703</v>
      </c>
      <c r="J1438" s="2" t="s">
        <v>8703</v>
      </c>
      <c r="K1438" s="2" t="s">
        <v>8704</v>
      </c>
      <c r="L1438" s="2" t="s">
        <v>1859</v>
      </c>
    </row>
    <row r="1439">
      <c r="A1439" s="2" t="s">
        <v>243</v>
      </c>
      <c r="G1439" s="2" t="s">
        <v>8705</v>
      </c>
      <c r="H1439" s="2" t="s">
        <v>8706</v>
      </c>
      <c r="I1439" s="2" t="s">
        <v>8707</v>
      </c>
      <c r="J1439" s="2" t="s">
        <v>8708</v>
      </c>
      <c r="K1439" s="2" t="s">
        <v>8709</v>
      </c>
      <c r="L1439" s="2" t="s">
        <v>1859</v>
      </c>
    </row>
    <row r="1440">
      <c r="A1440" s="2" t="s">
        <v>8710</v>
      </c>
      <c r="G1440" s="2" t="s">
        <v>8711</v>
      </c>
      <c r="H1440" s="2" t="s">
        <v>8712</v>
      </c>
      <c r="I1440" s="2" t="s">
        <v>8713</v>
      </c>
      <c r="J1440" s="2" t="s">
        <v>8713</v>
      </c>
      <c r="K1440" s="2" t="s">
        <v>8714</v>
      </c>
      <c r="L1440" s="2" t="s">
        <v>1859</v>
      </c>
    </row>
    <row r="1441">
      <c r="A1441" s="2" t="s">
        <v>8715</v>
      </c>
      <c r="G1441" s="2" t="s">
        <v>8716</v>
      </c>
      <c r="H1441" s="2" t="s">
        <v>8717</v>
      </c>
      <c r="I1441" s="2" t="s">
        <v>8718</v>
      </c>
      <c r="J1441" s="2" t="s">
        <v>8718</v>
      </c>
      <c r="K1441" s="2" t="s">
        <v>8719</v>
      </c>
      <c r="L1441" s="2" t="s">
        <v>1859</v>
      </c>
    </row>
    <row r="1442">
      <c r="A1442" s="2" t="s">
        <v>8720</v>
      </c>
      <c r="G1442" s="2" t="s">
        <v>8721</v>
      </c>
      <c r="H1442" s="2" t="s">
        <v>8722</v>
      </c>
      <c r="I1442" s="2" t="s">
        <v>8723</v>
      </c>
      <c r="J1442" s="2" t="s">
        <v>8723</v>
      </c>
      <c r="K1442" s="2" t="s">
        <v>8724</v>
      </c>
      <c r="L1442" s="2" t="s">
        <v>1859</v>
      </c>
    </row>
    <row r="1443">
      <c r="A1443" s="2" t="s">
        <v>8725</v>
      </c>
      <c r="G1443" s="2" t="s">
        <v>8726</v>
      </c>
      <c r="H1443" s="2" t="s">
        <v>8727</v>
      </c>
      <c r="I1443" s="2" t="s">
        <v>8728</v>
      </c>
      <c r="J1443" s="2" t="s">
        <v>8728</v>
      </c>
      <c r="K1443" s="2" t="s">
        <v>8729</v>
      </c>
      <c r="L1443" s="2" t="s">
        <v>1859</v>
      </c>
    </row>
    <row r="1444">
      <c r="A1444" s="2" t="s">
        <v>244</v>
      </c>
      <c r="G1444" s="2" t="s">
        <v>8730</v>
      </c>
      <c r="H1444" s="2" t="s">
        <v>8731</v>
      </c>
      <c r="I1444" s="2" t="s">
        <v>8732</v>
      </c>
      <c r="J1444" s="2" t="s">
        <v>8732</v>
      </c>
      <c r="K1444" s="2" t="s">
        <v>8733</v>
      </c>
      <c r="L1444" s="2" t="s">
        <v>1859</v>
      </c>
    </row>
    <row r="1445">
      <c r="A1445" s="2" t="s">
        <v>1659</v>
      </c>
      <c r="G1445" s="2" t="s">
        <v>8734</v>
      </c>
      <c r="H1445" s="2" t="s">
        <v>8735</v>
      </c>
      <c r="I1445" s="2" t="s">
        <v>8736</v>
      </c>
      <c r="J1445" s="2" t="s">
        <v>8736</v>
      </c>
      <c r="K1445" s="2" t="s">
        <v>8737</v>
      </c>
      <c r="L1445" s="2" t="s">
        <v>1859</v>
      </c>
    </row>
    <row r="1446">
      <c r="A1446" s="2" t="s">
        <v>8738</v>
      </c>
      <c r="G1446" s="2" t="s">
        <v>8739</v>
      </c>
      <c r="H1446" s="2" t="s">
        <v>8740</v>
      </c>
      <c r="I1446" s="2" t="s">
        <v>8741</v>
      </c>
      <c r="J1446" s="2" t="s">
        <v>8741</v>
      </c>
      <c r="K1446" s="2" t="s">
        <v>8742</v>
      </c>
      <c r="L1446" s="2" t="s">
        <v>1859</v>
      </c>
    </row>
    <row r="1447">
      <c r="A1447" s="2" t="s">
        <v>8743</v>
      </c>
      <c r="G1447" s="2" t="s">
        <v>1520</v>
      </c>
      <c r="H1447" s="2" t="s">
        <v>8744</v>
      </c>
      <c r="I1447" s="2" t="s">
        <v>8745</v>
      </c>
      <c r="J1447" s="2" t="s">
        <v>8745</v>
      </c>
      <c r="K1447" s="2" t="s">
        <v>8746</v>
      </c>
      <c r="L1447" s="2" t="s">
        <v>1859</v>
      </c>
    </row>
    <row r="1448">
      <c r="A1448" s="2" t="s">
        <v>246</v>
      </c>
      <c r="G1448" s="2" t="s">
        <v>8747</v>
      </c>
      <c r="H1448" s="2" t="s">
        <v>8748</v>
      </c>
      <c r="I1448" s="2" t="s">
        <v>8749</v>
      </c>
      <c r="J1448" s="2" t="s">
        <v>8749</v>
      </c>
      <c r="K1448" s="2" t="s">
        <v>8750</v>
      </c>
      <c r="L1448" s="2" t="s">
        <v>1859</v>
      </c>
    </row>
    <row r="1449">
      <c r="A1449" s="2" t="s">
        <v>8751</v>
      </c>
      <c r="G1449" s="2" t="s">
        <v>8752</v>
      </c>
      <c r="H1449" s="2" t="s">
        <v>8753</v>
      </c>
      <c r="I1449" s="2" t="s">
        <v>8754</v>
      </c>
      <c r="J1449" s="2" t="s">
        <v>8754</v>
      </c>
      <c r="K1449" s="2" t="s">
        <v>8755</v>
      </c>
      <c r="L1449" s="2" t="s">
        <v>1859</v>
      </c>
    </row>
    <row r="1450">
      <c r="A1450" s="2" t="s">
        <v>8756</v>
      </c>
      <c r="G1450" s="2" t="s">
        <v>1806</v>
      </c>
      <c r="H1450" s="2" t="s">
        <v>8757</v>
      </c>
      <c r="I1450" s="2" t="s">
        <v>8758</v>
      </c>
      <c r="J1450" s="2" t="s">
        <v>8758</v>
      </c>
      <c r="K1450" s="2" t="s">
        <v>8759</v>
      </c>
      <c r="L1450" s="2" t="s">
        <v>1859</v>
      </c>
    </row>
    <row r="1451">
      <c r="A1451" s="2" t="s">
        <v>8760</v>
      </c>
      <c r="G1451" s="2" t="s">
        <v>8761</v>
      </c>
      <c r="H1451" s="2" t="s">
        <v>8762</v>
      </c>
      <c r="I1451" s="2" t="s">
        <v>8763</v>
      </c>
      <c r="J1451" s="2" t="s">
        <v>8763</v>
      </c>
      <c r="K1451" s="2" t="s">
        <v>8764</v>
      </c>
      <c r="L1451" s="2" t="s">
        <v>1859</v>
      </c>
    </row>
    <row r="1452">
      <c r="A1452" s="2" t="s">
        <v>245</v>
      </c>
      <c r="G1452" s="2" t="s">
        <v>8765</v>
      </c>
      <c r="H1452" s="2" t="s">
        <v>8766</v>
      </c>
      <c r="I1452" s="2" t="s">
        <v>8767</v>
      </c>
      <c r="J1452" s="2" t="s">
        <v>8767</v>
      </c>
      <c r="K1452" s="2" t="s">
        <v>8768</v>
      </c>
      <c r="L1452" s="2" t="s">
        <v>1859</v>
      </c>
    </row>
    <row r="1453">
      <c r="A1453" s="2" t="s">
        <v>1310</v>
      </c>
      <c r="G1453" s="2" t="s">
        <v>1798</v>
      </c>
      <c r="H1453" s="2" t="s">
        <v>8769</v>
      </c>
      <c r="I1453" s="2" t="s">
        <v>8770</v>
      </c>
      <c r="J1453" s="2" t="s">
        <v>8770</v>
      </c>
      <c r="K1453" s="2" t="s">
        <v>8771</v>
      </c>
      <c r="L1453" s="2" t="s">
        <v>1859</v>
      </c>
    </row>
    <row r="1454">
      <c r="A1454" s="2" t="s">
        <v>8772</v>
      </c>
      <c r="G1454" s="2" t="s">
        <v>8773</v>
      </c>
      <c r="H1454" s="2" t="s">
        <v>8774</v>
      </c>
      <c r="I1454" s="2" t="s">
        <v>8775</v>
      </c>
      <c r="J1454" s="2" t="s">
        <v>8775</v>
      </c>
      <c r="K1454" s="2" t="s">
        <v>8776</v>
      </c>
      <c r="L1454" s="2" t="s">
        <v>1859</v>
      </c>
    </row>
    <row r="1455">
      <c r="A1455" s="2" t="s">
        <v>8777</v>
      </c>
      <c r="G1455" s="2" t="s">
        <v>8778</v>
      </c>
      <c r="H1455" s="2" t="s">
        <v>8779</v>
      </c>
      <c r="I1455" s="2" t="s">
        <v>8780</v>
      </c>
      <c r="J1455" s="2" t="s">
        <v>8780</v>
      </c>
      <c r="K1455" s="2" t="s">
        <v>8781</v>
      </c>
      <c r="L1455" s="2" t="s">
        <v>1859</v>
      </c>
    </row>
    <row r="1456">
      <c r="A1456" s="2" t="s">
        <v>8782</v>
      </c>
      <c r="G1456" s="2" t="s">
        <v>8783</v>
      </c>
      <c r="H1456" s="2" t="s">
        <v>8784</v>
      </c>
      <c r="I1456" s="2" t="s">
        <v>8785</v>
      </c>
      <c r="J1456" s="2" t="s">
        <v>8785</v>
      </c>
      <c r="K1456" s="2" t="s">
        <v>8786</v>
      </c>
      <c r="L1456" s="2" t="s">
        <v>1859</v>
      </c>
    </row>
    <row r="1457">
      <c r="A1457" s="2" t="s">
        <v>8787</v>
      </c>
      <c r="G1457" s="2" t="s">
        <v>8788</v>
      </c>
      <c r="H1457" s="2" t="s">
        <v>8789</v>
      </c>
      <c r="I1457" s="2" t="s">
        <v>8790</v>
      </c>
      <c r="J1457" s="2" t="s">
        <v>8790</v>
      </c>
      <c r="K1457" s="2" t="s">
        <v>8791</v>
      </c>
      <c r="L1457" s="2" t="s">
        <v>1859</v>
      </c>
    </row>
    <row r="1458">
      <c r="A1458" s="2" t="s">
        <v>248</v>
      </c>
      <c r="G1458" s="2" t="s">
        <v>8792</v>
      </c>
      <c r="H1458" s="2" t="s">
        <v>8793</v>
      </c>
      <c r="I1458" s="2" t="s">
        <v>8794</v>
      </c>
      <c r="J1458" s="2" t="s">
        <v>8794</v>
      </c>
      <c r="K1458" s="2" t="s">
        <v>8795</v>
      </c>
      <c r="L1458" s="2" t="s">
        <v>1859</v>
      </c>
    </row>
    <row r="1459">
      <c r="A1459" s="2" t="s">
        <v>8796</v>
      </c>
      <c r="G1459" s="2" t="s">
        <v>8797</v>
      </c>
      <c r="H1459" s="2" t="s">
        <v>8798</v>
      </c>
      <c r="I1459" s="2" t="s">
        <v>8799</v>
      </c>
      <c r="J1459" s="2" t="s">
        <v>8799</v>
      </c>
      <c r="K1459" s="2" t="s">
        <v>8800</v>
      </c>
      <c r="L1459" s="2" t="s">
        <v>1859</v>
      </c>
    </row>
    <row r="1460">
      <c r="A1460" s="2" t="s">
        <v>1314</v>
      </c>
      <c r="G1460" s="2" t="s">
        <v>8801</v>
      </c>
      <c r="H1460" s="2" t="s">
        <v>8802</v>
      </c>
      <c r="I1460" s="2" t="s">
        <v>8803</v>
      </c>
      <c r="J1460" s="2" t="s">
        <v>8803</v>
      </c>
      <c r="K1460" s="2" t="s">
        <v>8804</v>
      </c>
      <c r="L1460" s="2" t="s">
        <v>1859</v>
      </c>
    </row>
    <row r="1461">
      <c r="A1461" s="2" t="s">
        <v>846</v>
      </c>
      <c r="G1461" s="2" t="s">
        <v>8805</v>
      </c>
      <c r="H1461" s="2" t="s">
        <v>8806</v>
      </c>
      <c r="I1461" s="2" t="s">
        <v>8807</v>
      </c>
      <c r="J1461" s="2" t="s">
        <v>8807</v>
      </c>
      <c r="K1461" s="2" t="s">
        <v>8808</v>
      </c>
      <c r="L1461" s="2" t="s">
        <v>1859</v>
      </c>
    </row>
    <row r="1462">
      <c r="A1462" s="2" t="s">
        <v>8809</v>
      </c>
      <c r="G1462" s="2" t="s">
        <v>8810</v>
      </c>
      <c r="H1462" s="2" t="s">
        <v>8811</v>
      </c>
      <c r="I1462" s="2" t="s">
        <v>8812</v>
      </c>
      <c r="J1462" s="2" t="s">
        <v>8812</v>
      </c>
      <c r="K1462" s="2" t="s">
        <v>8813</v>
      </c>
      <c r="L1462" s="2" t="s">
        <v>1859</v>
      </c>
    </row>
    <row r="1463">
      <c r="A1463" s="2" t="s">
        <v>1668</v>
      </c>
      <c r="G1463" s="2" t="s">
        <v>8814</v>
      </c>
      <c r="H1463" s="2" t="s">
        <v>8815</v>
      </c>
      <c r="I1463" s="2" t="s">
        <v>8816</v>
      </c>
      <c r="J1463" s="2" t="s">
        <v>8816</v>
      </c>
      <c r="K1463" s="2" t="s">
        <v>8817</v>
      </c>
      <c r="L1463" s="2" t="s">
        <v>1859</v>
      </c>
    </row>
    <row r="1464">
      <c r="A1464" s="2" t="s">
        <v>8818</v>
      </c>
      <c r="G1464" s="2" t="s">
        <v>8819</v>
      </c>
      <c r="H1464" s="2" t="s">
        <v>8820</v>
      </c>
      <c r="I1464" s="2" t="s">
        <v>8821</v>
      </c>
      <c r="J1464" s="2" t="s">
        <v>8821</v>
      </c>
      <c r="K1464" s="2" t="s">
        <v>8822</v>
      </c>
      <c r="L1464" s="2" t="s">
        <v>1859</v>
      </c>
    </row>
    <row r="1465">
      <c r="A1465" s="2" t="s">
        <v>8823</v>
      </c>
      <c r="G1465" s="2" t="s">
        <v>8824</v>
      </c>
      <c r="H1465" s="2" t="s">
        <v>8825</v>
      </c>
      <c r="I1465" s="2" t="s">
        <v>8826</v>
      </c>
      <c r="J1465" s="2" t="s">
        <v>8826</v>
      </c>
      <c r="K1465" s="2" t="s">
        <v>8827</v>
      </c>
      <c r="L1465" s="2" t="s">
        <v>1859</v>
      </c>
    </row>
    <row r="1466">
      <c r="A1466" s="2" t="s">
        <v>8828</v>
      </c>
      <c r="G1466" s="2" t="s">
        <v>8829</v>
      </c>
      <c r="H1466" s="2" t="s">
        <v>8830</v>
      </c>
      <c r="I1466" s="2" t="s">
        <v>8831</v>
      </c>
      <c r="J1466" s="2" t="s">
        <v>8831</v>
      </c>
      <c r="K1466" s="2" t="s">
        <v>8832</v>
      </c>
      <c r="L1466" s="2" t="s">
        <v>1859</v>
      </c>
    </row>
    <row r="1467">
      <c r="A1467" s="2" t="s">
        <v>8833</v>
      </c>
      <c r="G1467" s="2" t="s">
        <v>8834</v>
      </c>
      <c r="H1467" s="2" t="s">
        <v>8835</v>
      </c>
      <c r="I1467" s="2" t="s">
        <v>8836</v>
      </c>
      <c r="J1467" s="2" t="s">
        <v>8836</v>
      </c>
      <c r="K1467" s="2" t="s">
        <v>8837</v>
      </c>
      <c r="L1467" s="2" t="s">
        <v>1859</v>
      </c>
    </row>
    <row r="1468">
      <c r="A1468" s="2" t="s">
        <v>8838</v>
      </c>
      <c r="G1468" s="2" t="s">
        <v>8839</v>
      </c>
      <c r="H1468" s="2" t="s">
        <v>8840</v>
      </c>
      <c r="I1468" s="2" t="s">
        <v>8841</v>
      </c>
      <c r="J1468" s="2" t="s">
        <v>8841</v>
      </c>
      <c r="K1468" s="2" t="s">
        <v>8842</v>
      </c>
      <c r="L1468" s="2" t="s">
        <v>1859</v>
      </c>
    </row>
    <row r="1469">
      <c r="A1469" s="2" t="s">
        <v>8843</v>
      </c>
      <c r="G1469" s="2" t="s">
        <v>8844</v>
      </c>
      <c r="H1469" s="2" t="s">
        <v>8845</v>
      </c>
      <c r="I1469" s="2" t="s">
        <v>8846</v>
      </c>
      <c r="J1469" s="2" t="s">
        <v>8846</v>
      </c>
      <c r="K1469" s="2" t="s">
        <v>8847</v>
      </c>
      <c r="L1469" s="2" t="s">
        <v>1859</v>
      </c>
    </row>
    <row r="1470">
      <c r="A1470" s="2" t="s">
        <v>8848</v>
      </c>
      <c r="G1470" s="2" t="s">
        <v>8849</v>
      </c>
      <c r="H1470" s="2" t="s">
        <v>8850</v>
      </c>
      <c r="I1470" s="2" t="s">
        <v>8851</v>
      </c>
      <c r="J1470" s="2" t="s">
        <v>8851</v>
      </c>
      <c r="K1470" s="2" t="s">
        <v>8852</v>
      </c>
      <c r="L1470" s="2" t="s">
        <v>1859</v>
      </c>
    </row>
    <row r="1471">
      <c r="A1471" s="2" t="s">
        <v>8853</v>
      </c>
      <c r="G1471" s="2" t="s">
        <v>8854</v>
      </c>
      <c r="H1471" s="2" t="s">
        <v>8855</v>
      </c>
      <c r="I1471" s="2" t="s">
        <v>8856</v>
      </c>
      <c r="J1471" s="2" t="s">
        <v>8856</v>
      </c>
      <c r="K1471" s="2" t="s">
        <v>8857</v>
      </c>
      <c r="L1471" s="2" t="s">
        <v>1859</v>
      </c>
    </row>
    <row r="1472">
      <c r="A1472" s="2" t="s">
        <v>8858</v>
      </c>
      <c r="G1472" s="2" t="s">
        <v>8859</v>
      </c>
      <c r="H1472" s="2" t="s">
        <v>8860</v>
      </c>
      <c r="I1472" s="2" t="s">
        <v>8861</v>
      </c>
      <c r="J1472" s="2" t="s">
        <v>8861</v>
      </c>
      <c r="K1472" s="2" t="s">
        <v>8862</v>
      </c>
      <c r="L1472" s="2" t="s">
        <v>1859</v>
      </c>
    </row>
    <row r="1473">
      <c r="A1473" s="2" t="s">
        <v>8863</v>
      </c>
      <c r="G1473" s="2" t="s">
        <v>8864</v>
      </c>
      <c r="H1473" s="2" t="s">
        <v>8865</v>
      </c>
      <c r="I1473" s="2" t="s">
        <v>8866</v>
      </c>
      <c r="J1473" s="2" t="s">
        <v>8866</v>
      </c>
      <c r="K1473" s="2" t="s">
        <v>8867</v>
      </c>
      <c r="L1473" s="2" t="s">
        <v>1859</v>
      </c>
    </row>
    <row r="1474">
      <c r="A1474" s="2" t="s">
        <v>8868</v>
      </c>
      <c r="G1474" s="2" t="s">
        <v>8869</v>
      </c>
      <c r="H1474" s="2" t="s">
        <v>8870</v>
      </c>
      <c r="I1474" s="2" t="s">
        <v>8871</v>
      </c>
      <c r="J1474" s="2" t="s">
        <v>8871</v>
      </c>
      <c r="K1474" s="2" t="s">
        <v>8872</v>
      </c>
      <c r="L1474" s="2" t="s">
        <v>1859</v>
      </c>
    </row>
    <row r="1475">
      <c r="A1475" s="2" t="s">
        <v>8873</v>
      </c>
      <c r="G1475" s="2" t="s">
        <v>8874</v>
      </c>
      <c r="H1475" s="2" t="s">
        <v>8875</v>
      </c>
      <c r="I1475" s="2" t="s">
        <v>8876</v>
      </c>
      <c r="J1475" s="2" t="s">
        <v>8876</v>
      </c>
      <c r="K1475" s="2" t="s">
        <v>8877</v>
      </c>
      <c r="L1475" s="2" t="s">
        <v>1859</v>
      </c>
    </row>
    <row r="1476">
      <c r="A1476" s="2" t="s">
        <v>8878</v>
      </c>
      <c r="G1476" s="2" t="s">
        <v>8879</v>
      </c>
      <c r="H1476" s="2" t="s">
        <v>8880</v>
      </c>
      <c r="I1476" s="2" t="s">
        <v>8881</v>
      </c>
      <c r="J1476" s="2" t="s">
        <v>8881</v>
      </c>
      <c r="K1476" s="2" t="s">
        <v>8882</v>
      </c>
      <c r="L1476" s="2" t="s">
        <v>1859</v>
      </c>
    </row>
    <row r="1477">
      <c r="A1477" s="2" t="s">
        <v>8883</v>
      </c>
      <c r="G1477" s="2" t="s">
        <v>8884</v>
      </c>
      <c r="H1477" s="2" t="s">
        <v>8885</v>
      </c>
      <c r="I1477" s="2" t="s">
        <v>8886</v>
      </c>
      <c r="J1477" s="2" t="s">
        <v>8886</v>
      </c>
      <c r="K1477" s="2" t="s">
        <v>8887</v>
      </c>
      <c r="L1477" s="2" t="s">
        <v>1859</v>
      </c>
    </row>
    <row r="1478">
      <c r="A1478" s="2" t="s">
        <v>8888</v>
      </c>
      <c r="G1478" s="2" t="s">
        <v>8889</v>
      </c>
      <c r="H1478" s="2" t="s">
        <v>8890</v>
      </c>
      <c r="I1478" s="2" t="s">
        <v>8891</v>
      </c>
      <c r="J1478" s="2" t="s">
        <v>8891</v>
      </c>
      <c r="K1478" s="2" t="s">
        <v>8892</v>
      </c>
      <c r="L1478" s="2" t="s">
        <v>1859</v>
      </c>
    </row>
    <row r="1479">
      <c r="A1479" s="2" t="s">
        <v>8893</v>
      </c>
      <c r="G1479" s="2" t="s">
        <v>8894</v>
      </c>
      <c r="H1479" s="2" t="s">
        <v>8895</v>
      </c>
      <c r="I1479" s="2" t="s">
        <v>8896</v>
      </c>
      <c r="J1479" s="2" t="s">
        <v>8896</v>
      </c>
      <c r="K1479" s="2" t="s">
        <v>8897</v>
      </c>
      <c r="L1479" s="2" t="s">
        <v>1859</v>
      </c>
    </row>
    <row r="1480">
      <c r="A1480" s="2" t="s">
        <v>8898</v>
      </c>
      <c r="G1480" s="2" t="s">
        <v>1809</v>
      </c>
      <c r="H1480" s="2" t="s">
        <v>8899</v>
      </c>
      <c r="I1480" s="2" t="s">
        <v>8900</v>
      </c>
      <c r="J1480" s="2" t="s">
        <v>8900</v>
      </c>
      <c r="K1480" s="2" t="s">
        <v>8901</v>
      </c>
      <c r="L1480" s="2" t="s">
        <v>1859</v>
      </c>
    </row>
    <row r="1481">
      <c r="A1481" s="2" t="s">
        <v>8902</v>
      </c>
      <c r="G1481" s="2" t="s">
        <v>1801</v>
      </c>
      <c r="H1481" s="2" t="s">
        <v>8903</v>
      </c>
      <c r="I1481" s="2" t="s">
        <v>8904</v>
      </c>
      <c r="J1481" s="2" t="s">
        <v>8904</v>
      </c>
      <c r="K1481" s="2" t="s">
        <v>8905</v>
      </c>
      <c r="L1481" s="2" t="s">
        <v>1859</v>
      </c>
    </row>
    <row r="1482">
      <c r="A1482" s="2" t="s">
        <v>8906</v>
      </c>
      <c r="G1482" s="2" t="s">
        <v>8907</v>
      </c>
      <c r="H1482" s="2" t="s">
        <v>8908</v>
      </c>
      <c r="I1482" s="2" t="s">
        <v>8909</v>
      </c>
      <c r="J1482" s="2" t="s">
        <v>8909</v>
      </c>
      <c r="K1482" s="2" t="s">
        <v>8910</v>
      </c>
      <c r="L1482" s="2" t="s">
        <v>1859</v>
      </c>
    </row>
    <row r="1483">
      <c r="A1483" s="2" t="s">
        <v>8911</v>
      </c>
      <c r="G1483" s="2" t="s">
        <v>8912</v>
      </c>
      <c r="H1483" s="2" t="s">
        <v>8913</v>
      </c>
      <c r="I1483" s="2" t="s">
        <v>8914</v>
      </c>
      <c r="J1483" s="2" t="s">
        <v>8914</v>
      </c>
      <c r="K1483" s="2" t="s">
        <v>8915</v>
      </c>
      <c r="L1483" s="2" t="s">
        <v>1859</v>
      </c>
    </row>
    <row r="1484">
      <c r="A1484" s="2" t="s">
        <v>8916</v>
      </c>
      <c r="G1484" s="2" t="s">
        <v>8917</v>
      </c>
      <c r="H1484" s="2" t="s">
        <v>8918</v>
      </c>
      <c r="I1484" s="2" t="s">
        <v>8919</v>
      </c>
      <c r="J1484" s="2" t="s">
        <v>8919</v>
      </c>
      <c r="K1484" s="2" t="s">
        <v>8920</v>
      </c>
      <c r="L1484" s="2" t="s">
        <v>1859</v>
      </c>
    </row>
    <row r="1485">
      <c r="A1485" s="2" t="s">
        <v>8921</v>
      </c>
      <c r="G1485" s="2" t="s">
        <v>8922</v>
      </c>
      <c r="H1485" s="2" t="s">
        <v>8923</v>
      </c>
      <c r="I1485" s="2" t="s">
        <v>8924</v>
      </c>
      <c r="J1485" s="2" t="s">
        <v>8924</v>
      </c>
      <c r="K1485" s="2" t="s">
        <v>8925</v>
      </c>
      <c r="L1485" s="2" t="s">
        <v>1859</v>
      </c>
    </row>
    <row r="1486">
      <c r="A1486" s="2" t="s">
        <v>8926</v>
      </c>
      <c r="G1486" s="2" t="s">
        <v>1734</v>
      </c>
      <c r="H1486" s="2" t="s">
        <v>8927</v>
      </c>
      <c r="I1486" s="2" t="s">
        <v>8928</v>
      </c>
      <c r="J1486" s="2" t="s">
        <v>8928</v>
      </c>
      <c r="K1486" s="2" t="s">
        <v>8929</v>
      </c>
      <c r="L1486" s="2" t="s">
        <v>1859</v>
      </c>
    </row>
    <row r="1487">
      <c r="A1487" s="2" t="s">
        <v>8930</v>
      </c>
      <c r="G1487" s="2" t="s">
        <v>8931</v>
      </c>
      <c r="H1487" s="2" t="s">
        <v>8932</v>
      </c>
      <c r="I1487" s="2" t="s">
        <v>8933</v>
      </c>
      <c r="J1487" s="2" t="s">
        <v>8933</v>
      </c>
      <c r="K1487" s="2" t="s">
        <v>8934</v>
      </c>
      <c r="L1487" s="2" t="s">
        <v>1859</v>
      </c>
    </row>
    <row r="1488">
      <c r="A1488" s="2" t="s">
        <v>250</v>
      </c>
      <c r="G1488" s="2" t="s">
        <v>8935</v>
      </c>
      <c r="H1488" s="2" t="s">
        <v>8936</v>
      </c>
      <c r="I1488" s="2" t="s">
        <v>8937</v>
      </c>
      <c r="J1488" s="2" t="s">
        <v>8937</v>
      </c>
      <c r="K1488" s="2" t="s">
        <v>8938</v>
      </c>
      <c r="L1488" s="2" t="s">
        <v>1859</v>
      </c>
    </row>
    <row r="1489">
      <c r="A1489" s="2" t="s">
        <v>8939</v>
      </c>
      <c r="G1489" s="2" t="s">
        <v>8940</v>
      </c>
      <c r="H1489" s="2" t="s">
        <v>8941</v>
      </c>
      <c r="I1489" s="2" t="s">
        <v>8942</v>
      </c>
      <c r="J1489" s="2" t="s">
        <v>8942</v>
      </c>
      <c r="K1489" s="2" t="s">
        <v>8943</v>
      </c>
      <c r="L1489" s="2" t="s">
        <v>1859</v>
      </c>
    </row>
    <row r="1490">
      <c r="A1490" s="2" t="s">
        <v>8944</v>
      </c>
      <c r="G1490" s="2" t="s">
        <v>8945</v>
      </c>
      <c r="H1490" s="2" t="s">
        <v>8946</v>
      </c>
      <c r="I1490" s="2" t="s">
        <v>8947</v>
      </c>
      <c r="J1490" s="2" t="s">
        <v>8947</v>
      </c>
      <c r="K1490" s="2" t="s">
        <v>8948</v>
      </c>
      <c r="L1490" s="2" t="s">
        <v>1859</v>
      </c>
    </row>
    <row r="1491">
      <c r="A1491" s="2" t="s">
        <v>8949</v>
      </c>
      <c r="G1491" s="2" t="s">
        <v>8950</v>
      </c>
      <c r="H1491" s="2" t="s">
        <v>8951</v>
      </c>
      <c r="I1491" s="2" t="s">
        <v>8952</v>
      </c>
      <c r="J1491" s="2" t="s">
        <v>8953</v>
      </c>
      <c r="K1491" s="2" t="s">
        <v>8954</v>
      </c>
      <c r="L1491" s="2" t="s">
        <v>1859</v>
      </c>
    </row>
    <row r="1492">
      <c r="A1492" s="2" t="s">
        <v>8955</v>
      </c>
      <c r="G1492" s="2" t="s">
        <v>8956</v>
      </c>
      <c r="H1492" s="2" t="s">
        <v>8957</v>
      </c>
      <c r="I1492" s="2" t="s">
        <v>8958</v>
      </c>
      <c r="J1492" s="2" t="s">
        <v>8958</v>
      </c>
      <c r="K1492" s="2" t="s">
        <v>8959</v>
      </c>
      <c r="L1492" s="2" t="s">
        <v>1859</v>
      </c>
    </row>
    <row r="1493">
      <c r="A1493" s="2" t="s">
        <v>8960</v>
      </c>
      <c r="G1493" s="2" t="s">
        <v>8961</v>
      </c>
      <c r="H1493" s="2" t="s">
        <v>8962</v>
      </c>
      <c r="I1493" s="2" t="s">
        <v>8963</v>
      </c>
      <c r="J1493" s="2" t="s">
        <v>8963</v>
      </c>
      <c r="K1493" s="2" t="s">
        <v>8964</v>
      </c>
      <c r="L1493" s="2" t="s">
        <v>1859</v>
      </c>
    </row>
    <row r="1494">
      <c r="A1494" s="2" t="s">
        <v>254</v>
      </c>
      <c r="G1494" s="2" t="s">
        <v>8965</v>
      </c>
      <c r="H1494" s="2" t="s">
        <v>8966</v>
      </c>
      <c r="I1494" s="2" t="s">
        <v>8967</v>
      </c>
      <c r="J1494" s="2" t="s">
        <v>8967</v>
      </c>
      <c r="K1494" s="2" t="s">
        <v>8968</v>
      </c>
      <c r="L1494" s="2" t="s">
        <v>1859</v>
      </c>
    </row>
    <row r="1495">
      <c r="A1495" s="2" t="s">
        <v>8969</v>
      </c>
      <c r="G1495" s="2" t="s">
        <v>8970</v>
      </c>
      <c r="H1495" s="2" t="s">
        <v>8971</v>
      </c>
      <c r="I1495" s="2" t="s">
        <v>8972</v>
      </c>
      <c r="J1495" s="2" t="s">
        <v>8972</v>
      </c>
      <c r="K1495" s="2" t="s">
        <v>8973</v>
      </c>
      <c r="L1495" s="2" t="s">
        <v>1859</v>
      </c>
    </row>
    <row r="1496">
      <c r="A1496" s="2" t="s">
        <v>8974</v>
      </c>
      <c r="G1496" s="2" t="s">
        <v>8975</v>
      </c>
      <c r="H1496" s="2" t="s">
        <v>8976</v>
      </c>
      <c r="I1496" s="2" t="s">
        <v>8977</v>
      </c>
      <c r="J1496" s="2" t="s">
        <v>8977</v>
      </c>
      <c r="K1496" s="2" t="s">
        <v>8978</v>
      </c>
      <c r="L1496" s="2" t="s">
        <v>1859</v>
      </c>
    </row>
    <row r="1497">
      <c r="A1497" s="2" t="s">
        <v>252</v>
      </c>
      <c r="G1497" s="2" t="s">
        <v>8979</v>
      </c>
      <c r="H1497" s="2" t="s">
        <v>8980</v>
      </c>
      <c r="I1497" s="2" t="s">
        <v>8981</v>
      </c>
      <c r="J1497" s="2" t="s">
        <v>8981</v>
      </c>
      <c r="K1497" s="2" t="s">
        <v>8982</v>
      </c>
      <c r="L1497" s="2" t="s">
        <v>1859</v>
      </c>
    </row>
    <row r="1498">
      <c r="A1498" s="2" t="s">
        <v>8983</v>
      </c>
      <c r="G1498" s="2" t="s">
        <v>8984</v>
      </c>
      <c r="H1498" s="2" t="s">
        <v>8985</v>
      </c>
      <c r="I1498" s="2" t="s">
        <v>8986</v>
      </c>
      <c r="J1498" s="2" t="s">
        <v>8986</v>
      </c>
      <c r="K1498" s="2" t="s">
        <v>8987</v>
      </c>
      <c r="L1498" s="2" t="s">
        <v>1859</v>
      </c>
    </row>
    <row r="1499">
      <c r="A1499" s="2" t="s">
        <v>253</v>
      </c>
      <c r="G1499" s="2" t="s">
        <v>8988</v>
      </c>
      <c r="H1499" s="2" t="s">
        <v>8989</v>
      </c>
      <c r="I1499" s="2" t="s">
        <v>8990</v>
      </c>
      <c r="J1499" s="2" t="s">
        <v>8990</v>
      </c>
      <c r="K1499" s="2" t="s">
        <v>8991</v>
      </c>
      <c r="L1499" s="2" t="s">
        <v>1859</v>
      </c>
    </row>
    <row r="1500">
      <c r="A1500" s="2" t="s">
        <v>8992</v>
      </c>
      <c r="G1500" s="2" t="s">
        <v>1842</v>
      </c>
      <c r="H1500" s="2" t="s">
        <v>8993</v>
      </c>
      <c r="I1500" s="2" t="s">
        <v>8994</v>
      </c>
      <c r="J1500" s="2" t="s">
        <v>8994</v>
      </c>
      <c r="K1500" s="2" t="s">
        <v>8995</v>
      </c>
      <c r="L1500" s="2" t="s">
        <v>1859</v>
      </c>
    </row>
    <row r="1501">
      <c r="A1501" s="2" t="s">
        <v>859</v>
      </c>
      <c r="G1501" s="2" t="s">
        <v>8996</v>
      </c>
      <c r="H1501" s="2" t="s">
        <v>8997</v>
      </c>
      <c r="I1501" s="2" t="s">
        <v>1524</v>
      </c>
      <c r="J1501" s="2" t="s">
        <v>1524</v>
      </c>
      <c r="K1501" s="2" t="s">
        <v>8998</v>
      </c>
      <c r="L1501" s="2" t="s">
        <v>1859</v>
      </c>
    </row>
    <row r="1502">
      <c r="A1502" s="2" t="s">
        <v>8999</v>
      </c>
      <c r="G1502" s="2" t="s">
        <v>9000</v>
      </c>
      <c r="H1502" s="2" t="s">
        <v>9001</v>
      </c>
      <c r="I1502" s="2" t="s">
        <v>9002</v>
      </c>
      <c r="J1502" s="2" t="s">
        <v>9002</v>
      </c>
      <c r="K1502" s="2" t="s">
        <v>9003</v>
      </c>
      <c r="L1502" s="2" t="s">
        <v>1859</v>
      </c>
    </row>
    <row r="1503">
      <c r="A1503" s="2" t="s">
        <v>9004</v>
      </c>
      <c r="G1503" s="2" t="s">
        <v>9005</v>
      </c>
      <c r="H1503" s="2" t="s">
        <v>9006</v>
      </c>
      <c r="I1503" s="2" t="s">
        <v>9007</v>
      </c>
      <c r="J1503" s="2" t="s">
        <v>9007</v>
      </c>
      <c r="K1503" s="2" t="s">
        <v>9008</v>
      </c>
      <c r="L1503" s="2" t="s">
        <v>1859</v>
      </c>
    </row>
    <row r="1504">
      <c r="A1504" s="2" t="s">
        <v>9009</v>
      </c>
      <c r="G1504" s="2" t="s">
        <v>9010</v>
      </c>
      <c r="H1504" s="2" t="s">
        <v>9011</v>
      </c>
      <c r="I1504" s="2" t="s">
        <v>9012</v>
      </c>
      <c r="J1504" s="2" t="s">
        <v>9012</v>
      </c>
      <c r="K1504" s="2" t="s">
        <v>9013</v>
      </c>
      <c r="L1504" s="2" t="s">
        <v>1859</v>
      </c>
    </row>
    <row r="1505">
      <c r="A1505" s="2" t="s">
        <v>9014</v>
      </c>
      <c r="G1505" s="2" t="s">
        <v>9015</v>
      </c>
      <c r="H1505" s="2" t="s">
        <v>9016</v>
      </c>
      <c r="I1505" s="2" t="s">
        <v>9017</v>
      </c>
      <c r="J1505" s="2" t="s">
        <v>9017</v>
      </c>
      <c r="K1505" s="2" t="s">
        <v>9018</v>
      </c>
      <c r="L1505" s="2" t="s">
        <v>1859</v>
      </c>
    </row>
    <row r="1506">
      <c r="A1506" s="2" t="s">
        <v>9019</v>
      </c>
      <c r="G1506" s="2" t="s">
        <v>9020</v>
      </c>
      <c r="H1506" s="2" t="s">
        <v>9021</v>
      </c>
      <c r="I1506" s="2" t="s">
        <v>9022</v>
      </c>
      <c r="J1506" s="2" t="s">
        <v>9022</v>
      </c>
      <c r="K1506" s="2" t="s">
        <v>9023</v>
      </c>
      <c r="L1506" s="2" t="s">
        <v>1859</v>
      </c>
    </row>
    <row r="1507">
      <c r="A1507" s="2" t="s">
        <v>9024</v>
      </c>
      <c r="G1507" s="2" t="s">
        <v>9025</v>
      </c>
      <c r="H1507" s="2" t="s">
        <v>9026</v>
      </c>
      <c r="I1507" s="2" t="s">
        <v>9027</v>
      </c>
      <c r="J1507" s="2" t="s">
        <v>9027</v>
      </c>
      <c r="K1507" s="2" t="s">
        <v>9028</v>
      </c>
      <c r="L1507" s="2" t="s">
        <v>1859</v>
      </c>
    </row>
    <row r="1508">
      <c r="A1508" s="2" t="s">
        <v>9029</v>
      </c>
      <c r="G1508" s="2" t="s">
        <v>9030</v>
      </c>
      <c r="H1508" s="2" t="s">
        <v>9031</v>
      </c>
      <c r="I1508" s="2" t="s">
        <v>9032</v>
      </c>
      <c r="J1508" s="2" t="s">
        <v>9032</v>
      </c>
      <c r="K1508" s="2" t="s">
        <v>9033</v>
      </c>
      <c r="L1508" s="2" t="s">
        <v>1859</v>
      </c>
    </row>
    <row r="1509">
      <c r="A1509" s="2" t="s">
        <v>9034</v>
      </c>
      <c r="G1509" s="2" t="s">
        <v>9035</v>
      </c>
      <c r="H1509" s="2" t="s">
        <v>9036</v>
      </c>
      <c r="I1509" s="2" t="s">
        <v>9037</v>
      </c>
      <c r="J1509" s="2" t="s">
        <v>9037</v>
      </c>
      <c r="K1509" s="2" t="s">
        <v>9038</v>
      </c>
      <c r="L1509" s="2" t="s">
        <v>1859</v>
      </c>
    </row>
    <row r="1510">
      <c r="A1510" s="2" t="s">
        <v>9039</v>
      </c>
      <c r="G1510" s="2" t="s">
        <v>9040</v>
      </c>
      <c r="H1510" s="2" t="s">
        <v>9041</v>
      </c>
      <c r="I1510" s="2" t="s">
        <v>9042</v>
      </c>
      <c r="J1510" s="2" t="s">
        <v>9042</v>
      </c>
      <c r="K1510" s="2" t="s">
        <v>9043</v>
      </c>
      <c r="L1510" s="2" t="s">
        <v>1859</v>
      </c>
    </row>
    <row r="1511">
      <c r="A1511" s="2" t="s">
        <v>9044</v>
      </c>
      <c r="G1511" s="2" t="s">
        <v>9045</v>
      </c>
      <c r="H1511" s="2" t="s">
        <v>9046</v>
      </c>
      <c r="I1511" s="2" t="s">
        <v>9047</v>
      </c>
      <c r="J1511" s="2" t="s">
        <v>9047</v>
      </c>
      <c r="K1511" s="2" t="s">
        <v>9048</v>
      </c>
      <c r="L1511" s="2" t="s">
        <v>1859</v>
      </c>
    </row>
    <row r="1512">
      <c r="A1512" s="2" t="s">
        <v>256</v>
      </c>
      <c r="G1512" s="2" t="s">
        <v>9049</v>
      </c>
      <c r="H1512" s="2" t="s">
        <v>9050</v>
      </c>
      <c r="I1512" s="2" t="s">
        <v>9051</v>
      </c>
      <c r="J1512" s="2" t="s">
        <v>9051</v>
      </c>
      <c r="K1512" s="2" t="s">
        <v>9052</v>
      </c>
      <c r="L1512" s="2" t="s">
        <v>1859</v>
      </c>
    </row>
    <row r="1513">
      <c r="A1513" s="2" t="s">
        <v>9053</v>
      </c>
      <c r="G1513" s="2" t="s">
        <v>9054</v>
      </c>
      <c r="H1513" s="2" t="s">
        <v>9055</v>
      </c>
      <c r="I1513" s="2" t="s">
        <v>9056</v>
      </c>
      <c r="J1513" s="2" t="s">
        <v>9056</v>
      </c>
      <c r="K1513" s="2" t="s">
        <v>9057</v>
      </c>
      <c r="L1513" s="2" t="s">
        <v>1859</v>
      </c>
    </row>
    <row r="1514">
      <c r="A1514" s="2" t="s">
        <v>9058</v>
      </c>
      <c r="G1514" s="2" t="s">
        <v>9059</v>
      </c>
      <c r="H1514" s="2" t="s">
        <v>9060</v>
      </c>
      <c r="I1514" s="2" t="s">
        <v>9061</v>
      </c>
      <c r="J1514" s="2" t="s">
        <v>9062</v>
      </c>
      <c r="K1514" s="2" t="s">
        <v>9063</v>
      </c>
      <c r="L1514" s="2" t="s">
        <v>1859</v>
      </c>
    </row>
    <row r="1515">
      <c r="A1515" s="2" t="s">
        <v>260</v>
      </c>
      <c r="G1515" s="2" t="s">
        <v>9064</v>
      </c>
      <c r="H1515" s="2" t="s">
        <v>9065</v>
      </c>
      <c r="I1515" s="2" t="s">
        <v>9066</v>
      </c>
      <c r="J1515" s="2" t="s">
        <v>9066</v>
      </c>
      <c r="K1515" s="2" t="s">
        <v>9067</v>
      </c>
      <c r="L1515" s="2" t="s">
        <v>1859</v>
      </c>
    </row>
    <row r="1516">
      <c r="A1516" s="2" t="s">
        <v>9068</v>
      </c>
      <c r="G1516" s="2" t="s">
        <v>1528</v>
      </c>
      <c r="H1516" s="2" t="s">
        <v>9069</v>
      </c>
      <c r="I1516" s="2" t="s">
        <v>9070</v>
      </c>
      <c r="J1516" s="2" t="s">
        <v>9070</v>
      </c>
      <c r="K1516" s="2" t="s">
        <v>9071</v>
      </c>
      <c r="L1516" s="2" t="s">
        <v>1859</v>
      </c>
    </row>
    <row r="1517">
      <c r="A1517" s="2" t="s">
        <v>258</v>
      </c>
      <c r="G1517" s="2" t="s">
        <v>9072</v>
      </c>
      <c r="H1517" s="2" t="s">
        <v>9073</v>
      </c>
      <c r="I1517" s="2" t="s">
        <v>9074</v>
      </c>
      <c r="J1517" s="2" t="s">
        <v>9074</v>
      </c>
      <c r="K1517" s="2" t="s">
        <v>9075</v>
      </c>
      <c r="L1517" s="2" t="s">
        <v>1859</v>
      </c>
    </row>
    <row r="1518">
      <c r="A1518" s="2" t="s">
        <v>9076</v>
      </c>
      <c r="G1518" s="2" t="s">
        <v>9077</v>
      </c>
      <c r="H1518" s="2" t="s">
        <v>9078</v>
      </c>
      <c r="I1518" s="2" t="s">
        <v>9079</v>
      </c>
      <c r="J1518" s="2" t="s">
        <v>9079</v>
      </c>
      <c r="K1518" s="2" t="s">
        <v>9080</v>
      </c>
      <c r="L1518" s="2" t="s">
        <v>1859</v>
      </c>
    </row>
    <row r="1519">
      <c r="A1519" s="2" t="s">
        <v>259</v>
      </c>
      <c r="G1519" s="2" t="s">
        <v>9081</v>
      </c>
      <c r="H1519" s="2" t="s">
        <v>9082</v>
      </c>
      <c r="I1519" s="2" t="s">
        <v>9083</v>
      </c>
      <c r="J1519" s="2" t="s">
        <v>9083</v>
      </c>
      <c r="K1519" s="2" t="s">
        <v>9084</v>
      </c>
      <c r="L1519" s="2" t="s">
        <v>1859</v>
      </c>
    </row>
    <row r="1520">
      <c r="A1520" s="2" t="s">
        <v>9085</v>
      </c>
      <c r="G1520" s="2" t="s">
        <v>9086</v>
      </c>
      <c r="H1520" s="2" t="s">
        <v>9087</v>
      </c>
      <c r="I1520" s="2" t="s">
        <v>9088</v>
      </c>
      <c r="J1520" s="2" t="s">
        <v>9088</v>
      </c>
      <c r="K1520" s="2" t="s">
        <v>9089</v>
      </c>
      <c r="L1520" s="2" t="s">
        <v>1859</v>
      </c>
    </row>
    <row r="1521">
      <c r="A1521" s="2" t="s">
        <v>9090</v>
      </c>
      <c r="G1521" s="2" t="s">
        <v>9091</v>
      </c>
      <c r="H1521" s="2" t="s">
        <v>9092</v>
      </c>
      <c r="I1521" s="2" t="s">
        <v>9093</v>
      </c>
      <c r="J1521" s="2" t="s">
        <v>9093</v>
      </c>
      <c r="K1521" s="2" t="s">
        <v>9094</v>
      </c>
      <c r="L1521" s="2" t="s">
        <v>1859</v>
      </c>
    </row>
    <row r="1522">
      <c r="A1522" s="2" t="s">
        <v>9095</v>
      </c>
      <c r="G1522" s="2" t="s">
        <v>9096</v>
      </c>
      <c r="H1522" s="2" t="s">
        <v>9097</v>
      </c>
      <c r="I1522" s="2" t="s">
        <v>9098</v>
      </c>
      <c r="J1522" s="2" t="s">
        <v>9098</v>
      </c>
      <c r="K1522" s="2" t="s">
        <v>9099</v>
      </c>
      <c r="L1522" s="2" t="s">
        <v>1859</v>
      </c>
    </row>
    <row r="1523">
      <c r="A1523" s="2" t="s">
        <v>9100</v>
      </c>
      <c r="G1523" s="2" t="s">
        <v>9101</v>
      </c>
      <c r="H1523" s="2" t="s">
        <v>9102</v>
      </c>
      <c r="I1523" s="2" t="s">
        <v>9103</v>
      </c>
      <c r="J1523" s="2" t="s">
        <v>9103</v>
      </c>
      <c r="K1523" s="2" t="s">
        <v>9104</v>
      </c>
      <c r="L1523" s="2" t="s">
        <v>1859</v>
      </c>
    </row>
    <row r="1524">
      <c r="A1524" s="2" t="s">
        <v>9105</v>
      </c>
      <c r="G1524" s="2" t="s">
        <v>9106</v>
      </c>
      <c r="H1524" s="2" t="s">
        <v>9107</v>
      </c>
      <c r="I1524" s="2" t="s">
        <v>9108</v>
      </c>
      <c r="J1524" s="2" t="s">
        <v>9108</v>
      </c>
      <c r="K1524" s="2" t="s">
        <v>9109</v>
      </c>
      <c r="L1524" s="2" t="s">
        <v>1859</v>
      </c>
    </row>
    <row r="1525">
      <c r="A1525" s="2" t="s">
        <v>9110</v>
      </c>
      <c r="G1525" s="2" t="s">
        <v>1112</v>
      </c>
      <c r="H1525" s="2" t="s">
        <v>9111</v>
      </c>
      <c r="I1525" s="2" t="s">
        <v>9112</v>
      </c>
      <c r="J1525" s="2" t="s">
        <v>9112</v>
      </c>
      <c r="K1525" s="2" t="s">
        <v>9113</v>
      </c>
      <c r="L1525" s="2" t="s">
        <v>1859</v>
      </c>
    </row>
    <row r="1526">
      <c r="A1526" s="2" t="s">
        <v>9114</v>
      </c>
      <c r="G1526" s="2" t="s">
        <v>9115</v>
      </c>
      <c r="H1526" s="2" t="s">
        <v>9116</v>
      </c>
      <c r="I1526" s="2" t="s">
        <v>9117</v>
      </c>
      <c r="J1526" s="2" t="s">
        <v>9117</v>
      </c>
      <c r="K1526" s="2" t="s">
        <v>9118</v>
      </c>
      <c r="L1526" s="2" t="s">
        <v>1859</v>
      </c>
    </row>
    <row r="1527">
      <c r="A1527" s="2" t="s">
        <v>9119</v>
      </c>
      <c r="G1527" s="2" t="s">
        <v>9120</v>
      </c>
      <c r="H1527" s="2" t="s">
        <v>9121</v>
      </c>
      <c r="I1527" s="2" t="s">
        <v>9122</v>
      </c>
      <c r="J1527" s="2" t="s">
        <v>9122</v>
      </c>
      <c r="K1527" s="2" t="s">
        <v>9123</v>
      </c>
      <c r="L1527" s="2" t="s">
        <v>1859</v>
      </c>
    </row>
    <row r="1528">
      <c r="A1528" s="2" t="s">
        <v>869</v>
      </c>
      <c r="G1528" s="2" t="s">
        <v>9124</v>
      </c>
      <c r="H1528" s="2" t="s">
        <v>9125</v>
      </c>
      <c r="I1528" s="2" t="s">
        <v>9126</v>
      </c>
      <c r="J1528" s="2" t="s">
        <v>9126</v>
      </c>
      <c r="K1528" s="2" t="s">
        <v>9127</v>
      </c>
      <c r="L1528" s="2" t="s">
        <v>1859</v>
      </c>
    </row>
    <row r="1529">
      <c r="A1529" s="2" t="s">
        <v>9128</v>
      </c>
      <c r="G1529" s="2" t="s">
        <v>9129</v>
      </c>
      <c r="H1529" s="2" t="s">
        <v>9130</v>
      </c>
      <c r="I1529" s="2" t="s">
        <v>9131</v>
      </c>
      <c r="J1529" s="2" t="s">
        <v>9131</v>
      </c>
      <c r="K1529" s="2" t="s">
        <v>9132</v>
      </c>
      <c r="L1529" s="2" t="s">
        <v>1859</v>
      </c>
    </row>
    <row r="1530">
      <c r="A1530" s="2" t="s">
        <v>9133</v>
      </c>
      <c r="G1530" s="2" t="s">
        <v>9134</v>
      </c>
      <c r="H1530" s="2" t="s">
        <v>9135</v>
      </c>
      <c r="I1530" s="2" t="s">
        <v>9136</v>
      </c>
      <c r="J1530" s="2" t="s">
        <v>9136</v>
      </c>
      <c r="K1530" s="2" t="s">
        <v>9137</v>
      </c>
      <c r="L1530" s="2" t="s">
        <v>1859</v>
      </c>
    </row>
    <row r="1531">
      <c r="A1531" s="2" t="s">
        <v>9138</v>
      </c>
      <c r="G1531" s="2" t="s">
        <v>9139</v>
      </c>
      <c r="H1531" s="2" t="s">
        <v>9140</v>
      </c>
      <c r="I1531" s="2" t="s">
        <v>9141</v>
      </c>
      <c r="J1531" s="2" t="s">
        <v>9141</v>
      </c>
      <c r="K1531" s="2" t="s">
        <v>9142</v>
      </c>
      <c r="L1531" s="2" t="s">
        <v>1859</v>
      </c>
    </row>
    <row r="1532">
      <c r="A1532" s="2" t="s">
        <v>9143</v>
      </c>
      <c r="G1532" s="2" t="s">
        <v>9144</v>
      </c>
      <c r="H1532" s="2" t="s">
        <v>9145</v>
      </c>
      <c r="I1532" s="2" t="s">
        <v>9146</v>
      </c>
      <c r="J1532" s="2" t="s">
        <v>9146</v>
      </c>
      <c r="K1532" s="2" t="s">
        <v>9147</v>
      </c>
      <c r="L1532" s="2" t="s">
        <v>1859</v>
      </c>
    </row>
    <row r="1533">
      <c r="A1533" s="2" t="s">
        <v>9148</v>
      </c>
      <c r="G1533" s="2" t="s">
        <v>9149</v>
      </c>
      <c r="H1533" s="2" t="s">
        <v>9150</v>
      </c>
      <c r="I1533" s="2" t="s">
        <v>9151</v>
      </c>
      <c r="J1533" s="2" t="s">
        <v>9151</v>
      </c>
      <c r="K1533" s="2" t="s">
        <v>9152</v>
      </c>
      <c r="L1533" s="2" t="s">
        <v>1859</v>
      </c>
    </row>
    <row r="1534">
      <c r="A1534" s="2" t="s">
        <v>9153</v>
      </c>
      <c r="G1534" s="2" t="s">
        <v>9154</v>
      </c>
      <c r="H1534" s="2" t="s">
        <v>9155</v>
      </c>
      <c r="I1534" s="2" t="s">
        <v>9156</v>
      </c>
      <c r="J1534" s="2" t="s">
        <v>9156</v>
      </c>
      <c r="K1534" s="2" t="s">
        <v>9157</v>
      </c>
      <c r="L1534" s="2" t="s">
        <v>1859</v>
      </c>
    </row>
    <row r="1535">
      <c r="A1535" s="2" t="s">
        <v>9158</v>
      </c>
      <c r="G1535" s="2" t="s">
        <v>1394</v>
      </c>
      <c r="H1535" s="2" t="s">
        <v>9159</v>
      </c>
      <c r="I1535" s="2" t="s">
        <v>9160</v>
      </c>
      <c r="J1535" s="2" t="s">
        <v>9161</v>
      </c>
      <c r="K1535" s="2" t="s">
        <v>1643</v>
      </c>
    </row>
    <row r="1536">
      <c r="A1536" s="2" t="s">
        <v>9162</v>
      </c>
      <c r="G1536" s="2" t="s">
        <v>1870</v>
      </c>
      <c r="H1536" s="2" t="s">
        <v>9163</v>
      </c>
      <c r="I1536" s="2" t="s">
        <v>9164</v>
      </c>
      <c r="J1536" s="2" t="s">
        <v>9164</v>
      </c>
      <c r="K1536" s="2" t="s">
        <v>9165</v>
      </c>
    </row>
    <row r="1537">
      <c r="A1537" s="2" t="s">
        <v>262</v>
      </c>
      <c r="G1537" s="2" t="s">
        <v>1876</v>
      </c>
      <c r="H1537" s="2" t="s">
        <v>9166</v>
      </c>
      <c r="I1537" s="2" t="s">
        <v>9167</v>
      </c>
      <c r="J1537" s="2" t="s">
        <v>9167</v>
      </c>
      <c r="K1537" s="2" t="s">
        <v>9168</v>
      </c>
    </row>
    <row r="1538">
      <c r="A1538" s="2" t="s">
        <v>9169</v>
      </c>
      <c r="G1538" s="2" t="s">
        <v>1882</v>
      </c>
      <c r="H1538" s="2" t="s">
        <v>9170</v>
      </c>
      <c r="I1538" s="2" t="s">
        <v>9171</v>
      </c>
      <c r="J1538" s="2" t="s">
        <v>9171</v>
      </c>
      <c r="K1538" s="2" t="s">
        <v>9172</v>
      </c>
    </row>
    <row r="1539">
      <c r="A1539" s="2" t="s">
        <v>9173</v>
      </c>
      <c r="G1539" s="2" t="s">
        <v>1882</v>
      </c>
      <c r="H1539" s="2" t="s">
        <v>9170</v>
      </c>
      <c r="I1539" s="2" t="s">
        <v>9171</v>
      </c>
      <c r="J1539" s="2" t="s">
        <v>9171</v>
      </c>
      <c r="K1539" s="2" t="s">
        <v>9172</v>
      </c>
    </row>
    <row r="1540">
      <c r="A1540" s="2" t="s">
        <v>9174</v>
      </c>
      <c r="G1540" s="2" t="s">
        <v>1893</v>
      </c>
      <c r="H1540" s="2" t="s">
        <v>9175</v>
      </c>
      <c r="I1540" s="2" t="s">
        <v>9176</v>
      </c>
      <c r="J1540" s="2" t="s">
        <v>9177</v>
      </c>
      <c r="K1540" s="2" t="s">
        <v>9178</v>
      </c>
    </row>
    <row r="1541">
      <c r="A1541" s="2" t="s">
        <v>9179</v>
      </c>
      <c r="G1541" s="2" t="s">
        <v>1899</v>
      </c>
      <c r="H1541" s="2" t="s">
        <v>9180</v>
      </c>
      <c r="I1541" s="2" t="s">
        <v>9181</v>
      </c>
      <c r="J1541" s="2" t="s">
        <v>9181</v>
      </c>
      <c r="K1541" s="2" t="s">
        <v>9182</v>
      </c>
    </row>
    <row r="1542">
      <c r="A1542" s="2" t="s">
        <v>9183</v>
      </c>
      <c r="G1542" s="2" t="s">
        <v>1899</v>
      </c>
      <c r="H1542" s="2" t="s">
        <v>9180</v>
      </c>
      <c r="I1542" s="2" t="s">
        <v>9181</v>
      </c>
      <c r="J1542" s="2" t="s">
        <v>9181</v>
      </c>
      <c r="K1542" s="2" t="s">
        <v>9182</v>
      </c>
    </row>
    <row r="1543">
      <c r="A1543" s="2" t="s">
        <v>9184</v>
      </c>
      <c r="G1543" s="2" t="s">
        <v>1910</v>
      </c>
      <c r="H1543" s="2" t="s">
        <v>9185</v>
      </c>
      <c r="I1543" s="2" t="s">
        <v>9186</v>
      </c>
      <c r="J1543" s="2" t="s">
        <v>9186</v>
      </c>
      <c r="K1543" s="2" t="s">
        <v>9187</v>
      </c>
    </row>
    <row r="1544">
      <c r="A1544" s="2" t="s">
        <v>878</v>
      </c>
      <c r="G1544" s="2" t="s">
        <v>1915</v>
      </c>
      <c r="H1544" s="2" t="s">
        <v>9188</v>
      </c>
      <c r="I1544" s="2" t="s">
        <v>9189</v>
      </c>
      <c r="J1544" s="2" t="s">
        <v>9189</v>
      </c>
      <c r="K1544" s="2" t="s">
        <v>9190</v>
      </c>
    </row>
    <row r="1545">
      <c r="A1545" s="2" t="s">
        <v>9191</v>
      </c>
      <c r="G1545" s="2" t="s">
        <v>1920</v>
      </c>
      <c r="H1545" s="2" t="s">
        <v>9192</v>
      </c>
      <c r="I1545" s="2" t="s">
        <v>9193</v>
      </c>
      <c r="J1545" s="2" t="s">
        <v>9193</v>
      </c>
      <c r="K1545" s="2" t="s">
        <v>9194</v>
      </c>
    </row>
    <row r="1546">
      <c r="A1546" s="2" t="s">
        <v>9195</v>
      </c>
      <c r="G1546" s="2" t="s">
        <v>1925</v>
      </c>
      <c r="H1546" s="2" t="s">
        <v>9196</v>
      </c>
      <c r="I1546" s="2" t="s">
        <v>9197</v>
      </c>
      <c r="J1546" s="2" t="s">
        <v>9197</v>
      </c>
      <c r="K1546" s="2" t="s">
        <v>9198</v>
      </c>
    </row>
    <row r="1547">
      <c r="A1547" s="2" t="s">
        <v>9199</v>
      </c>
      <c r="G1547" s="2" t="s">
        <v>1931</v>
      </c>
      <c r="H1547" s="2" t="s">
        <v>9200</v>
      </c>
      <c r="I1547" s="2" t="s">
        <v>9201</v>
      </c>
      <c r="J1547" s="2" t="s">
        <v>9202</v>
      </c>
      <c r="K1547" s="2" t="s">
        <v>9203</v>
      </c>
    </row>
    <row r="1548">
      <c r="A1548" s="2" t="s">
        <v>9204</v>
      </c>
      <c r="G1548" s="2" t="s">
        <v>1937</v>
      </c>
      <c r="H1548" s="2" t="s">
        <v>9205</v>
      </c>
      <c r="I1548" s="2" t="s">
        <v>9206</v>
      </c>
      <c r="J1548" s="2" t="s">
        <v>9206</v>
      </c>
      <c r="K1548" s="2" t="s">
        <v>9207</v>
      </c>
    </row>
    <row r="1549">
      <c r="A1549" s="2" t="s">
        <v>9208</v>
      </c>
      <c r="G1549" s="2" t="s">
        <v>1942</v>
      </c>
      <c r="H1549" s="2" t="s">
        <v>9209</v>
      </c>
      <c r="I1549" s="2" t="s">
        <v>9210</v>
      </c>
      <c r="J1549" s="2" t="s">
        <v>9210</v>
      </c>
      <c r="K1549" s="2" t="s">
        <v>9211</v>
      </c>
    </row>
    <row r="1550">
      <c r="A1550" s="2" t="s">
        <v>9212</v>
      </c>
      <c r="G1550" s="2" t="s">
        <v>1948</v>
      </c>
      <c r="H1550" s="2" t="s">
        <v>9213</v>
      </c>
      <c r="I1550" s="2" t="s">
        <v>9214</v>
      </c>
      <c r="J1550" s="2" t="s">
        <v>9214</v>
      </c>
      <c r="K1550" s="2" t="s">
        <v>9215</v>
      </c>
    </row>
    <row r="1551">
      <c r="A1551" s="2" t="s">
        <v>9216</v>
      </c>
      <c r="G1551" s="2" t="s">
        <v>1954</v>
      </c>
      <c r="H1551" s="2" t="s">
        <v>9217</v>
      </c>
      <c r="I1551" s="2" t="s">
        <v>9218</v>
      </c>
      <c r="J1551" s="2" t="s">
        <v>9218</v>
      </c>
      <c r="K1551" s="2" t="s">
        <v>1666</v>
      </c>
    </row>
    <row r="1552">
      <c r="A1552" s="2" t="s">
        <v>9219</v>
      </c>
      <c r="G1552" s="2" t="s">
        <v>1954</v>
      </c>
      <c r="H1552" s="2" t="s">
        <v>9217</v>
      </c>
      <c r="I1552" s="2" t="s">
        <v>9218</v>
      </c>
      <c r="J1552" s="2" t="s">
        <v>9218</v>
      </c>
      <c r="K1552" s="2" t="s">
        <v>1666</v>
      </c>
    </row>
    <row r="1553">
      <c r="A1553" s="2" t="s">
        <v>264</v>
      </c>
      <c r="G1553" s="2" t="s">
        <v>1965</v>
      </c>
      <c r="H1553" s="2" t="s">
        <v>9220</v>
      </c>
      <c r="I1553" s="2" t="s">
        <v>9221</v>
      </c>
      <c r="J1553" s="2" t="s">
        <v>9221</v>
      </c>
      <c r="K1553" s="2" t="s">
        <v>9222</v>
      </c>
    </row>
    <row r="1554">
      <c r="A1554" s="2" t="s">
        <v>9223</v>
      </c>
      <c r="G1554" s="2" t="s">
        <v>1965</v>
      </c>
      <c r="H1554" s="2" t="s">
        <v>9220</v>
      </c>
      <c r="I1554" s="2" t="s">
        <v>9221</v>
      </c>
      <c r="J1554" s="2" t="s">
        <v>9221</v>
      </c>
      <c r="K1554" s="2" t="s">
        <v>9222</v>
      </c>
    </row>
    <row r="1555">
      <c r="A1555" s="2" t="s">
        <v>9224</v>
      </c>
      <c r="G1555" s="2" t="s">
        <v>1974</v>
      </c>
      <c r="H1555" s="2" t="s">
        <v>9225</v>
      </c>
      <c r="I1555" s="2" t="s">
        <v>9226</v>
      </c>
      <c r="J1555" s="2" t="s">
        <v>9226</v>
      </c>
      <c r="K1555" s="2" t="s">
        <v>9227</v>
      </c>
    </row>
    <row r="1556">
      <c r="A1556" s="2" t="s">
        <v>9228</v>
      </c>
      <c r="G1556" s="2" t="s">
        <v>1219</v>
      </c>
      <c r="H1556" s="2" t="s">
        <v>9229</v>
      </c>
      <c r="I1556" s="2" t="s">
        <v>9230</v>
      </c>
      <c r="J1556" s="2" t="s">
        <v>9231</v>
      </c>
      <c r="K1556" s="2" t="s">
        <v>9232</v>
      </c>
    </row>
    <row r="1557">
      <c r="A1557" s="2" t="s">
        <v>9233</v>
      </c>
      <c r="G1557" s="2" t="s">
        <v>1985</v>
      </c>
      <c r="H1557" s="2" t="s">
        <v>9234</v>
      </c>
      <c r="I1557" s="2" t="s">
        <v>1985</v>
      </c>
      <c r="J1557" s="2" t="s">
        <v>1985</v>
      </c>
      <c r="K1557" s="2" t="s">
        <v>9235</v>
      </c>
    </row>
    <row r="1558">
      <c r="A1558" s="2" t="s">
        <v>266</v>
      </c>
      <c r="G1558" s="2" t="s">
        <v>1991</v>
      </c>
      <c r="H1558" s="2" t="s">
        <v>9236</v>
      </c>
      <c r="I1558" s="2" t="s">
        <v>9237</v>
      </c>
      <c r="J1558" s="2" t="s">
        <v>9238</v>
      </c>
      <c r="K1558" s="2" t="s">
        <v>9239</v>
      </c>
    </row>
    <row r="1559">
      <c r="A1559" s="2" t="s">
        <v>9240</v>
      </c>
      <c r="G1559" s="2" t="s">
        <v>1997</v>
      </c>
      <c r="H1559" s="2" t="s">
        <v>9241</v>
      </c>
      <c r="I1559" s="2" t="s">
        <v>9242</v>
      </c>
      <c r="J1559" s="2" t="s">
        <v>9242</v>
      </c>
      <c r="K1559" s="2" t="s">
        <v>9243</v>
      </c>
    </row>
    <row r="1560">
      <c r="A1560" s="2" t="s">
        <v>9244</v>
      </c>
      <c r="G1560" s="2" t="s">
        <v>2003</v>
      </c>
      <c r="H1560" s="2" t="s">
        <v>9245</v>
      </c>
      <c r="I1560" s="2" t="s">
        <v>9246</v>
      </c>
      <c r="J1560" s="2" t="s">
        <v>9246</v>
      </c>
      <c r="K1560" s="2" t="s">
        <v>9247</v>
      </c>
    </row>
    <row r="1561">
      <c r="A1561" s="2" t="s">
        <v>9248</v>
      </c>
      <c r="G1561" s="2" t="s">
        <v>2009</v>
      </c>
      <c r="H1561" s="2" t="s">
        <v>9249</v>
      </c>
      <c r="I1561" s="2" t="s">
        <v>9250</v>
      </c>
      <c r="J1561" s="2" t="s">
        <v>9250</v>
      </c>
      <c r="K1561" s="2" t="s">
        <v>9251</v>
      </c>
    </row>
    <row r="1562">
      <c r="A1562" s="2" t="s">
        <v>9252</v>
      </c>
      <c r="G1562" s="2" t="s">
        <v>2015</v>
      </c>
      <c r="H1562" s="2" t="s">
        <v>9253</v>
      </c>
      <c r="I1562" s="2" t="s">
        <v>9254</v>
      </c>
      <c r="J1562" s="2" t="s">
        <v>9254</v>
      </c>
      <c r="K1562" s="2" t="s">
        <v>9255</v>
      </c>
    </row>
    <row r="1563">
      <c r="A1563" s="2" t="s">
        <v>9256</v>
      </c>
      <c r="G1563" s="2" t="s">
        <v>2021</v>
      </c>
      <c r="H1563" s="2" t="s">
        <v>9257</v>
      </c>
      <c r="I1563" s="2" t="s">
        <v>9258</v>
      </c>
      <c r="J1563" s="2" t="s">
        <v>9258</v>
      </c>
      <c r="K1563" s="2" t="s">
        <v>9259</v>
      </c>
    </row>
    <row r="1564">
      <c r="A1564" s="2" t="s">
        <v>9260</v>
      </c>
      <c r="G1564" s="2" t="s">
        <v>2027</v>
      </c>
      <c r="H1564" s="2" t="s">
        <v>9261</v>
      </c>
      <c r="I1564" s="2" t="s">
        <v>9262</v>
      </c>
      <c r="J1564" s="2" t="s">
        <v>9263</v>
      </c>
      <c r="K1564" s="2" t="s">
        <v>9264</v>
      </c>
    </row>
    <row r="1565">
      <c r="A1565" s="2" t="s">
        <v>1329</v>
      </c>
      <c r="G1565" s="2" t="s">
        <v>2033</v>
      </c>
      <c r="H1565" s="2" t="s">
        <v>9265</v>
      </c>
      <c r="I1565" s="2" t="s">
        <v>9266</v>
      </c>
      <c r="J1565" s="2" t="s">
        <v>9266</v>
      </c>
      <c r="K1565" s="2" t="s">
        <v>9267</v>
      </c>
    </row>
    <row r="1566">
      <c r="A1566" s="2" t="s">
        <v>268</v>
      </c>
      <c r="G1566" s="2" t="s">
        <v>2039</v>
      </c>
      <c r="H1566" s="2" t="s">
        <v>9268</v>
      </c>
      <c r="I1566" s="2" t="s">
        <v>9269</v>
      </c>
      <c r="J1566" s="2" t="s">
        <v>9269</v>
      </c>
      <c r="K1566" s="2" t="s">
        <v>9270</v>
      </c>
    </row>
    <row r="1567">
      <c r="A1567" s="2" t="s">
        <v>9271</v>
      </c>
      <c r="G1567" s="2" t="s">
        <v>2045</v>
      </c>
      <c r="H1567" s="2" t="s">
        <v>9272</v>
      </c>
      <c r="I1567" s="2" t="s">
        <v>9273</v>
      </c>
      <c r="J1567" s="2" t="s">
        <v>9273</v>
      </c>
      <c r="K1567" s="2" t="s">
        <v>1652</v>
      </c>
    </row>
    <row r="1568">
      <c r="A1568" s="2" t="s">
        <v>9274</v>
      </c>
      <c r="G1568" s="2" t="s">
        <v>1637</v>
      </c>
      <c r="H1568" s="2" t="s">
        <v>9275</v>
      </c>
      <c r="I1568" s="2" t="s">
        <v>9276</v>
      </c>
      <c r="J1568" s="2" t="s">
        <v>9276</v>
      </c>
      <c r="K1568" s="2" t="s">
        <v>9277</v>
      </c>
    </row>
    <row r="1569">
      <c r="A1569" s="2" t="s">
        <v>9278</v>
      </c>
      <c r="G1569" s="2" t="s">
        <v>2055</v>
      </c>
      <c r="H1569" s="2" t="s">
        <v>9279</v>
      </c>
      <c r="I1569" s="2" t="s">
        <v>2055</v>
      </c>
      <c r="J1569" s="2" t="s">
        <v>2055</v>
      </c>
      <c r="K1569" s="2" t="s">
        <v>9280</v>
      </c>
    </row>
    <row r="1570">
      <c r="A1570" s="2" t="s">
        <v>887</v>
      </c>
      <c r="G1570" s="2" t="s">
        <v>2062</v>
      </c>
      <c r="H1570" s="2" t="s">
        <v>9281</v>
      </c>
      <c r="I1570" s="2" t="s">
        <v>9282</v>
      </c>
      <c r="J1570" s="2" t="s">
        <v>9282</v>
      </c>
      <c r="K1570" s="2" t="s">
        <v>9283</v>
      </c>
    </row>
    <row r="1571">
      <c r="A1571" s="2" t="s">
        <v>9284</v>
      </c>
    </row>
    <row r="1572">
      <c r="A1572" s="2" t="s">
        <v>888</v>
      </c>
    </row>
    <row r="1573">
      <c r="A1573" s="2" t="s">
        <v>889</v>
      </c>
    </row>
    <row r="1574">
      <c r="A1574" s="2" t="s">
        <v>9285</v>
      </c>
    </row>
    <row r="1575">
      <c r="A1575" s="2" t="s">
        <v>270</v>
      </c>
    </row>
    <row r="1576">
      <c r="A1576" s="2" t="s">
        <v>9286</v>
      </c>
    </row>
    <row r="1577">
      <c r="A1577" s="2" t="s">
        <v>9287</v>
      </c>
    </row>
    <row r="1578">
      <c r="A1578" s="2" t="s">
        <v>9288</v>
      </c>
    </row>
    <row r="1579">
      <c r="A1579" s="2" t="s">
        <v>9289</v>
      </c>
    </row>
    <row r="1580">
      <c r="A1580" s="2" t="s">
        <v>9290</v>
      </c>
    </row>
    <row r="1581">
      <c r="A1581" s="2" t="s">
        <v>9291</v>
      </c>
    </row>
    <row r="1582">
      <c r="A1582" s="2" t="s">
        <v>9292</v>
      </c>
    </row>
    <row r="1583">
      <c r="A1583" s="2" t="s">
        <v>9293</v>
      </c>
    </row>
    <row r="1584">
      <c r="A1584" s="2" t="s">
        <v>272</v>
      </c>
    </row>
    <row r="1585">
      <c r="A1585" s="2" t="s">
        <v>9294</v>
      </c>
    </row>
    <row r="1586">
      <c r="A1586" s="2" t="s">
        <v>9295</v>
      </c>
    </row>
    <row r="1587">
      <c r="A1587" s="2" t="s">
        <v>9296</v>
      </c>
    </row>
    <row r="1588">
      <c r="A1588" s="2" t="s">
        <v>9297</v>
      </c>
    </row>
    <row r="1589">
      <c r="A1589" s="2" t="s">
        <v>9298</v>
      </c>
    </row>
    <row r="1590">
      <c r="A1590" s="2" t="s">
        <v>274</v>
      </c>
    </row>
    <row r="1591">
      <c r="A1591" s="2" t="s">
        <v>9299</v>
      </c>
    </row>
    <row r="1592">
      <c r="A1592" s="2" t="s">
        <v>9300</v>
      </c>
    </row>
    <row r="1593">
      <c r="A1593" s="2" t="s">
        <v>9301</v>
      </c>
    </row>
    <row r="1594">
      <c r="A1594" s="2" t="s">
        <v>9302</v>
      </c>
    </row>
    <row r="1595">
      <c r="A1595" s="2" t="s">
        <v>9303</v>
      </c>
    </row>
    <row r="1596">
      <c r="A1596" s="2" t="s">
        <v>9304</v>
      </c>
    </row>
    <row r="1597">
      <c r="A1597" s="2" t="s">
        <v>9305</v>
      </c>
    </row>
    <row r="1598">
      <c r="A1598" s="2" t="s">
        <v>1162</v>
      </c>
    </row>
    <row r="1599">
      <c r="A1599" s="2" t="s">
        <v>9306</v>
      </c>
    </row>
    <row r="1600">
      <c r="A1600" s="2" t="s">
        <v>9307</v>
      </c>
    </row>
    <row r="1601">
      <c r="A1601" s="2" t="s">
        <v>9308</v>
      </c>
    </row>
    <row r="1602">
      <c r="A1602" s="2" t="s">
        <v>276</v>
      </c>
    </row>
    <row r="1603">
      <c r="A1603" s="2" t="s">
        <v>9309</v>
      </c>
    </row>
    <row r="1604">
      <c r="A1604" s="2" t="s">
        <v>9310</v>
      </c>
    </row>
    <row r="1605">
      <c r="A1605" s="2" t="s">
        <v>9311</v>
      </c>
    </row>
    <row r="1606">
      <c r="A1606" s="2" t="s">
        <v>9312</v>
      </c>
    </row>
    <row r="1607">
      <c r="A1607" s="2" t="s">
        <v>9313</v>
      </c>
    </row>
    <row r="1608">
      <c r="A1608" s="2" t="s">
        <v>9314</v>
      </c>
    </row>
    <row r="1609">
      <c r="A1609" s="2" t="s">
        <v>9315</v>
      </c>
    </row>
    <row r="1610">
      <c r="A1610" s="2" t="s">
        <v>9316</v>
      </c>
    </row>
    <row r="1611">
      <c r="A1611" s="2" t="s">
        <v>9317</v>
      </c>
    </row>
    <row r="1612">
      <c r="A1612" s="2" t="s">
        <v>9318</v>
      </c>
    </row>
    <row r="1613">
      <c r="A1613" s="2" t="s">
        <v>906</v>
      </c>
    </row>
    <row r="1614">
      <c r="A1614" s="2" t="s">
        <v>9319</v>
      </c>
    </row>
    <row r="1615">
      <c r="A1615" s="2" t="s">
        <v>9320</v>
      </c>
    </row>
    <row r="1616">
      <c r="A1616" s="2" t="s">
        <v>9321</v>
      </c>
    </row>
    <row r="1617">
      <c r="A1617" s="2" t="s">
        <v>9322</v>
      </c>
    </row>
    <row r="1618">
      <c r="A1618" s="2" t="s">
        <v>278</v>
      </c>
    </row>
    <row r="1619">
      <c r="A1619" s="2" t="s">
        <v>9323</v>
      </c>
    </row>
    <row r="1620">
      <c r="A1620" s="2" t="s">
        <v>9324</v>
      </c>
    </row>
    <row r="1621">
      <c r="A1621" s="2" t="s">
        <v>9325</v>
      </c>
    </row>
    <row r="1622">
      <c r="A1622" s="2" t="s">
        <v>9326</v>
      </c>
    </row>
    <row r="1623">
      <c r="A1623" s="2" t="s">
        <v>280</v>
      </c>
    </row>
    <row r="1624">
      <c r="A1624" s="2" t="s">
        <v>9327</v>
      </c>
    </row>
    <row r="1625">
      <c r="A1625" s="2" t="s">
        <v>9328</v>
      </c>
    </row>
    <row r="1626">
      <c r="A1626" s="2" t="s">
        <v>9329</v>
      </c>
    </row>
    <row r="1627">
      <c r="A1627" s="2" t="s">
        <v>2781</v>
      </c>
    </row>
    <row r="1628">
      <c r="A1628" s="2" t="s">
        <v>9330</v>
      </c>
    </row>
    <row r="1629">
      <c r="A1629" s="2" t="s">
        <v>9331</v>
      </c>
    </row>
    <row r="1630">
      <c r="A1630" s="2" t="s">
        <v>9332</v>
      </c>
    </row>
    <row r="1631">
      <c r="A1631" s="2" t="s">
        <v>9333</v>
      </c>
    </row>
    <row r="1632">
      <c r="A1632" s="2" t="s">
        <v>9334</v>
      </c>
    </row>
    <row r="1633">
      <c r="A1633" s="2" t="s">
        <v>9335</v>
      </c>
    </row>
    <row r="1634">
      <c r="A1634" s="2" t="s">
        <v>9336</v>
      </c>
    </row>
    <row r="1635">
      <c r="A1635" s="2" t="s">
        <v>9337</v>
      </c>
    </row>
    <row r="1636">
      <c r="A1636" s="2" t="s">
        <v>9338</v>
      </c>
    </row>
    <row r="1637">
      <c r="A1637" s="2" t="s">
        <v>9339</v>
      </c>
    </row>
    <row r="1638">
      <c r="A1638" s="2" t="s">
        <v>9340</v>
      </c>
    </row>
    <row r="1639">
      <c r="A1639" s="2" t="s">
        <v>9341</v>
      </c>
    </row>
    <row r="1640">
      <c r="A1640" s="2" t="s">
        <v>9342</v>
      </c>
    </row>
    <row r="1641">
      <c r="A1641" s="2" t="s">
        <v>9343</v>
      </c>
    </row>
    <row r="1642">
      <c r="A1642" s="2" t="s">
        <v>914</v>
      </c>
    </row>
    <row r="1643">
      <c r="A1643" s="2" t="s">
        <v>9344</v>
      </c>
    </row>
    <row r="1644">
      <c r="A1644" s="2" t="s">
        <v>9345</v>
      </c>
    </row>
    <row r="1645">
      <c r="A1645" s="2" t="s">
        <v>9346</v>
      </c>
    </row>
    <row r="1646">
      <c r="A1646" s="2" t="s">
        <v>9347</v>
      </c>
    </row>
    <row r="1647">
      <c r="A1647" s="2" t="s">
        <v>9348</v>
      </c>
    </row>
    <row r="1648">
      <c r="A1648" s="2" t="s">
        <v>9349</v>
      </c>
    </row>
    <row r="1649">
      <c r="A1649" s="2" t="s">
        <v>9350</v>
      </c>
    </row>
    <row r="1650">
      <c r="A1650" s="2" t="s">
        <v>918</v>
      </c>
    </row>
    <row r="1651">
      <c r="A1651" s="2" t="s">
        <v>9351</v>
      </c>
    </row>
    <row r="1652">
      <c r="A1652" s="2" t="s">
        <v>9352</v>
      </c>
    </row>
    <row r="1653">
      <c r="A1653" s="2" t="s">
        <v>9353</v>
      </c>
    </row>
    <row r="1654">
      <c r="A1654" s="2" t="s">
        <v>9354</v>
      </c>
    </row>
    <row r="1655">
      <c r="A1655" s="2" t="s">
        <v>9355</v>
      </c>
    </row>
    <row r="1656">
      <c r="A1656" s="2" t="s">
        <v>9356</v>
      </c>
    </row>
    <row r="1657">
      <c r="A1657" s="2" t="s">
        <v>9357</v>
      </c>
    </row>
    <row r="1658">
      <c r="A1658" s="2" t="s">
        <v>9358</v>
      </c>
    </row>
    <row r="1659">
      <c r="A1659" s="2" t="s">
        <v>9359</v>
      </c>
    </row>
    <row r="1660">
      <c r="A1660" s="2" t="s">
        <v>9360</v>
      </c>
    </row>
    <row r="1661">
      <c r="A1661" s="2" t="s">
        <v>9361</v>
      </c>
    </row>
    <row r="1662">
      <c r="A1662" s="2" t="s">
        <v>9362</v>
      </c>
    </row>
    <row r="1663">
      <c r="A1663" s="2" t="s">
        <v>284</v>
      </c>
    </row>
    <row r="1664">
      <c r="A1664" s="2" t="s">
        <v>9363</v>
      </c>
    </row>
    <row r="1665">
      <c r="A1665" s="2" t="s">
        <v>9364</v>
      </c>
    </row>
    <row r="1666">
      <c r="A1666" s="2" t="s">
        <v>9365</v>
      </c>
    </row>
    <row r="1667">
      <c r="A1667" s="2" t="s">
        <v>9366</v>
      </c>
    </row>
    <row r="1668">
      <c r="A1668" s="2" t="s">
        <v>9367</v>
      </c>
    </row>
    <row r="1669">
      <c r="A1669" s="2" t="s">
        <v>286</v>
      </c>
    </row>
    <row r="1670">
      <c r="A1670" s="2" t="s">
        <v>9368</v>
      </c>
    </row>
    <row r="1671">
      <c r="A1671" s="2" t="s">
        <v>9369</v>
      </c>
    </row>
    <row r="1672">
      <c r="A1672" s="2" t="s">
        <v>288</v>
      </c>
    </row>
    <row r="1673">
      <c r="A1673" s="2" t="s">
        <v>927</v>
      </c>
    </row>
    <row r="1674">
      <c r="A1674" s="2" t="s">
        <v>9370</v>
      </c>
    </row>
    <row r="1675">
      <c r="A1675" s="2" t="s">
        <v>9371</v>
      </c>
    </row>
    <row r="1676">
      <c r="A1676" s="2" t="s">
        <v>9372</v>
      </c>
    </row>
    <row r="1677">
      <c r="A1677" s="2" t="s">
        <v>9373</v>
      </c>
    </row>
    <row r="1678">
      <c r="A1678" s="2" t="s">
        <v>930</v>
      </c>
    </row>
    <row r="1679">
      <c r="A1679" s="2" t="s">
        <v>931</v>
      </c>
    </row>
    <row r="1680">
      <c r="A1680" s="2" t="s">
        <v>9374</v>
      </c>
    </row>
    <row r="1681">
      <c r="A1681" s="2" t="s">
        <v>932</v>
      </c>
    </row>
    <row r="1682">
      <c r="A1682" s="2" t="s">
        <v>933</v>
      </c>
    </row>
    <row r="1683">
      <c r="A1683" s="2" t="s">
        <v>936</v>
      </c>
    </row>
    <row r="1684">
      <c r="A1684" s="2" t="s">
        <v>938</v>
      </c>
    </row>
    <row r="1685">
      <c r="A1685" s="2" t="s">
        <v>941</v>
      </c>
    </row>
    <row r="1686">
      <c r="A1686" s="2" t="s">
        <v>292</v>
      </c>
    </row>
    <row r="1687">
      <c r="A1687" s="2" t="s">
        <v>946</v>
      </c>
    </row>
    <row r="1688">
      <c r="A1688" s="2" t="s">
        <v>948</v>
      </c>
    </row>
    <row r="1689">
      <c r="A1689" s="2" t="s">
        <v>934</v>
      </c>
    </row>
    <row r="1690">
      <c r="A1690" s="2" t="s">
        <v>937</v>
      </c>
    </row>
    <row r="1691">
      <c r="A1691" s="2" t="s">
        <v>939</v>
      </c>
    </row>
    <row r="1692">
      <c r="A1692" s="2" t="s">
        <v>942</v>
      </c>
    </row>
    <row r="1693">
      <c r="A1693" s="2" t="s">
        <v>944</v>
      </c>
    </row>
    <row r="1694">
      <c r="A1694" s="2" t="s">
        <v>947</v>
      </c>
    </row>
    <row r="1695">
      <c r="A1695" s="2" t="s">
        <v>949</v>
      </c>
    </row>
    <row r="1696">
      <c r="A1696" s="2" t="s">
        <v>935</v>
      </c>
    </row>
    <row r="1697">
      <c r="A1697" s="2" t="s">
        <v>290</v>
      </c>
    </row>
    <row r="1698">
      <c r="A1698" s="2" t="s">
        <v>940</v>
      </c>
    </row>
    <row r="1699">
      <c r="A1699" s="2" t="s">
        <v>943</v>
      </c>
    </row>
    <row r="1700">
      <c r="A1700" s="2" t="s">
        <v>945</v>
      </c>
    </row>
    <row r="1701">
      <c r="A1701" s="2" t="s">
        <v>950</v>
      </c>
    </row>
    <row r="1702">
      <c r="A1702" s="2" t="s">
        <v>951</v>
      </c>
    </row>
    <row r="1703">
      <c r="A1703" s="2" t="s">
        <v>9375</v>
      </c>
    </row>
    <row r="1704">
      <c r="A1704" s="2" t="s">
        <v>957</v>
      </c>
    </row>
    <row r="1705">
      <c r="A1705" s="2" t="s">
        <v>960</v>
      </c>
    </row>
    <row r="1706">
      <c r="A1706" s="2" t="s">
        <v>962</v>
      </c>
    </row>
    <row r="1707">
      <c r="A1707" s="2" t="s">
        <v>964</v>
      </c>
    </row>
    <row r="1708">
      <c r="A1708" s="2" t="s">
        <v>952</v>
      </c>
    </row>
    <row r="1709">
      <c r="A1709" s="2" t="s">
        <v>955</v>
      </c>
    </row>
    <row r="1710">
      <c r="A1710" s="2" t="s">
        <v>958</v>
      </c>
    </row>
    <row r="1711">
      <c r="A1711" s="2" t="s">
        <v>961</v>
      </c>
    </row>
    <row r="1712">
      <c r="A1712" s="2" t="s">
        <v>963</v>
      </c>
    </row>
    <row r="1713">
      <c r="A1713" s="2" t="s">
        <v>294</v>
      </c>
    </row>
    <row r="1714">
      <c r="A1714" s="2" t="s">
        <v>953</v>
      </c>
    </row>
    <row r="1715">
      <c r="A1715" s="2" t="s">
        <v>956</v>
      </c>
    </row>
    <row r="1716">
      <c r="A1716" s="2" t="s">
        <v>959</v>
      </c>
    </row>
    <row r="1717">
      <c r="A1717" s="2" t="s">
        <v>965</v>
      </c>
    </row>
    <row r="1718">
      <c r="A1718" s="2" t="s">
        <v>297</v>
      </c>
    </row>
    <row r="1719">
      <c r="A1719" s="2" t="s">
        <v>9376</v>
      </c>
    </row>
    <row r="1720">
      <c r="A1720" s="2" t="s">
        <v>9377</v>
      </c>
    </row>
    <row r="1721">
      <c r="A1721" s="2" t="s">
        <v>296</v>
      </c>
    </row>
    <row r="1722">
      <c r="A1722" s="2" t="s">
        <v>9378</v>
      </c>
    </row>
    <row r="1723">
      <c r="A1723" s="2" t="s">
        <v>299</v>
      </c>
    </row>
    <row r="1724">
      <c r="A1724" s="2" t="s">
        <v>9379</v>
      </c>
    </row>
    <row r="1725">
      <c r="A1725" s="2" t="s">
        <v>9380</v>
      </c>
    </row>
    <row r="1726">
      <c r="A1726" s="2" t="s">
        <v>9381</v>
      </c>
    </row>
    <row r="1727">
      <c r="A1727" s="2" t="s">
        <v>302</v>
      </c>
    </row>
    <row r="1728">
      <c r="A1728" s="2" t="s">
        <v>9382</v>
      </c>
    </row>
    <row r="1729">
      <c r="A1729" s="2" t="s">
        <v>301</v>
      </c>
    </row>
    <row r="1730">
      <c r="A1730" s="2" t="s">
        <v>9383</v>
      </c>
    </row>
    <row r="1731">
      <c r="A1731" s="2" t="s">
        <v>9384</v>
      </c>
    </row>
    <row r="1732">
      <c r="A1732" s="2" t="s">
        <v>9385</v>
      </c>
    </row>
    <row r="1733">
      <c r="A1733" s="2" t="s">
        <v>9386</v>
      </c>
    </row>
    <row r="1734">
      <c r="A1734" s="2" t="s">
        <v>970</v>
      </c>
    </row>
    <row r="1735">
      <c r="A1735" s="2" t="s">
        <v>971</v>
      </c>
    </row>
    <row r="1736">
      <c r="A1736" s="2" t="s">
        <v>9387</v>
      </c>
    </row>
    <row r="1737">
      <c r="A1737" s="2" t="s">
        <v>9388</v>
      </c>
    </row>
    <row r="1738">
      <c r="A1738" s="2" t="s">
        <v>9389</v>
      </c>
    </row>
    <row r="1739">
      <c r="A1739" s="2" t="s">
        <v>9390</v>
      </c>
    </row>
    <row r="1740">
      <c r="A1740" s="2" t="s">
        <v>303</v>
      </c>
    </row>
    <row r="1741">
      <c r="A1741" s="2" t="s">
        <v>9391</v>
      </c>
    </row>
    <row r="1742">
      <c r="A1742" s="2" t="s">
        <v>9392</v>
      </c>
    </row>
    <row r="1743">
      <c r="A1743" s="2" t="s">
        <v>9393</v>
      </c>
    </row>
    <row r="1744">
      <c r="A1744" s="2" t="s">
        <v>9394</v>
      </c>
    </row>
    <row r="1745">
      <c r="A1745" s="2" t="s">
        <v>9395</v>
      </c>
    </row>
    <row r="1746">
      <c r="A1746" s="2" t="s">
        <v>9396</v>
      </c>
    </row>
    <row r="1747">
      <c r="A1747" s="2" t="s">
        <v>9397</v>
      </c>
    </row>
    <row r="1748">
      <c r="A1748" s="2" t="s">
        <v>9398</v>
      </c>
    </row>
    <row r="1749">
      <c r="A1749" s="2" t="s">
        <v>9399</v>
      </c>
    </row>
    <row r="1750">
      <c r="A1750" s="2" t="s">
        <v>9400</v>
      </c>
    </row>
    <row r="1751">
      <c r="A1751" s="2" t="s">
        <v>9401</v>
      </c>
    </row>
    <row r="1752">
      <c r="A1752" s="2" t="s">
        <v>9402</v>
      </c>
    </row>
    <row r="1753">
      <c r="A1753" s="2" t="s">
        <v>9403</v>
      </c>
    </row>
    <row r="1754">
      <c r="A1754" s="2" t="s">
        <v>9404</v>
      </c>
    </row>
    <row r="1755">
      <c r="A1755" s="2" t="s">
        <v>9405</v>
      </c>
    </row>
    <row r="1756">
      <c r="A1756" s="2" t="s">
        <v>9406</v>
      </c>
    </row>
    <row r="1757">
      <c r="A1757" s="2" t="s">
        <v>9407</v>
      </c>
    </row>
    <row r="1758">
      <c r="A1758" s="2" t="s">
        <v>9408</v>
      </c>
    </row>
    <row r="1759">
      <c r="A1759" s="2" t="s">
        <v>9409</v>
      </c>
    </row>
    <row r="1760">
      <c r="A1760" s="2" t="s">
        <v>9410</v>
      </c>
    </row>
    <row r="1761">
      <c r="A1761" s="2" t="s">
        <v>9411</v>
      </c>
    </row>
    <row r="1762">
      <c r="A1762" s="2" t="s">
        <v>9412</v>
      </c>
    </row>
    <row r="1763">
      <c r="A1763" s="2" t="s">
        <v>9413</v>
      </c>
    </row>
    <row r="1764">
      <c r="A1764" s="2" t="s">
        <v>9414</v>
      </c>
    </row>
    <row r="1765">
      <c r="A1765" s="2" t="s">
        <v>9415</v>
      </c>
    </row>
    <row r="1766">
      <c r="A1766" s="2" t="s">
        <v>9416</v>
      </c>
    </row>
    <row r="1767">
      <c r="A1767" s="2" t="s">
        <v>9374</v>
      </c>
    </row>
    <row r="1768">
      <c r="A1768" s="2" t="s">
        <v>9417</v>
      </c>
    </row>
    <row r="1769">
      <c r="A1769" s="2" t="s">
        <v>9418</v>
      </c>
    </row>
    <row r="1770">
      <c r="A1770" s="2" t="s">
        <v>9419</v>
      </c>
    </row>
    <row r="1771">
      <c r="A1771" s="2" t="s">
        <v>9420</v>
      </c>
    </row>
    <row r="1772">
      <c r="A1772" s="2" t="s">
        <v>9421</v>
      </c>
    </row>
    <row r="1773">
      <c r="A1773" s="2" t="s">
        <v>9422</v>
      </c>
    </row>
    <row r="1774">
      <c r="A1774" s="2" t="s">
        <v>305</v>
      </c>
    </row>
    <row r="1775">
      <c r="A1775" s="2" t="s">
        <v>9423</v>
      </c>
    </row>
    <row r="1776">
      <c r="A1776" s="2" t="s">
        <v>9424</v>
      </c>
    </row>
    <row r="1777">
      <c r="A1777" s="2" t="s">
        <v>9425</v>
      </c>
    </row>
    <row r="1778">
      <c r="A1778" s="2" t="s">
        <v>9426</v>
      </c>
    </row>
    <row r="1779">
      <c r="A1779" s="2" t="s">
        <v>9427</v>
      </c>
    </row>
    <row r="1780">
      <c r="A1780" s="2" t="s">
        <v>991</v>
      </c>
    </row>
    <row r="1781">
      <c r="A1781" s="2" t="s">
        <v>992</v>
      </c>
    </row>
    <row r="1782">
      <c r="A1782" s="2" t="s">
        <v>9428</v>
      </c>
    </row>
    <row r="1783">
      <c r="A1783" s="2" t="s">
        <v>9429</v>
      </c>
    </row>
    <row r="1784">
      <c r="A1784" s="2" t="s">
        <v>9430</v>
      </c>
    </row>
    <row r="1785">
      <c r="A1785" s="2" t="s">
        <v>9431</v>
      </c>
    </row>
    <row r="1786">
      <c r="A1786" s="2" t="s">
        <v>9432</v>
      </c>
    </row>
    <row r="1787">
      <c r="A1787" s="2" t="s">
        <v>9433</v>
      </c>
    </row>
    <row r="1788">
      <c r="A1788" s="2" t="s">
        <v>9434</v>
      </c>
    </row>
    <row r="1789">
      <c r="A1789" s="2" t="s">
        <v>9435</v>
      </c>
    </row>
    <row r="1790">
      <c r="A1790" s="2" t="s">
        <v>9436</v>
      </c>
    </row>
    <row r="1791">
      <c r="A1791" s="2" t="s">
        <v>9437</v>
      </c>
    </row>
    <row r="1792">
      <c r="A1792" s="2" t="s">
        <v>9438</v>
      </c>
    </row>
    <row r="1793">
      <c r="A1793" s="2" t="s">
        <v>995</v>
      </c>
    </row>
    <row r="1794">
      <c r="A1794" s="2" t="s">
        <v>9439</v>
      </c>
    </row>
    <row r="1795">
      <c r="A1795" s="2" t="s">
        <v>308</v>
      </c>
    </row>
    <row r="1796">
      <c r="A1796" s="2" t="s">
        <v>9440</v>
      </c>
    </row>
    <row r="1797">
      <c r="A1797" s="2" t="s">
        <v>9441</v>
      </c>
    </row>
    <row r="1798">
      <c r="A1798" s="2" t="s">
        <v>9442</v>
      </c>
    </row>
    <row r="1799">
      <c r="A1799" s="2" t="s">
        <v>9443</v>
      </c>
    </row>
    <row r="1800">
      <c r="A1800" s="2" t="s">
        <v>307</v>
      </c>
    </row>
    <row r="1801">
      <c r="A1801" s="2" t="s">
        <v>9444</v>
      </c>
    </row>
    <row r="1802">
      <c r="A1802" s="2" t="s">
        <v>9445</v>
      </c>
    </row>
    <row r="1803">
      <c r="A1803" s="2" t="s">
        <v>9446</v>
      </c>
    </row>
    <row r="1804">
      <c r="A1804" s="2" t="s">
        <v>9447</v>
      </c>
    </row>
    <row r="1805">
      <c r="A1805" s="2" t="s">
        <v>999</v>
      </c>
    </row>
    <row r="1806">
      <c r="A1806" s="2" t="s">
        <v>9448</v>
      </c>
    </row>
    <row r="1807">
      <c r="A1807" s="2" t="s">
        <v>9449</v>
      </c>
    </row>
    <row r="1808">
      <c r="A1808" s="2" t="s">
        <v>9450</v>
      </c>
    </row>
    <row r="1809">
      <c r="A1809" s="2" t="s">
        <v>9451</v>
      </c>
    </row>
    <row r="1810">
      <c r="A1810" s="2" t="s">
        <v>1001</v>
      </c>
    </row>
    <row r="1811">
      <c r="A1811" s="2" t="s">
        <v>1002</v>
      </c>
    </row>
    <row r="1812">
      <c r="A1812" s="2" t="s">
        <v>9452</v>
      </c>
    </row>
    <row r="1813">
      <c r="A1813" s="2" t="s">
        <v>9453</v>
      </c>
    </row>
    <row r="1814">
      <c r="A1814" s="2" t="s">
        <v>1004</v>
      </c>
    </row>
    <row r="1815">
      <c r="A1815" s="2" t="s">
        <v>1005</v>
      </c>
    </row>
    <row r="1816">
      <c r="A1816" s="2" t="s">
        <v>9454</v>
      </c>
    </row>
    <row r="1817">
      <c r="A1817" s="2" t="s">
        <v>9455</v>
      </c>
    </row>
    <row r="1818">
      <c r="A1818" s="2" t="s">
        <v>9456</v>
      </c>
    </row>
    <row r="1819">
      <c r="A1819" s="2" t="s">
        <v>1007</v>
      </c>
    </row>
    <row r="1820">
      <c r="A1820" s="2" t="s">
        <v>1008</v>
      </c>
    </row>
    <row r="1821">
      <c r="A1821" s="2" t="s">
        <v>1009</v>
      </c>
    </row>
    <row r="1822">
      <c r="A1822" s="2" t="s">
        <v>9374</v>
      </c>
    </row>
    <row r="1823">
      <c r="A1823" s="2" t="s">
        <v>1010</v>
      </c>
    </row>
    <row r="1824">
      <c r="A1824" s="2" t="s">
        <v>1011</v>
      </c>
    </row>
    <row r="1825">
      <c r="A1825" s="2" t="s">
        <v>1012</v>
      </c>
    </row>
    <row r="1826">
      <c r="A1826" s="2" t="s">
        <v>1013</v>
      </c>
    </row>
    <row r="1827">
      <c r="A1827" s="2" t="s">
        <v>1014</v>
      </c>
    </row>
    <row r="1828">
      <c r="A1828" s="2" t="s">
        <v>1015</v>
      </c>
    </row>
    <row r="1829">
      <c r="A1829" s="2" t="s">
        <v>1016</v>
      </c>
    </row>
    <row r="1830">
      <c r="A1830" s="2" t="s">
        <v>1017</v>
      </c>
    </row>
    <row r="1831">
      <c r="A1831" s="2" t="s">
        <v>1018</v>
      </c>
    </row>
    <row r="1832">
      <c r="A1832" s="2" t="s">
        <v>1019</v>
      </c>
    </row>
    <row r="1833">
      <c r="A1833" s="2" t="s">
        <v>1020</v>
      </c>
    </row>
    <row r="1834">
      <c r="A1834" s="2" t="s">
        <v>1021</v>
      </c>
    </row>
    <row r="1835">
      <c r="A1835" s="2" t="s">
        <v>1022</v>
      </c>
    </row>
    <row r="1836">
      <c r="A1836" s="2" t="s">
        <v>1023</v>
      </c>
    </row>
    <row r="1837">
      <c r="A1837" s="2" t="s">
        <v>1024</v>
      </c>
    </row>
    <row r="1838">
      <c r="A1838" s="2" t="s">
        <v>1025</v>
      </c>
    </row>
    <row r="1839">
      <c r="A1839" s="2" t="s">
        <v>1026</v>
      </c>
    </row>
    <row r="1840">
      <c r="A1840" s="2" t="s">
        <v>9457</v>
      </c>
    </row>
    <row r="1841">
      <c r="A1841" s="2" t="s">
        <v>1027</v>
      </c>
    </row>
    <row r="1842">
      <c r="A1842" s="2" t="s">
        <v>1028</v>
      </c>
    </row>
    <row r="1843">
      <c r="A1843" s="2" t="s">
        <v>1029</v>
      </c>
    </row>
    <row r="1844">
      <c r="A1844" s="2" t="s">
        <v>1030</v>
      </c>
    </row>
    <row r="1845">
      <c r="A1845" s="2" t="s">
        <v>1031</v>
      </c>
    </row>
    <row r="1846">
      <c r="A1846" s="2" t="s">
        <v>1032</v>
      </c>
    </row>
    <row r="1847">
      <c r="A1847" s="2" t="s">
        <v>1033</v>
      </c>
    </row>
    <row r="1848">
      <c r="A1848" s="2" t="s">
        <v>1034</v>
      </c>
    </row>
    <row r="1849">
      <c r="A1849" s="2" t="s">
        <v>1035</v>
      </c>
    </row>
    <row r="1850">
      <c r="A1850" s="2" t="s">
        <v>1036</v>
      </c>
    </row>
    <row r="1851">
      <c r="A1851" s="2" t="s">
        <v>1037</v>
      </c>
    </row>
    <row r="1852">
      <c r="A1852" s="2" t="s">
        <v>1038</v>
      </c>
    </row>
    <row r="1853">
      <c r="A1853" s="2" t="s">
        <v>1039</v>
      </c>
    </row>
    <row r="1854">
      <c r="A1854" s="2" t="s">
        <v>1040</v>
      </c>
    </row>
    <row r="1855">
      <c r="A1855" s="2" t="s">
        <v>1041</v>
      </c>
    </row>
    <row r="1856">
      <c r="A1856" s="2" t="s">
        <v>1042</v>
      </c>
    </row>
    <row r="1857">
      <c r="A1857" s="2" t="s">
        <v>1043</v>
      </c>
    </row>
    <row r="1858">
      <c r="A1858" s="2" t="s">
        <v>1044</v>
      </c>
    </row>
    <row r="1859">
      <c r="A1859" s="2" t="s">
        <v>1045</v>
      </c>
    </row>
    <row r="1860">
      <c r="A1860" s="2" t="s">
        <v>1046</v>
      </c>
    </row>
    <row r="1861">
      <c r="A1861" s="2" t="s">
        <v>1047</v>
      </c>
    </row>
    <row r="1862">
      <c r="A1862" s="2" t="s">
        <v>1048</v>
      </c>
    </row>
    <row r="1863">
      <c r="A1863" s="2" t="s">
        <v>1049</v>
      </c>
    </row>
    <row r="1864">
      <c r="A1864" s="2" t="s">
        <v>1050</v>
      </c>
    </row>
    <row r="1865">
      <c r="A1865" s="2" t="s">
        <v>1051</v>
      </c>
    </row>
    <row r="1866">
      <c r="A1866" s="2" t="s">
        <v>1052</v>
      </c>
    </row>
    <row r="1867">
      <c r="A1867" s="2" t="s">
        <v>1053</v>
      </c>
    </row>
    <row r="1868">
      <c r="A1868" s="2" t="s">
        <v>1054</v>
      </c>
    </row>
    <row r="1869">
      <c r="A1869" s="2" t="s">
        <v>1055</v>
      </c>
    </row>
    <row r="1870">
      <c r="A1870" s="2" t="s">
        <v>1056</v>
      </c>
    </row>
    <row r="1871">
      <c r="A1871" s="2" t="s">
        <v>1057</v>
      </c>
    </row>
    <row r="1872">
      <c r="A1872" s="2" t="s">
        <v>1058</v>
      </c>
    </row>
    <row r="1873">
      <c r="A1873" s="2" t="s">
        <v>1059</v>
      </c>
    </row>
    <row r="1874">
      <c r="A1874" s="2" t="s">
        <v>1060</v>
      </c>
    </row>
    <row r="1875">
      <c r="A1875" s="2" t="s">
        <v>1061</v>
      </c>
    </row>
    <row r="1876">
      <c r="A1876" s="2" t="s">
        <v>1062</v>
      </c>
    </row>
    <row r="1877">
      <c r="A1877" s="2" t="s">
        <v>1063</v>
      </c>
    </row>
    <row r="1878">
      <c r="A1878" s="2" t="s">
        <v>1064</v>
      </c>
    </row>
    <row r="1879">
      <c r="A1879" s="2" t="s">
        <v>1065</v>
      </c>
    </row>
    <row r="1880">
      <c r="A1880" s="2" t="s">
        <v>1066</v>
      </c>
    </row>
    <row r="1881">
      <c r="A1881" s="2" t="s">
        <v>1067</v>
      </c>
    </row>
    <row r="1882">
      <c r="A1882" s="2" t="s">
        <v>1068</v>
      </c>
    </row>
    <row r="1883">
      <c r="A1883" s="2" t="s">
        <v>1069</v>
      </c>
    </row>
    <row r="1884">
      <c r="A1884" s="2" t="s">
        <v>1070</v>
      </c>
    </row>
    <row r="1885">
      <c r="A1885" s="2" t="s">
        <v>1071</v>
      </c>
    </row>
    <row r="1886">
      <c r="A1886" s="2" t="s">
        <v>1072</v>
      </c>
    </row>
    <row r="1887">
      <c r="A1887" s="2" t="s">
        <v>1073</v>
      </c>
    </row>
    <row r="1888">
      <c r="A1888" s="2" t="s">
        <v>1074</v>
      </c>
    </row>
    <row r="1889">
      <c r="A1889" s="2" t="s">
        <v>1075</v>
      </c>
    </row>
    <row r="1890">
      <c r="A1890" s="2" t="s">
        <v>1076</v>
      </c>
    </row>
    <row r="1891">
      <c r="A1891" s="2" t="s">
        <v>1077</v>
      </c>
    </row>
    <row r="1892">
      <c r="A1892" s="2" t="s">
        <v>1078</v>
      </c>
    </row>
    <row r="1893">
      <c r="A1893" s="2" t="s">
        <v>1079</v>
      </c>
    </row>
    <row r="1894">
      <c r="A1894" s="2" t="s">
        <v>1080</v>
      </c>
    </row>
    <row r="1895">
      <c r="A1895" s="2" t="s">
        <v>1081</v>
      </c>
    </row>
    <row r="1896">
      <c r="A1896" s="2" t="s">
        <v>1082</v>
      </c>
    </row>
    <row r="1897">
      <c r="A1897" s="2" t="s">
        <v>1083</v>
      </c>
    </row>
    <row r="1898">
      <c r="A1898" s="2" t="s">
        <v>1084</v>
      </c>
    </row>
    <row r="1899">
      <c r="A1899" s="2" t="s">
        <v>1085</v>
      </c>
    </row>
    <row r="1900">
      <c r="A1900" s="2" t="s">
        <v>1086</v>
      </c>
    </row>
    <row r="1901">
      <c r="A1901" s="2" t="s">
        <v>1087</v>
      </c>
    </row>
    <row r="1902">
      <c r="A1902" s="2" t="s">
        <v>1088</v>
      </c>
    </row>
    <row r="1903">
      <c r="A1903" s="2" t="s">
        <v>1089</v>
      </c>
    </row>
    <row r="1904">
      <c r="A1904" s="2" t="s">
        <v>1090</v>
      </c>
    </row>
    <row r="1905">
      <c r="A1905" s="2" t="s">
        <v>1091</v>
      </c>
    </row>
    <row r="1906">
      <c r="A1906" s="2" t="s">
        <v>1092</v>
      </c>
    </row>
    <row r="1907">
      <c r="A1907" s="2" t="s">
        <v>1093</v>
      </c>
    </row>
    <row r="1908">
      <c r="A1908" s="2" t="s">
        <v>1094</v>
      </c>
    </row>
    <row r="1909">
      <c r="A1909" s="2" t="s">
        <v>303</v>
      </c>
    </row>
    <row r="1910">
      <c r="A1910" s="2" t="s">
        <v>1095</v>
      </c>
    </row>
    <row r="1911">
      <c r="A1911" s="2" t="s">
        <v>1096</v>
      </c>
    </row>
    <row r="1912">
      <c r="A1912" s="2" t="s">
        <v>1097</v>
      </c>
    </row>
    <row r="1913">
      <c r="A1913" s="2" t="s">
        <v>9458</v>
      </c>
    </row>
    <row r="1914">
      <c r="A1914" s="2" t="s">
        <v>1100</v>
      </c>
    </row>
    <row r="1915">
      <c r="A1915" s="2" t="s">
        <v>1101</v>
      </c>
    </row>
    <row r="1916">
      <c r="A1916" s="2" t="s">
        <v>1102</v>
      </c>
    </row>
    <row r="1917">
      <c r="A1917" s="2" t="s">
        <v>1103</v>
      </c>
    </row>
    <row r="1918">
      <c r="A1918" s="2" t="s">
        <v>1104</v>
      </c>
    </row>
    <row r="1919">
      <c r="A1919" s="2" t="s">
        <v>1105</v>
      </c>
    </row>
    <row r="1920">
      <c r="A1920" s="2" t="s">
        <v>1106</v>
      </c>
    </row>
    <row r="1921">
      <c r="A1921" s="2" t="s">
        <v>1107</v>
      </c>
    </row>
    <row r="1922">
      <c r="A1922" s="2" t="s">
        <v>1108</v>
      </c>
    </row>
    <row r="1923">
      <c r="A1923" s="2" t="s">
        <v>1109</v>
      </c>
    </row>
    <row r="1924">
      <c r="A1924" s="2" t="s">
        <v>1110</v>
      </c>
    </row>
    <row r="1925">
      <c r="A1925" s="2" t="s">
        <v>1111</v>
      </c>
    </row>
    <row r="1926">
      <c r="A1926" s="2" t="s">
        <v>1112</v>
      </c>
    </row>
    <row r="1927">
      <c r="A1927" s="2" t="s">
        <v>1113</v>
      </c>
    </row>
    <row r="1928">
      <c r="A1928" s="2" t="s">
        <v>1114</v>
      </c>
    </row>
    <row r="1929">
      <c r="A1929" s="2" t="s">
        <v>1115</v>
      </c>
    </row>
    <row r="1930">
      <c r="A1930" s="2" t="s">
        <v>1116</v>
      </c>
    </row>
    <row r="1931">
      <c r="A1931" s="2" t="s">
        <v>9459</v>
      </c>
    </row>
    <row r="1932">
      <c r="A1932" s="2" t="s">
        <v>1119</v>
      </c>
    </row>
    <row r="1933">
      <c r="A1933" s="2" t="s">
        <v>1120</v>
      </c>
    </row>
    <row r="1934">
      <c r="A1934" s="2" t="s">
        <v>1121</v>
      </c>
    </row>
    <row r="1935">
      <c r="A1935" s="2" t="s">
        <v>1052</v>
      </c>
    </row>
    <row r="1936">
      <c r="A1936" s="2" t="s">
        <v>1040</v>
      </c>
    </row>
    <row r="1937">
      <c r="A1937" s="2" t="s">
        <v>1122</v>
      </c>
    </row>
    <row r="1938">
      <c r="A1938" s="2" t="s">
        <v>1123</v>
      </c>
    </row>
    <row r="1939">
      <c r="A1939" s="2" t="s">
        <v>1124</v>
      </c>
    </row>
    <row r="1940">
      <c r="A1940" s="2" t="s">
        <v>1125</v>
      </c>
    </row>
    <row r="1941">
      <c r="A1941" s="2" t="s">
        <v>1126</v>
      </c>
    </row>
    <row r="1942">
      <c r="A1942" s="2" t="s">
        <v>313</v>
      </c>
    </row>
    <row r="1943">
      <c r="A1943" s="2" t="s">
        <v>1030</v>
      </c>
    </row>
    <row r="1944">
      <c r="A1944" s="2" t="s">
        <v>1127</v>
      </c>
    </row>
    <row r="1945">
      <c r="A1945" s="2" t="s">
        <v>1031</v>
      </c>
    </row>
    <row r="1946">
      <c r="A1946" s="2" t="s">
        <v>1128</v>
      </c>
    </row>
    <row r="1947">
      <c r="A1947" s="2" t="s">
        <v>1129</v>
      </c>
    </row>
    <row r="1948">
      <c r="A1948" s="2" t="s">
        <v>1130</v>
      </c>
    </row>
    <row r="1949">
      <c r="A1949" s="2" t="s">
        <v>1131</v>
      </c>
    </row>
    <row r="1950">
      <c r="A1950" s="2" t="s">
        <v>1132</v>
      </c>
    </row>
    <row r="1951">
      <c r="A1951" s="2" t="s">
        <v>1133</v>
      </c>
    </row>
    <row r="1952">
      <c r="A1952" s="2" t="s">
        <v>1134</v>
      </c>
    </row>
    <row r="1953">
      <c r="A1953" s="2" t="s">
        <v>1135</v>
      </c>
    </row>
    <row r="1954">
      <c r="A1954" s="2" t="s">
        <v>1136</v>
      </c>
    </row>
    <row r="1955">
      <c r="A1955" s="2" t="s">
        <v>1137</v>
      </c>
    </row>
    <row r="1956">
      <c r="A1956" s="2" t="s">
        <v>1138</v>
      </c>
    </row>
    <row r="1957">
      <c r="A1957" s="2" t="s">
        <v>315</v>
      </c>
    </row>
    <row r="1958">
      <c r="A1958" s="2" t="s">
        <v>1139</v>
      </c>
    </row>
    <row r="1959">
      <c r="A1959" s="2" t="s">
        <v>1140</v>
      </c>
    </row>
    <row r="1960">
      <c r="A1960" s="2" t="s">
        <v>1141</v>
      </c>
    </row>
    <row r="1961">
      <c r="A1961" s="2" t="s">
        <v>1046</v>
      </c>
    </row>
    <row r="1962">
      <c r="A1962" s="2" t="s">
        <v>1142</v>
      </c>
    </row>
    <row r="1963">
      <c r="A1963" s="2" t="s">
        <v>1051</v>
      </c>
    </row>
    <row r="1964">
      <c r="A1964" s="2" t="s">
        <v>1143</v>
      </c>
    </row>
    <row r="1965">
      <c r="A1965" s="2" t="s">
        <v>1144</v>
      </c>
    </row>
    <row r="1966">
      <c r="A1966" s="2" t="s">
        <v>1145</v>
      </c>
    </row>
    <row r="1967">
      <c r="A1967" s="2" t="s">
        <v>9460</v>
      </c>
    </row>
    <row r="1968">
      <c r="A1968" s="2" t="s">
        <v>1146</v>
      </c>
    </row>
    <row r="1969">
      <c r="A1969" s="2" t="s">
        <v>1147</v>
      </c>
    </row>
    <row r="1970">
      <c r="A1970" s="2" t="s">
        <v>1148</v>
      </c>
    </row>
    <row r="1971">
      <c r="A1971" s="2" t="s">
        <v>1149</v>
      </c>
    </row>
    <row r="1972">
      <c r="A1972" s="2" t="s">
        <v>1150</v>
      </c>
    </row>
    <row r="1973">
      <c r="A1973" s="2" t="s">
        <v>1151</v>
      </c>
    </row>
    <row r="1974">
      <c r="A1974" s="2" t="s">
        <v>1152</v>
      </c>
    </row>
    <row r="1975">
      <c r="A1975" s="2" t="s">
        <v>1153</v>
      </c>
    </row>
    <row r="1976">
      <c r="A1976" s="2" t="s">
        <v>1154</v>
      </c>
    </row>
    <row r="1977">
      <c r="A1977" s="2" t="s">
        <v>1155</v>
      </c>
    </row>
    <row r="1978">
      <c r="A1978" s="2" t="s">
        <v>1156</v>
      </c>
    </row>
    <row r="1979">
      <c r="A1979" s="2" t="s">
        <v>1157</v>
      </c>
    </row>
    <row r="1980">
      <c r="A1980" s="2" t="s">
        <v>1158</v>
      </c>
    </row>
    <row r="1981">
      <c r="A1981" s="2" t="s">
        <v>1159</v>
      </c>
    </row>
    <row r="1982">
      <c r="A1982" s="2" t="s">
        <v>1160</v>
      </c>
    </row>
    <row r="1983">
      <c r="A1983" s="2" t="s">
        <v>1161</v>
      </c>
    </row>
    <row r="1984">
      <c r="A1984" s="2" t="s">
        <v>1162</v>
      </c>
    </row>
    <row r="1985">
      <c r="A1985" s="2" t="s">
        <v>1163</v>
      </c>
    </row>
    <row r="1986">
      <c r="A1986" s="2" t="s">
        <v>1164</v>
      </c>
    </row>
    <row r="1987">
      <c r="A1987" s="2" t="s">
        <v>1165</v>
      </c>
    </row>
    <row r="1988">
      <c r="A1988" s="2" t="s">
        <v>1166</v>
      </c>
    </row>
    <row r="1989">
      <c r="A1989" s="2" t="s">
        <v>1167</v>
      </c>
    </row>
    <row r="1990">
      <c r="A1990" s="2" t="s">
        <v>1168</v>
      </c>
    </row>
    <row r="1991">
      <c r="A1991" s="2" t="s">
        <v>1169</v>
      </c>
    </row>
    <row r="1992">
      <c r="A1992" s="2" t="s">
        <v>1170</v>
      </c>
    </row>
    <row r="1993">
      <c r="A1993" s="2" t="s">
        <v>1171</v>
      </c>
    </row>
    <row r="1994">
      <c r="A1994" s="2" t="s">
        <v>1172</v>
      </c>
    </row>
    <row r="1995">
      <c r="A1995" s="2" t="s">
        <v>1173</v>
      </c>
    </row>
    <row r="1996">
      <c r="A1996" s="2" t="s">
        <v>1174</v>
      </c>
    </row>
    <row r="1997">
      <c r="A1997" s="2" t="s">
        <v>1175</v>
      </c>
    </row>
    <row r="1998">
      <c r="A1998" s="2" t="s">
        <v>1176</v>
      </c>
    </row>
    <row r="1999">
      <c r="A1999" s="2" t="s">
        <v>1177</v>
      </c>
    </row>
    <row r="2000">
      <c r="A2000" s="2" t="s">
        <v>1178</v>
      </c>
    </row>
    <row r="2001">
      <c r="A2001" s="2" t="s">
        <v>1179</v>
      </c>
    </row>
    <row r="2002">
      <c r="A2002" s="2" t="s">
        <v>1180</v>
      </c>
    </row>
    <row r="2003">
      <c r="A2003" s="2" t="s">
        <v>1181</v>
      </c>
    </row>
    <row r="2004">
      <c r="A2004" s="2" t="s">
        <v>1182</v>
      </c>
    </row>
    <row r="2005">
      <c r="A2005" s="2" t="s">
        <v>1183</v>
      </c>
    </row>
    <row r="2006">
      <c r="A2006" s="2" t="s">
        <v>1184</v>
      </c>
    </row>
    <row r="2007">
      <c r="A2007" s="2" t="s">
        <v>9461</v>
      </c>
    </row>
    <row r="2008">
      <c r="A2008" s="2" t="s">
        <v>9462</v>
      </c>
    </row>
    <row r="2009">
      <c r="A2009" s="2" t="s">
        <v>9463</v>
      </c>
    </row>
    <row r="2010">
      <c r="A2010" s="2" t="s">
        <v>9464</v>
      </c>
    </row>
    <row r="2011">
      <c r="A2011" s="2" t="s">
        <v>1194</v>
      </c>
    </row>
    <row r="2012">
      <c r="A2012" s="2" t="s">
        <v>1195</v>
      </c>
    </row>
    <row r="2013">
      <c r="A2013" s="2" t="s">
        <v>1196</v>
      </c>
    </row>
    <row r="2014">
      <c r="A2014" s="2" t="s">
        <v>1149</v>
      </c>
    </row>
    <row r="2015">
      <c r="A2015" s="2" t="s">
        <v>194</v>
      </c>
    </row>
    <row r="2016">
      <c r="A2016" s="2" t="s">
        <v>1197</v>
      </c>
    </row>
    <row r="2017">
      <c r="A2017" s="2" t="s">
        <v>1198</v>
      </c>
    </row>
    <row r="2018">
      <c r="A2018" s="2" t="s">
        <v>1044</v>
      </c>
    </row>
    <row r="2019">
      <c r="A2019" s="2" t="s">
        <v>1199</v>
      </c>
    </row>
    <row r="2020">
      <c r="A2020" s="2" t="s">
        <v>1200</v>
      </c>
    </row>
    <row r="2021">
      <c r="A2021" s="2" t="s">
        <v>1201</v>
      </c>
    </row>
    <row r="2022">
      <c r="A2022" s="2" t="s">
        <v>1202</v>
      </c>
    </row>
    <row r="2023">
      <c r="A2023" s="2" t="s">
        <v>1203</v>
      </c>
    </row>
    <row r="2024">
      <c r="A2024" s="2" t="s">
        <v>9465</v>
      </c>
    </row>
    <row r="2025">
      <c r="A2025" s="2" t="s">
        <v>9466</v>
      </c>
    </row>
    <row r="2026">
      <c r="A2026" s="2" t="s">
        <v>9467</v>
      </c>
    </row>
    <row r="2027">
      <c r="A2027" s="2" t="s">
        <v>207</v>
      </c>
    </row>
    <row r="2028">
      <c r="A2028" s="2" t="s">
        <v>1208</v>
      </c>
    </row>
    <row r="2029">
      <c r="A2029" s="2" t="s">
        <v>1209</v>
      </c>
    </row>
    <row r="2030">
      <c r="A2030" s="2" t="s">
        <v>1210</v>
      </c>
    </row>
    <row r="2031">
      <c r="A2031" s="2" t="s">
        <v>1211</v>
      </c>
    </row>
    <row r="2032">
      <c r="A2032" s="2" t="s">
        <v>1212</v>
      </c>
    </row>
    <row r="2033">
      <c r="A2033" s="2" t="s">
        <v>1213</v>
      </c>
    </row>
    <row r="2034">
      <c r="A2034" s="2" t="s">
        <v>1214</v>
      </c>
    </row>
    <row r="2035">
      <c r="A2035" s="2" t="s">
        <v>1215</v>
      </c>
    </row>
    <row r="2036">
      <c r="A2036" s="2" t="s">
        <v>1216</v>
      </c>
    </row>
    <row r="2037">
      <c r="A2037" s="2" t="s">
        <v>1217</v>
      </c>
    </row>
    <row r="2038">
      <c r="A2038" s="2" t="s">
        <v>1218</v>
      </c>
    </row>
    <row r="2039">
      <c r="A2039" s="2" t="s">
        <v>321</v>
      </c>
    </row>
    <row r="2040">
      <c r="A2040" s="2" t="s">
        <v>1219</v>
      </c>
    </row>
    <row r="2041">
      <c r="A2041" s="2" t="s">
        <v>1220</v>
      </c>
    </row>
    <row r="2042">
      <c r="A2042" s="2" t="s">
        <v>1221</v>
      </c>
    </row>
    <row r="2043">
      <c r="A2043" s="2" t="s">
        <v>1222</v>
      </c>
    </row>
    <row r="2044">
      <c r="A2044" s="2" t="s">
        <v>1223</v>
      </c>
    </row>
    <row r="2045">
      <c r="A2045" s="2" t="s">
        <v>1034</v>
      </c>
    </row>
    <row r="2046">
      <c r="A2046" s="2" t="s">
        <v>1224</v>
      </c>
    </row>
    <row r="2047">
      <c r="A2047" s="2" t="s">
        <v>1137</v>
      </c>
    </row>
    <row r="2048">
      <c r="A2048" s="2" t="s">
        <v>1225</v>
      </c>
    </row>
    <row r="2049">
      <c r="A2049" s="2" t="s">
        <v>1226</v>
      </c>
    </row>
    <row r="2050">
      <c r="A2050" s="2" t="s">
        <v>1227</v>
      </c>
    </row>
    <row r="2051">
      <c r="A2051" s="2" t="s">
        <v>1228</v>
      </c>
    </row>
    <row r="2052">
      <c r="A2052" s="2" t="s">
        <v>1037</v>
      </c>
    </row>
    <row r="2053">
      <c r="A2053" s="2" t="s">
        <v>1229</v>
      </c>
    </row>
    <row r="2054">
      <c r="A2054" s="2" t="s">
        <v>1230</v>
      </c>
    </row>
    <row r="2055">
      <c r="A2055" s="2" t="s">
        <v>1140</v>
      </c>
    </row>
    <row r="2056">
      <c r="A2056" s="2" t="s">
        <v>1231</v>
      </c>
    </row>
    <row r="2057">
      <c r="A2057" s="2" t="s">
        <v>1232</v>
      </c>
    </row>
    <row r="2058">
      <c r="A2058" s="2" t="s">
        <v>1233</v>
      </c>
    </row>
    <row r="2059">
      <c r="A2059" s="2" t="s">
        <v>1234</v>
      </c>
    </row>
    <row r="2060">
      <c r="A2060" s="2" t="s">
        <v>1167</v>
      </c>
    </row>
    <row r="2061">
      <c r="A2061" s="2" t="s">
        <v>1235</v>
      </c>
    </row>
    <row r="2062">
      <c r="A2062" s="2" t="s">
        <v>1144</v>
      </c>
    </row>
    <row r="2063">
      <c r="A2063" s="2" t="s">
        <v>1236</v>
      </c>
    </row>
    <row r="2064">
      <c r="A2064" s="2" t="s">
        <v>1237</v>
      </c>
    </row>
    <row r="2065">
      <c r="A2065" s="2" t="s">
        <v>1238</v>
      </c>
    </row>
    <row r="2066">
      <c r="A2066" s="2" t="s">
        <v>1239</v>
      </c>
    </row>
    <row r="2067">
      <c r="A2067" s="2" t="s">
        <v>1240</v>
      </c>
    </row>
    <row r="2068">
      <c r="A2068" s="2" t="s">
        <v>323</v>
      </c>
    </row>
    <row r="2069">
      <c r="A2069" s="2" t="s">
        <v>1241</v>
      </c>
    </row>
    <row r="2070">
      <c r="A2070" s="2" t="s">
        <v>1242</v>
      </c>
    </row>
    <row r="2071">
      <c r="A2071" s="2" t="s">
        <v>1243</v>
      </c>
    </row>
    <row r="2072">
      <c r="A2072" s="2" t="s">
        <v>1244</v>
      </c>
    </row>
    <row r="2073">
      <c r="A2073" s="2" t="s">
        <v>1245</v>
      </c>
    </row>
    <row r="2074">
      <c r="A2074" s="2" t="s">
        <v>1246</v>
      </c>
    </row>
    <row r="2075">
      <c r="A2075" s="2" t="s">
        <v>9468</v>
      </c>
    </row>
    <row r="2076">
      <c r="A2076" s="2" t="s">
        <v>1247</v>
      </c>
    </row>
    <row r="2077">
      <c r="A2077" s="2" t="s">
        <v>1248</v>
      </c>
    </row>
    <row r="2078">
      <c r="A2078" s="2" t="s">
        <v>1249</v>
      </c>
    </row>
    <row r="2079">
      <c r="A2079" s="2" t="s">
        <v>1224</v>
      </c>
    </row>
    <row r="2080">
      <c r="A2080" s="2" t="s">
        <v>1250</v>
      </c>
    </row>
    <row r="2081">
      <c r="A2081" s="2" t="s">
        <v>1251</v>
      </c>
    </row>
    <row r="2082">
      <c r="A2082" s="2" t="s">
        <v>1252</v>
      </c>
    </row>
    <row r="2083">
      <c r="A2083" s="2" t="s">
        <v>1253</v>
      </c>
    </row>
    <row r="2084">
      <c r="A2084" s="2" t="s">
        <v>1254</v>
      </c>
    </row>
    <row r="2085">
      <c r="A2085" s="2" t="s">
        <v>1255</v>
      </c>
    </row>
    <row r="2086">
      <c r="A2086" s="2" t="s">
        <v>1256</v>
      </c>
    </row>
    <row r="2087">
      <c r="A2087" s="2" t="s">
        <v>1257</v>
      </c>
    </row>
    <row r="2088">
      <c r="A2088" s="2" t="s">
        <v>1258</v>
      </c>
    </row>
    <row r="2089">
      <c r="A2089" s="2" t="s">
        <v>1259</v>
      </c>
    </row>
    <row r="2090">
      <c r="A2090" s="2" t="s">
        <v>1260</v>
      </c>
    </row>
    <row r="2091">
      <c r="A2091" s="2" t="s">
        <v>1261</v>
      </c>
    </row>
    <row r="2092">
      <c r="A2092" s="2" t="s">
        <v>1262</v>
      </c>
    </row>
    <row r="2093">
      <c r="A2093" s="2" t="s">
        <v>9469</v>
      </c>
    </row>
    <row r="2094">
      <c r="A2094" s="2" t="s">
        <v>9470</v>
      </c>
    </row>
    <row r="2095">
      <c r="A2095" s="2" t="s">
        <v>9471</v>
      </c>
    </row>
    <row r="2096">
      <c r="A2096" s="2" t="s">
        <v>1270</v>
      </c>
    </row>
    <row r="2097">
      <c r="A2097" s="2" t="s">
        <v>1271</v>
      </c>
    </row>
    <row r="2098">
      <c r="A2098" s="2" t="s">
        <v>1272</v>
      </c>
    </row>
    <row r="2099">
      <c r="A2099" s="2" t="s">
        <v>1273</v>
      </c>
    </row>
    <row r="2100">
      <c r="A2100" s="2" t="s">
        <v>1274</v>
      </c>
    </row>
    <row r="2101">
      <c r="A2101" s="2" t="s">
        <v>1275</v>
      </c>
    </row>
    <row r="2102">
      <c r="A2102" s="2" t="s">
        <v>1276</v>
      </c>
    </row>
    <row r="2103">
      <c r="A2103" s="2" t="s">
        <v>1277</v>
      </c>
    </row>
    <row r="2104">
      <c r="A2104" s="2" t="s">
        <v>1278</v>
      </c>
    </row>
    <row r="2105">
      <c r="A2105" s="2" t="s">
        <v>1279</v>
      </c>
    </row>
    <row r="2106">
      <c r="A2106" s="2" t="s">
        <v>1280</v>
      </c>
    </row>
    <row r="2107">
      <c r="A2107" s="2" t="s">
        <v>1281</v>
      </c>
    </row>
    <row r="2108">
      <c r="A2108" s="2" t="s">
        <v>1282</v>
      </c>
    </row>
    <row r="2109">
      <c r="A2109" s="2" t="s">
        <v>1283</v>
      </c>
    </row>
    <row r="2110">
      <c r="A2110" s="2" t="s">
        <v>1284</v>
      </c>
    </row>
    <row r="2111">
      <c r="A2111" s="2" t="s">
        <v>1285</v>
      </c>
    </row>
    <row r="2112">
      <c r="A2112" s="2" t="s">
        <v>1286</v>
      </c>
    </row>
    <row r="2113">
      <c r="A2113" s="2" t="s">
        <v>1287</v>
      </c>
    </row>
    <row r="2114">
      <c r="A2114" s="2" t="s">
        <v>1288</v>
      </c>
    </row>
    <row r="2115">
      <c r="A2115" s="2" t="s">
        <v>1049</v>
      </c>
    </row>
    <row r="2116">
      <c r="A2116" s="2" t="s">
        <v>1289</v>
      </c>
    </row>
    <row r="2117">
      <c r="A2117" s="2" t="s">
        <v>1290</v>
      </c>
    </row>
    <row r="2118">
      <c r="A2118" s="2" t="s">
        <v>1291</v>
      </c>
    </row>
    <row r="2119">
      <c r="A2119" s="2" t="s">
        <v>1292</v>
      </c>
    </row>
    <row r="2120">
      <c r="A2120" s="2" t="s">
        <v>1293</v>
      </c>
    </row>
    <row r="2121">
      <c r="A2121" s="2" t="s">
        <v>1294</v>
      </c>
    </row>
    <row r="2122">
      <c r="A2122" s="2" t="s">
        <v>1295</v>
      </c>
    </row>
    <row r="2123">
      <c r="A2123" s="2" t="s">
        <v>1296</v>
      </c>
    </row>
    <row r="2124">
      <c r="A2124" s="2" t="s">
        <v>1297</v>
      </c>
    </row>
    <row r="2125">
      <c r="A2125" s="2" t="s">
        <v>1298</v>
      </c>
    </row>
    <row r="2126">
      <c r="A2126" s="2" t="s">
        <v>1299</v>
      </c>
    </row>
    <row r="2127">
      <c r="A2127" s="2" t="s">
        <v>1300</v>
      </c>
    </row>
    <row r="2128">
      <c r="A2128" s="2" t="s">
        <v>1301</v>
      </c>
    </row>
    <row r="2129">
      <c r="A2129" s="2" t="s">
        <v>1302</v>
      </c>
    </row>
    <row r="2130">
      <c r="A2130" s="2" t="s">
        <v>1303</v>
      </c>
    </row>
    <row r="2131">
      <c r="A2131" s="2" t="s">
        <v>1304</v>
      </c>
    </row>
    <row r="2132">
      <c r="A2132" s="2" t="s">
        <v>1305</v>
      </c>
    </row>
    <row r="2133">
      <c r="A2133" s="2" t="s">
        <v>1306</v>
      </c>
    </row>
    <row r="2134">
      <c r="A2134" s="2" t="s">
        <v>1307</v>
      </c>
    </row>
    <row r="2135">
      <c r="A2135" s="2" t="s">
        <v>1308</v>
      </c>
    </row>
    <row r="2136">
      <c r="A2136" s="2" t="s">
        <v>1309</v>
      </c>
    </row>
    <row r="2137">
      <c r="A2137" s="2" t="s">
        <v>1310</v>
      </c>
    </row>
    <row r="2138">
      <c r="A2138" s="2" t="s">
        <v>1311</v>
      </c>
    </row>
    <row r="2139">
      <c r="A2139" s="2" t="s">
        <v>1312</v>
      </c>
    </row>
    <row r="2140">
      <c r="A2140" s="2" t="s">
        <v>1313</v>
      </c>
    </row>
    <row r="2141">
      <c r="A2141" s="2" t="s">
        <v>1314</v>
      </c>
    </row>
    <row r="2142">
      <c r="A2142" s="2" t="s">
        <v>1315</v>
      </c>
    </row>
    <row r="2143">
      <c r="A2143" s="2" t="s">
        <v>1316</v>
      </c>
    </row>
    <row r="2144">
      <c r="A2144" s="2" t="s">
        <v>1317</v>
      </c>
    </row>
    <row r="2145">
      <c r="A2145" s="2" t="s">
        <v>1318</v>
      </c>
    </row>
    <row r="2146">
      <c r="A2146" s="2" t="s">
        <v>1319</v>
      </c>
    </row>
    <row r="2147">
      <c r="A2147" s="2" t="s">
        <v>1320</v>
      </c>
    </row>
    <row r="2148">
      <c r="A2148" s="2" t="s">
        <v>1321</v>
      </c>
    </row>
    <row r="2149">
      <c r="A2149" s="2" t="s">
        <v>1322</v>
      </c>
    </row>
    <row r="2150">
      <c r="A2150" s="2" t="s">
        <v>1323</v>
      </c>
    </row>
    <row r="2151">
      <c r="A2151" s="2" t="s">
        <v>1324</v>
      </c>
    </row>
    <row r="2152">
      <c r="A2152" s="2" t="s">
        <v>1153</v>
      </c>
    </row>
    <row r="2153">
      <c r="A2153" s="2" t="s">
        <v>1325</v>
      </c>
    </row>
    <row r="2154">
      <c r="A2154" s="2" t="s">
        <v>1326</v>
      </c>
    </row>
    <row r="2155">
      <c r="A2155" s="2" t="s">
        <v>1327</v>
      </c>
    </row>
    <row r="2156">
      <c r="A2156" s="2" t="s">
        <v>1328</v>
      </c>
    </row>
    <row r="2157">
      <c r="A2157" s="2" t="s">
        <v>1329</v>
      </c>
    </row>
    <row r="2158">
      <c r="A2158" s="2" t="s">
        <v>9472</v>
      </c>
    </row>
    <row r="2159">
      <c r="A2159" s="2" t="s">
        <v>1331</v>
      </c>
    </row>
    <row r="2160">
      <c r="A2160" s="2" t="s">
        <v>1332</v>
      </c>
    </row>
    <row r="2161">
      <c r="A2161" s="2" t="s">
        <v>1333</v>
      </c>
    </row>
    <row r="2162">
      <c r="A2162" s="2" t="s">
        <v>1334</v>
      </c>
    </row>
    <row r="2163">
      <c r="A2163" s="2" t="s">
        <v>1335</v>
      </c>
    </row>
    <row r="2164">
      <c r="A2164" s="2" t="s">
        <v>1336</v>
      </c>
    </row>
    <row r="2165">
      <c r="A2165" s="2" t="s">
        <v>1337</v>
      </c>
    </row>
    <row r="2166">
      <c r="A2166" s="2" t="s">
        <v>1338</v>
      </c>
    </row>
    <row r="2167">
      <c r="A2167" s="2" t="s">
        <v>1339</v>
      </c>
    </row>
    <row r="2168">
      <c r="A2168" s="2" t="s">
        <v>1340</v>
      </c>
    </row>
    <row r="2169">
      <c r="A2169" s="2" t="s">
        <v>1341</v>
      </c>
    </row>
    <row r="2170">
      <c r="A2170" s="2" t="s">
        <v>1342</v>
      </c>
    </row>
    <row r="2171">
      <c r="A2171" s="2" t="s">
        <v>1043</v>
      </c>
    </row>
    <row r="2172">
      <c r="A2172" s="2" t="s">
        <v>1343</v>
      </c>
    </row>
    <row r="2173">
      <c r="A2173" s="2" t="s">
        <v>1344</v>
      </c>
    </row>
    <row r="2174">
      <c r="A2174" s="2" t="s">
        <v>1345</v>
      </c>
    </row>
    <row r="2175">
      <c r="A2175" s="2" t="s">
        <v>1346</v>
      </c>
    </row>
    <row r="2176">
      <c r="A2176" s="2" t="s">
        <v>1347</v>
      </c>
    </row>
    <row r="2177">
      <c r="A2177" s="2" t="s">
        <v>1348</v>
      </c>
    </row>
    <row r="2178">
      <c r="A2178" s="2" t="s">
        <v>1349</v>
      </c>
    </row>
    <row r="2179">
      <c r="A2179" s="2" t="s">
        <v>1350</v>
      </c>
    </row>
    <row r="2180">
      <c r="A2180" s="2" t="s">
        <v>1103</v>
      </c>
    </row>
    <row r="2181">
      <c r="A2181" s="2" t="s">
        <v>1351</v>
      </c>
    </row>
    <row r="2182">
      <c r="A2182" s="2" t="s">
        <v>1352</v>
      </c>
    </row>
    <row r="2183">
      <c r="A2183" s="2" t="s">
        <v>1353</v>
      </c>
    </row>
    <row r="2184">
      <c r="A2184" s="2" t="s">
        <v>1354</v>
      </c>
    </row>
    <row r="2185">
      <c r="A2185" s="2" t="s">
        <v>1355</v>
      </c>
    </row>
    <row r="2186">
      <c r="A2186" s="2" t="s">
        <v>1356</v>
      </c>
    </row>
    <row r="2187">
      <c r="A2187" s="2" t="s">
        <v>1357</v>
      </c>
    </row>
    <row r="2188">
      <c r="A2188" s="2" t="s">
        <v>1358</v>
      </c>
    </row>
    <row r="2189">
      <c r="A2189" s="2" t="s">
        <v>1359</v>
      </c>
    </row>
    <row r="2190">
      <c r="A2190" s="2" t="s">
        <v>1360</v>
      </c>
    </row>
    <row r="2191">
      <c r="A2191" s="2" t="s">
        <v>1361</v>
      </c>
    </row>
    <row r="2192">
      <c r="A2192" s="2" t="s">
        <v>1362</v>
      </c>
    </row>
    <row r="2193">
      <c r="A2193" s="2" t="s">
        <v>1363</v>
      </c>
    </row>
    <row r="2194">
      <c r="A2194" s="2" t="s">
        <v>1364</v>
      </c>
    </row>
    <row r="2195">
      <c r="A2195" s="2" t="s">
        <v>1365</v>
      </c>
    </row>
    <row r="2196">
      <c r="A2196" s="2" t="s">
        <v>9473</v>
      </c>
    </row>
    <row r="2197">
      <c r="A2197" s="2" t="s">
        <v>9474</v>
      </c>
    </row>
    <row r="2198">
      <c r="A2198" s="2" t="s">
        <v>1368</v>
      </c>
    </row>
    <row r="2199">
      <c r="A2199" s="2" t="s">
        <v>9475</v>
      </c>
    </row>
    <row r="2200">
      <c r="A2200" s="2" t="s">
        <v>9476</v>
      </c>
    </row>
    <row r="2201">
      <c r="A2201" s="2" t="s">
        <v>9477</v>
      </c>
    </row>
    <row r="2202">
      <c r="A2202" s="2" t="s">
        <v>9478</v>
      </c>
    </row>
    <row r="2203">
      <c r="A2203" s="2" t="s">
        <v>1377</v>
      </c>
    </row>
    <row r="2204">
      <c r="A2204" s="2" t="s">
        <v>1378</v>
      </c>
    </row>
    <row r="2205">
      <c r="A2205" s="2" t="s">
        <v>1379</v>
      </c>
    </row>
    <row r="2206">
      <c r="A2206" s="2" t="s">
        <v>1380</v>
      </c>
    </row>
    <row r="2207">
      <c r="A2207" s="2" t="s">
        <v>9479</v>
      </c>
    </row>
    <row r="2208">
      <c r="A2208" s="2" t="s">
        <v>9480</v>
      </c>
    </row>
    <row r="2209">
      <c r="A2209" s="2" t="s">
        <v>124</v>
      </c>
    </row>
    <row r="2210">
      <c r="A2210" s="2" t="s">
        <v>1385</v>
      </c>
    </row>
    <row r="2211">
      <c r="A2211" s="2" t="s">
        <v>9481</v>
      </c>
    </row>
    <row r="2212">
      <c r="A2212" s="2" t="s">
        <v>1388</v>
      </c>
    </row>
    <row r="2213">
      <c r="A2213" s="2" t="s">
        <v>1389</v>
      </c>
    </row>
    <row r="2214">
      <c r="A2214" s="2" t="s">
        <v>1390</v>
      </c>
    </row>
    <row r="2215">
      <c r="A2215" s="2" t="s">
        <v>1391</v>
      </c>
    </row>
    <row r="2216">
      <c r="A2216" s="2" t="s">
        <v>1392</v>
      </c>
    </row>
    <row r="2217">
      <c r="A2217" s="2" t="s">
        <v>1393</v>
      </c>
    </row>
    <row r="2218">
      <c r="A2218" s="2" t="s">
        <v>130</v>
      </c>
    </row>
    <row r="2219">
      <c r="A2219" s="2" t="s">
        <v>1394</v>
      </c>
    </row>
    <row r="2220">
      <c r="A2220" s="2" t="s">
        <v>1395</v>
      </c>
    </row>
    <row r="2221">
      <c r="A2221" s="2" t="s">
        <v>1396</v>
      </c>
    </row>
    <row r="2222">
      <c r="A2222" s="2" t="s">
        <v>1397</v>
      </c>
    </row>
    <row r="2223">
      <c r="A2223" s="2" t="s">
        <v>1398</v>
      </c>
    </row>
    <row r="2224">
      <c r="A2224" s="2" t="s">
        <v>328</v>
      </c>
    </row>
    <row r="2225">
      <c r="A2225" s="2" t="s">
        <v>1399</v>
      </c>
    </row>
    <row r="2226">
      <c r="A2226" s="2" t="s">
        <v>1400</v>
      </c>
    </row>
    <row r="2227">
      <c r="A2227" s="2" t="s">
        <v>1401</v>
      </c>
    </row>
    <row r="2228">
      <c r="A2228" s="2" t="s">
        <v>37</v>
      </c>
    </row>
    <row r="2229">
      <c r="A2229" s="2" t="s">
        <v>1402</v>
      </c>
    </row>
    <row r="2230">
      <c r="A2230" s="2" t="s">
        <v>1403</v>
      </c>
    </row>
    <row r="2231">
      <c r="A2231" s="2" t="s">
        <v>1404</v>
      </c>
    </row>
    <row r="2232">
      <c r="A2232" s="2" t="s">
        <v>1405</v>
      </c>
    </row>
    <row r="2233">
      <c r="A2233" s="2" t="s">
        <v>331</v>
      </c>
    </row>
    <row r="2234">
      <c r="A2234" s="2" t="s">
        <v>1406</v>
      </c>
    </row>
    <row r="2235">
      <c r="A2235" s="2" t="s">
        <v>1407</v>
      </c>
    </row>
    <row r="2236">
      <c r="A2236" s="2" t="s">
        <v>1408</v>
      </c>
    </row>
    <row r="2237">
      <c r="A2237" s="2" t="s">
        <v>92</v>
      </c>
    </row>
    <row r="2238">
      <c r="A2238" s="2" t="s">
        <v>1409</v>
      </c>
    </row>
    <row r="2239">
      <c r="A2239" s="2" t="s">
        <v>1410</v>
      </c>
    </row>
    <row r="2240">
      <c r="A2240" s="2" t="s">
        <v>1411</v>
      </c>
    </row>
    <row r="2241">
      <c r="A2241" s="2" t="s">
        <v>1412</v>
      </c>
    </row>
    <row r="2242">
      <c r="A2242" s="2" t="s">
        <v>1413</v>
      </c>
    </row>
    <row r="2243">
      <c r="A2243" s="2" t="s">
        <v>1414</v>
      </c>
    </row>
    <row r="2244">
      <c r="A2244" s="2" t="s">
        <v>1415</v>
      </c>
    </row>
    <row r="2245">
      <c r="A2245" s="2" t="s">
        <v>1416</v>
      </c>
    </row>
    <row r="2246">
      <c r="A2246" s="2" t="s">
        <v>1417</v>
      </c>
    </row>
    <row r="2247">
      <c r="A2247" s="2" t="s">
        <v>1418</v>
      </c>
    </row>
    <row r="2248">
      <c r="A2248" s="2" t="s">
        <v>1419</v>
      </c>
    </row>
    <row r="2249">
      <c r="A2249" s="2" t="s">
        <v>1284</v>
      </c>
    </row>
    <row r="2250">
      <c r="A2250" s="2" t="s">
        <v>1034</v>
      </c>
    </row>
    <row r="2251">
      <c r="A2251" s="2" t="s">
        <v>1227</v>
      </c>
    </row>
    <row r="2252">
      <c r="A2252" s="2" t="s">
        <v>1206</v>
      </c>
    </row>
    <row r="2253">
      <c r="A2253" s="2" t="s">
        <v>1420</v>
      </c>
    </row>
    <row r="2254">
      <c r="A2254" s="2" t="s">
        <v>1421</v>
      </c>
    </row>
    <row r="2255">
      <c r="A2255" s="2" t="s">
        <v>1422</v>
      </c>
    </row>
    <row r="2256">
      <c r="A2256" s="2" t="s">
        <v>1423</v>
      </c>
    </row>
    <row r="2257">
      <c r="A2257" s="2" t="s">
        <v>1424</v>
      </c>
    </row>
    <row r="2258">
      <c r="A2258" s="2" t="s">
        <v>44</v>
      </c>
    </row>
    <row r="2259">
      <c r="A2259" s="2" t="s">
        <v>1046</v>
      </c>
    </row>
    <row r="2260">
      <c r="A2260" s="2" t="s">
        <v>1425</v>
      </c>
    </row>
    <row r="2261">
      <c r="A2261" s="2" t="s">
        <v>1426</v>
      </c>
    </row>
    <row r="2262">
      <c r="A2262" s="2" t="s">
        <v>1427</v>
      </c>
    </row>
    <row r="2263">
      <c r="A2263" s="2" t="s">
        <v>9482</v>
      </c>
    </row>
    <row r="2264">
      <c r="A2264" s="2" t="s">
        <v>1429</v>
      </c>
    </row>
    <row r="2265">
      <c r="A2265" s="2" t="s">
        <v>9483</v>
      </c>
    </row>
    <row r="2266">
      <c r="A2266" s="2" t="s">
        <v>9484</v>
      </c>
    </row>
    <row r="2267">
      <c r="A2267" s="2" t="s">
        <v>1433</v>
      </c>
    </row>
    <row r="2268">
      <c r="A2268" s="2" t="s">
        <v>1117</v>
      </c>
    </row>
    <row r="2269">
      <c r="A2269" s="2" t="s">
        <v>1046</v>
      </c>
    </row>
    <row r="2270">
      <c r="A2270" s="2" t="s">
        <v>1434</v>
      </c>
    </row>
    <row r="2271">
      <c r="A2271" s="2" t="s">
        <v>1435</v>
      </c>
    </row>
    <row r="2272">
      <c r="A2272" s="2" t="s">
        <v>1436</v>
      </c>
    </row>
    <row r="2273">
      <c r="A2273" s="2" t="s">
        <v>1049</v>
      </c>
    </row>
    <row r="2274">
      <c r="A2274" s="2" t="s">
        <v>1437</v>
      </c>
    </row>
    <row r="2275">
      <c r="A2275" s="2" t="s">
        <v>1438</v>
      </c>
    </row>
    <row r="2276">
      <c r="A2276" s="2" t="s">
        <v>1439</v>
      </c>
    </row>
    <row r="2277">
      <c r="A2277" s="2" t="s">
        <v>1440</v>
      </c>
    </row>
    <row r="2278">
      <c r="A2278" s="2" t="s">
        <v>1047</v>
      </c>
    </row>
    <row r="2279">
      <c r="A2279" s="2" t="s">
        <v>1441</v>
      </c>
    </row>
    <row r="2280">
      <c r="A2280" s="2" t="s">
        <v>1442</v>
      </c>
    </row>
    <row r="2281">
      <c r="A2281" s="2" t="s">
        <v>1443</v>
      </c>
    </row>
    <row r="2282">
      <c r="A2282" s="2" t="s">
        <v>1444</v>
      </c>
    </row>
    <row r="2283">
      <c r="A2283" s="2" t="s">
        <v>1445</v>
      </c>
    </row>
    <row r="2284">
      <c r="A2284" s="2" t="s">
        <v>1446</v>
      </c>
    </row>
    <row r="2285">
      <c r="A2285" s="2" t="s">
        <v>1174</v>
      </c>
    </row>
    <row r="2286">
      <c r="A2286" s="2" t="s">
        <v>1447</v>
      </c>
    </row>
    <row r="2287">
      <c r="A2287" s="2" t="s">
        <v>1448</v>
      </c>
    </row>
    <row r="2288">
      <c r="A2288" s="2" t="s">
        <v>1449</v>
      </c>
    </row>
    <row r="2289">
      <c r="A2289" s="2" t="s">
        <v>1450</v>
      </c>
    </row>
    <row r="2290">
      <c r="A2290" s="2" t="s">
        <v>1050</v>
      </c>
    </row>
    <row r="2291">
      <c r="A2291" s="2" t="s">
        <v>1451</v>
      </c>
    </row>
    <row r="2292">
      <c r="A2292" s="2" t="s">
        <v>1452</v>
      </c>
    </row>
    <row r="2293">
      <c r="A2293" s="2" t="s">
        <v>1453</v>
      </c>
    </row>
    <row r="2294">
      <c r="A2294" s="2" t="s">
        <v>1454</v>
      </c>
    </row>
    <row r="2295">
      <c r="A2295" s="2" t="s">
        <v>1455</v>
      </c>
    </row>
    <row r="2296">
      <c r="A2296" s="2" t="s">
        <v>1456</v>
      </c>
    </row>
    <row r="2297">
      <c r="A2297" s="2" t="s">
        <v>1457</v>
      </c>
    </row>
    <row r="2298">
      <c r="A2298" s="2" t="s">
        <v>1458</v>
      </c>
    </row>
    <row r="2299">
      <c r="A2299" s="2" t="s">
        <v>1459</v>
      </c>
    </row>
    <row r="2300">
      <c r="A2300" s="2" t="s">
        <v>9485</v>
      </c>
    </row>
    <row r="2301">
      <c r="A2301" s="2" t="s">
        <v>9486</v>
      </c>
    </row>
    <row r="2302">
      <c r="A2302" s="2" t="s">
        <v>9487</v>
      </c>
    </row>
    <row r="2303">
      <c r="A2303" s="2" t="s">
        <v>9488</v>
      </c>
    </row>
    <row r="2304">
      <c r="A2304" s="2" t="s">
        <v>1307</v>
      </c>
    </row>
    <row r="2305">
      <c r="A2305" s="2" t="s">
        <v>1468</v>
      </c>
    </row>
    <row r="2306">
      <c r="A2306" s="2" t="s">
        <v>1114</v>
      </c>
    </row>
    <row r="2307">
      <c r="A2307" s="2" t="s">
        <v>1469</v>
      </c>
    </row>
    <row r="2308">
      <c r="A2308" s="2" t="s">
        <v>1470</v>
      </c>
    </row>
    <row r="2309">
      <c r="A2309" s="2" t="s">
        <v>1471</v>
      </c>
    </row>
    <row r="2310">
      <c r="A2310" s="2" t="s">
        <v>158</v>
      </c>
    </row>
    <row r="2311">
      <c r="A2311" s="2" t="s">
        <v>1472</v>
      </c>
    </row>
    <row r="2312">
      <c r="A2312" s="2" t="s">
        <v>1043</v>
      </c>
    </row>
    <row r="2313">
      <c r="A2313" s="2" t="s">
        <v>1473</v>
      </c>
    </row>
    <row r="2314">
      <c r="A2314" s="2" t="s">
        <v>1042</v>
      </c>
    </row>
    <row r="2315">
      <c r="A2315" s="2" t="s">
        <v>1474</v>
      </c>
    </row>
    <row r="2316">
      <c r="A2316" s="2" t="s">
        <v>1475</v>
      </c>
    </row>
    <row r="2317">
      <c r="A2317" s="2" t="s">
        <v>9489</v>
      </c>
    </row>
    <row r="2318">
      <c r="A2318" s="2" t="s">
        <v>1476</v>
      </c>
    </row>
    <row r="2319">
      <c r="A2319" s="2" t="s">
        <v>1477</v>
      </c>
    </row>
    <row r="2320">
      <c r="A2320" s="2" t="s">
        <v>1478</v>
      </c>
    </row>
    <row r="2321">
      <c r="A2321" s="2" t="s">
        <v>1479</v>
      </c>
    </row>
    <row r="2322">
      <c r="A2322" s="2" t="s">
        <v>1480</v>
      </c>
    </row>
    <row r="2323">
      <c r="A2323" s="2" t="s">
        <v>1481</v>
      </c>
    </row>
    <row r="2324">
      <c r="A2324" s="2" t="s">
        <v>1482</v>
      </c>
    </row>
    <row r="2325">
      <c r="A2325" s="2" t="s">
        <v>1483</v>
      </c>
    </row>
    <row r="2326">
      <c r="A2326" s="2" t="s">
        <v>1484</v>
      </c>
    </row>
    <row r="2327">
      <c r="A2327" s="2" t="s">
        <v>9490</v>
      </c>
    </row>
    <row r="2328">
      <c r="A2328" s="2" t="s">
        <v>9491</v>
      </c>
    </row>
    <row r="2329">
      <c r="A2329" s="2" t="s">
        <v>9492</v>
      </c>
    </row>
    <row r="2330">
      <c r="A2330" s="2" t="s">
        <v>1491</v>
      </c>
    </row>
    <row r="2331">
      <c r="A2331" s="2" t="s">
        <v>1492</v>
      </c>
    </row>
    <row r="2332">
      <c r="A2332" s="2" t="s">
        <v>1398</v>
      </c>
    </row>
    <row r="2333">
      <c r="A2333" s="2" t="s">
        <v>1493</v>
      </c>
    </row>
    <row r="2334">
      <c r="A2334" s="2" t="s">
        <v>9493</v>
      </c>
    </row>
    <row r="2335">
      <c r="A2335" s="2" t="s">
        <v>9494</v>
      </c>
    </row>
    <row r="2336">
      <c r="A2336" s="2" t="s">
        <v>9495</v>
      </c>
    </row>
    <row r="2337">
      <c r="A2337" s="2" t="s">
        <v>9496</v>
      </c>
    </row>
    <row r="2338">
      <c r="A2338" s="2" t="s">
        <v>1502</v>
      </c>
    </row>
    <row r="2339">
      <c r="A2339" s="2" t="s">
        <v>1503</v>
      </c>
    </row>
    <row r="2340">
      <c r="A2340" s="2" t="s">
        <v>1504</v>
      </c>
    </row>
    <row r="2341">
      <c r="A2341" s="2" t="s">
        <v>1505</v>
      </c>
    </row>
    <row r="2342">
      <c r="A2342" s="2" t="s">
        <v>1506</v>
      </c>
    </row>
    <row r="2343">
      <c r="A2343" s="2" t="s">
        <v>1507</v>
      </c>
    </row>
    <row r="2344">
      <c r="A2344" s="2" t="s">
        <v>1508</v>
      </c>
    </row>
    <row r="2345">
      <c r="A2345" s="2" t="s">
        <v>1401</v>
      </c>
    </row>
    <row r="2346">
      <c r="A2346" s="2" t="s">
        <v>1509</v>
      </c>
    </row>
    <row r="2347">
      <c r="A2347" s="2" t="s">
        <v>1510</v>
      </c>
    </row>
    <row r="2348">
      <c r="A2348" s="2" t="s">
        <v>1511</v>
      </c>
    </row>
    <row r="2349">
      <c r="A2349" s="2" t="s">
        <v>1512</v>
      </c>
    </row>
    <row r="2350">
      <c r="A2350" s="2" t="s">
        <v>1513</v>
      </c>
    </row>
    <row r="2351">
      <c r="A2351" s="2" t="s">
        <v>1514</v>
      </c>
    </row>
    <row r="2352">
      <c r="A2352" s="2" t="s">
        <v>1515</v>
      </c>
    </row>
    <row r="2353">
      <c r="A2353" s="2" t="s">
        <v>1516</v>
      </c>
    </row>
    <row r="2354">
      <c r="A2354" s="2" t="s">
        <v>1517</v>
      </c>
    </row>
    <row r="2355">
      <c r="A2355" s="2" t="s">
        <v>1518</v>
      </c>
    </row>
    <row r="2356">
      <c r="A2356" s="2" t="s">
        <v>1519</v>
      </c>
    </row>
    <row r="2357">
      <c r="A2357" s="2" t="s">
        <v>1520</v>
      </c>
    </row>
    <row r="2358">
      <c r="A2358" s="2" t="s">
        <v>1521</v>
      </c>
    </row>
    <row r="2359">
      <c r="A2359" s="2" t="s">
        <v>1522</v>
      </c>
    </row>
    <row r="2360">
      <c r="A2360" s="2" t="s">
        <v>1523</v>
      </c>
    </row>
    <row r="2361">
      <c r="A2361" s="2" t="s">
        <v>1524</v>
      </c>
    </row>
    <row r="2362">
      <c r="A2362" s="2" t="s">
        <v>1525</v>
      </c>
    </row>
    <row r="2363">
      <c r="A2363" s="2" t="s">
        <v>1526</v>
      </c>
    </row>
    <row r="2364">
      <c r="A2364" s="2" t="s">
        <v>1527</v>
      </c>
    </row>
    <row r="2365">
      <c r="A2365" s="2" t="s">
        <v>1528</v>
      </c>
    </row>
    <row r="2366">
      <c r="A2366" s="2" t="s">
        <v>1529</v>
      </c>
    </row>
    <row r="2367">
      <c r="A2367" s="2" t="s">
        <v>1530</v>
      </c>
    </row>
    <row r="2368">
      <c r="A2368" s="2" t="s">
        <v>1531</v>
      </c>
    </row>
    <row r="2369">
      <c r="A2369" s="2" t="s">
        <v>1532</v>
      </c>
    </row>
    <row r="2370">
      <c r="A2370" s="2" t="s">
        <v>1533</v>
      </c>
    </row>
    <row r="2371">
      <c r="A2371" s="2" t="s">
        <v>1534</v>
      </c>
    </row>
    <row r="2372">
      <c r="A2372" s="2" t="s">
        <v>1535</v>
      </c>
    </row>
    <row r="2373">
      <c r="A2373" s="2" t="s">
        <v>1536</v>
      </c>
    </row>
    <row r="2374">
      <c r="A2374" s="2" t="s">
        <v>1537</v>
      </c>
    </row>
    <row r="2375">
      <c r="A2375" s="2" t="s">
        <v>1538</v>
      </c>
    </row>
    <row r="2376">
      <c r="A2376" s="2" t="s">
        <v>1539</v>
      </c>
    </row>
    <row r="2377">
      <c r="A2377" s="2" t="s">
        <v>1540</v>
      </c>
    </row>
    <row r="2378">
      <c r="A2378" s="2" t="s">
        <v>1541</v>
      </c>
    </row>
    <row r="2379">
      <c r="A2379" s="2" t="s">
        <v>1542</v>
      </c>
    </row>
    <row r="2380">
      <c r="A2380" s="2" t="s">
        <v>1543</v>
      </c>
    </row>
    <row r="2381">
      <c r="A2381" s="2" t="s">
        <v>1186</v>
      </c>
    </row>
    <row r="2382">
      <c r="A2382" s="2" t="s">
        <v>1390</v>
      </c>
    </row>
    <row r="2383">
      <c r="A2383" s="2" t="s">
        <v>1176</v>
      </c>
    </row>
    <row r="2384">
      <c r="A2384" s="2" t="s">
        <v>9497</v>
      </c>
    </row>
    <row r="2385">
      <c r="A2385" s="2" t="s">
        <v>9498</v>
      </c>
    </row>
    <row r="2386">
      <c r="A2386" s="2" t="s">
        <v>9499</v>
      </c>
    </row>
    <row r="2387">
      <c r="A2387" s="2" t="s">
        <v>9500</v>
      </c>
    </row>
    <row r="2388">
      <c r="A2388" s="2" t="s">
        <v>1551</v>
      </c>
    </row>
    <row r="2389">
      <c r="A2389" s="2" t="s">
        <v>1552</v>
      </c>
    </row>
    <row r="2390">
      <c r="A2390" s="2" t="s">
        <v>1553</v>
      </c>
    </row>
    <row r="2391">
      <c r="A2391" s="2" t="s">
        <v>1554</v>
      </c>
    </row>
    <row r="2392">
      <c r="A2392" s="2" t="s">
        <v>1555</v>
      </c>
    </row>
    <row r="2393">
      <c r="A2393" s="2" t="s">
        <v>1556</v>
      </c>
    </row>
    <row r="2394">
      <c r="A2394" s="2" t="s">
        <v>1557</v>
      </c>
    </row>
    <row r="2395">
      <c r="A2395" s="2" t="s">
        <v>1558</v>
      </c>
    </row>
    <row r="2396">
      <c r="A2396" s="2" t="s">
        <v>9472</v>
      </c>
    </row>
    <row r="2397">
      <c r="A2397" s="2" t="s">
        <v>1559</v>
      </c>
    </row>
    <row r="2398">
      <c r="A2398" s="2" t="s">
        <v>1560</v>
      </c>
    </row>
    <row r="2399">
      <c r="A2399" s="2" t="s">
        <v>1231</v>
      </c>
    </row>
    <row r="2400">
      <c r="A2400" s="2" t="s">
        <v>1334</v>
      </c>
    </row>
    <row r="2401">
      <c r="A2401" s="2" t="s">
        <v>1561</v>
      </c>
    </row>
    <row r="2402">
      <c r="A2402" s="2" t="s">
        <v>1562</v>
      </c>
    </row>
    <row r="2403">
      <c r="A2403" s="2" t="s">
        <v>1193</v>
      </c>
    </row>
    <row r="2404">
      <c r="A2404" s="2" t="s">
        <v>1563</v>
      </c>
    </row>
    <row r="2405">
      <c r="A2405" s="2" t="s">
        <v>1434</v>
      </c>
    </row>
    <row r="2406">
      <c r="A2406" s="2" t="s">
        <v>1564</v>
      </c>
    </row>
    <row r="2407">
      <c r="A2407" s="2" t="s">
        <v>1565</v>
      </c>
    </row>
    <row r="2408">
      <c r="A2408" s="2" t="s">
        <v>1566</v>
      </c>
    </row>
    <row r="2409">
      <c r="A2409" s="2" t="s">
        <v>1567</v>
      </c>
    </row>
    <row r="2410">
      <c r="A2410" s="2" t="s">
        <v>1229</v>
      </c>
    </row>
    <row r="2411">
      <c r="A2411" s="2" t="s">
        <v>1568</v>
      </c>
    </row>
    <row r="2412">
      <c r="A2412" s="2" t="s">
        <v>1569</v>
      </c>
    </row>
    <row r="2413">
      <c r="A2413" s="2" t="s">
        <v>9501</v>
      </c>
    </row>
    <row r="2414">
      <c r="A2414" s="2" t="s">
        <v>1570</v>
      </c>
    </row>
    <row r="2415">
      <c r="A2415" s="2" t="s">
        <v>1571</v>
      </c>
    </row>
    <row r="2416">
      <c r="A2416" s="2" t="s">
        <v>1572</v>
      </c>
    </row>
    <row r="2417">
      <c r="A2417" s="2" t="s">
        <v>1573</v>
      </c>
    </row>
    <row r="2418">
      <c r="A2418" s="2" t="s">
        <v>1574</v>
      </c>
    </row>
    <row r="2419">
      <c r="A2419" s="2" t="s">
        <v>1420</v>
      </c>
    </row>
    <row r="2420">
      <c r="A2420" s="2" t="s">
        <v>1575</v>
      </c>
    </row>
    <row r="2421">
      <c r="A2421" s="2" t="s">
        <v>1576</v>
      </c>
    </row>
    <row r="2422">
      <c r="A2422" s="2" t="s">
        <v>1577</v>
      </c>
    </row>
    <row r="2423">
      <c r="A2423" s="2" t="s">
        <v>1578</v>
      </c>
    </row>
    <row r="2424">
      <c r="A2424" s="2" t="s">
        <v>1579</v>
      </c>
    </row>
    <row r="2425">
      <c r="A2425" s="2" t="s">
        <v>1580</v>
      </c>
    </row>
    <row r="2426">
      <c r="A2426" s="2" t="s">
        <v>1581</v>
      </c>
    </row>
    <row r="2427">
      <c r="A2427" s="2" t="s">
        <v>1582</v>
      </c>
    </row>
    <row r="2428">
      <c r="A2428" s="2" t="s">
        <v>1583</v>
      </c>
    </row>
    <row r="2429">
      <c r="A2429" s="2" t="s">
        <v>1584</v>
      </c>
    </row>
    <row r="2430">
      <c r="A2430" s="2" t="s">
        <v>1585</v>
      </c>
    </row>
    <row r="2431">
      <c r="A2431" s="2" t="s">
        <v>1586</v>
      </c>
    </row>
    <row r="2432">
      <c r="A2432" s="2" t="s">
        <v>1587</v>
      </c>
    </row>
    <row r="2433">
      <c r="A2433" s="2" t="s">
        <v>1588</v>
      </c>
    </row>
    <row r="2434">
      <c r="A2434" s="2" t="s">
        <v>1589</v>
      </c>
    </row>
    <row r="2435">
      <c r="A2435" s="2" t="s">
        <v>1590</v>
      </c>
    </row>
    <row r="2436">
      <c r="A2436" s="2" t="s">
        <v>1591</v>
      </c>
    </row>
    <row r="2437">
      <c r="A2437" s="2" t="s">
        <v>1592</v>
      </c>
    </row>
    <row r="2438">
      <c r="A2438" s="2" t="s">
        <v>9502</v>
      </c>
    </row>
    <row r="2439">
      <c r="A2439" s="2" t="s">
        <v>9503</v>
      </c>
    </row>
    <row r="2440">
      <c r="A2440" s="2" t="s">
        <v>9504</v>
      </c>
    </row>
    <row r="2441">
      <c r="A2441" s="2" t="s">
        <v>9505</v>
      </c>
    </row>
    <row r="2442">
      <c r="A2442" s="2" t="s">
        <v>1601</v>
      </c>
    </row>
    <row r="2443">
      <c r="A2443" s="2" t="s">
        <v>1602</v>
      </c>
    </row>
    <row r="2444">
      <c r="A2444" s="2" t="s">
        <v>1603</v>
      </c>
    </row>
    <row r="2445">
      <c r="A2445" s="2" t="s">
        <v>1604</v>
      </c>
    </row>
    <row r="2446">
      <c r="A2446" s="2" t="s">
        <v>1605</v>
      </c>
    </row>
    <row r="2447">
      <c r="A2447" s="2" t="s">
        <v>1606</v>
      </c>
    </row>
    <row r="2448">
      <c r="A2448" s="2" t="s">
        <v>1607</v>
      </c>
    </row>
    <row r="2449">
      <c r="A2449" s="2" t="s">
        <v>1608</v>
      </c>
    </row>
    <row r="2450">
      <c r="A2450" s="2" t="s">
        <v>1609</v>
      </c>
    </row>
    <row r="2451">
      <c r="A2451" s="2" t="s">
        <v>1610</v>
      </c>
    </row>
    <row r="2452">
      <c r="A2452" s="2" t="s">
        <v>1384</v>
      </c>
    </row>
    <row r="2453">
      <c r="A2453" s="2" t="s">
        <v>1591</v>
      </c>
    </row>
    <row r="2454">
      <c r="A2454" s="2" t="s">
        <v>1231</v>
      </c>
    </row>
    <row r="2455">
      <c r="A2455" s="2" t="s">
        <v>9506</v>
      </c>
    </row>
    <row r="2456">
      <c r="A2456" s="2" t="s">
        <v>1434</v>
      </c>
    </row>
    <row r="2457">
      <c r="A2457" s="2" t="s">
        <v>1567</v>
      </c>
    </row>
    <row r="2458">
      <c r="A2458" s="2" t="s">
        <v>1612</v>
      </c>
    </row>
    <row r="2459">
      <c r="A2459" s="2" t="s">
        <v>1334</v>
      </c>
    </row>
    <row r="2460">
      <c r="A2460" s="2" t="s">
        <v>1613</v>
      </c>
    </row>
    <row r="2461">
      <c r="A2461" s="2" t="s">
        <v>1614</v>
      </c>
    </row>
    <row r="2462">
      <c r="A2462" s="2" t="s">
        <v>1229</v>
      </c>
    </row>
    <row r="2463">
      <c r="A2463" s="2" t="s">
        <v>1179</v>
      </c>
    </row>
    <row r="2464">
      <c r="A2464" s="2" t="s">
        <v>1615</v>
      </c>
    </row>
    <row r="2465">
      <c r="A2465" s="2" t="s">
        <v>1378</v>
      </c>
    </row>
    <row r="2466">
      <c r="A2466" s="2" t="s">
        <v>1557</v>
      </c>
    </row>
    <row r="2467">
      <c r="A2467" s="2" t="s">
        <v>1558</v>
      </c>
    </row>
    <row r="2468">
      <c r="A2468" s="2" t="s">
        <v>1616</v>
      </c>
    </row>
    <row r="2469">
      <c r="A2469" s="2" t="s">
        <v>1147</v>
      </c>
    </row>
    <row r="2470">
      <c r="A2470" s="2" t="s">
        <v>1617</v>
      </c>
    </row>
    <row r="2471">
      <c r="A2471" s="2" t="s">
        <v>1618</v>
      </c>
    </row>
    <row r="2472">
      <c r="A2472" s="2" t="s">
        <v>1549</v>
      </c>
    </row>
    <row r="2473">
      <c r="A2473" s="2" t="s">
        <v>1619</v>
      </c>
    </row>
    <row r="2474">
      <c r="A2474" s="2" t="s">
        <v>337</v>
      </c>
    </row>
    <row r="2475">
      <c r="A2475" s="2" t="s">
        <v>1620</v>
      </c>
    </row>
    <row r="2476">
      <c r="A2476" s="2" t="s">
        <v>1621</v>
      </c>
    </row>
    <row r="2477">
      <c r="A2477" s="2" t="s">
        <v>1155</v>
      </c>
    </row>
    <row r="2478">
      <c r="A2478" s="2" t="s">
        <v>1622</v>
      </c>
    </row>
    <row r="2479">
      <c r="A2479" s="2" t="s">
        <v>1623</v>
      </c>
    </row>
    <row r="2480">
      <c r="A2480" s="2" t="s">
        <v>1624</v>
      </c>
    </row>
    <row r="2481">
      <c r="A2481" s="2" t="s">
        <v>1625</v>
      </c>
    </row>
    <row r="2482">
      <c r="A2482" s="2" t="s">
        <v>1626</v>
      </c>
    </row>
    <row r="2483">
      <c r="A2483" s="2" t="s">
        <v>1627</v>
      </c>
    </row>
    <row r="2484">
      <c r="A2484" s="2" t="s">
        <v>1628</v>
      </c>
    </row>
    <row r="2485">
      <c r="A2485" s="2" t="s">
        <v>1629</v>
      </c>
    </row>
    <row r="2486">
      <c r="A2486" s="2" t="s">
        <v>9507</v>
      </c>
    </row>
    <row r="2487">
      <c r="A2487" s="2" t="s">
        <v>9508</v>
      </c>
    </row>
    <row r="2488">
      <c r="A2488" s="2" t="s">
        <v>9509</v>
      </c>
    </row>
    <row r="2489">
      <c r="A2489" s="2" t="s">
        <v>1638</v>
      </c>
    </row>
    <row r="2490">
      <c r="A2490" s="2" t="s">
        <v>9510</v>
      </c>
    </row>
    <row r="2491">
      <c r="A2491" s="2" t="s">
        <v>1639</v>
      </c>
    </row>
    <row r="2492">
      <c r="A2492" s="2" t="s">
        <v>1640</v>
      </c>
    </row>
    <row r="2493">
      <c r="A2493" s="2" t="s">
        <v>1641</v>
      </c>
    </row>
    <row r="2494">
      <c r="A2494" s="2" t="s">
        <v>1642</v>
      </c>
    </row>
    <row r="2495">
      <c r="A2495" s="2" t="s">
        <v>1643</v>
      </c>
    </row>
    <row r="2496">
      <c r="A2496" s="2" t="s">
        <v>1644</v>
      </c>
    </row>
    <row r="2497">
      <c r="A2497" s="2" t="s">
        <v>1645</v>
      </c>
    </row>
    <row r="2498">
      <c r="A2498" s="2" t="s">
        <v>1646</v>
      </c>
    </row>
    <row r="2499">
      <c r="A2499" s="2" t="s">
        <v>1647</v>
      </c>
    </row>
    <row r="2500">
      <c r="A2500" s="2" t="s">
        <v>1648</v>
      </c>
    </row>
    <row r="2501">
      <c r="A2501" s="2" t="s">
        <v>1649</v>
      </c>
    </row>
    <row r="2502">
      <c r="A2502" s="2" t="s">
        <v>224</v>
      </c>
    </row>
    <row r="2503">
      <c r="A2503" s="2" t="s">
        <v>1558</v>
      </c>
    </row>
    <row r="2504">
      <c r="A2504" s="2" t="s">
        <v>1650</v>
      </c>
    </row>
    <row r="2505">
      <c r="A2505" s="2" t="s">
        <v>1651</v>
      </c>
    </row>
    <row r="2506">
      <c r="A2506" s="2" t="s">
        <v>1652</v>
      </c>
    </row>
    <row r="2507">
      <c r="A2507" s="2" t="s">
        <v>1653</v>
      </c>
    </row>
    <row r="2508">
      <c r="A2508" s="2" t="s">
        <v>1654</v>
      </c>
    </row>
    <row r="2509">
      <c r="A2509" s="2" t="s">
        <v>1655</v>
      </c>
    </row>
    <row r="2510">
      <c r="A2510" s="2" t="s">
        <v>1587</v>
      </c>
    </row>
    <row r="2511">
      <c r="A2511" s="2" t="s">
        <v>1656</v>
      </c>
    </row>
    <row r="2512">
      <c r="A2512" s="2" t="s">
        <v>1060</v>
      </c>
    </row>
    <row r="2513">
      <c r="A2513" s="2" t="s">
        <v>1657</v>
      </c>
    </row>
    <row r="2514">
      <c r="A2514" s="2" t="s">
        <v>244</v>
      </c>
    </row>
    <row r="2515">
      <c r="A2515" s="2" t="s">
        <v>1658</v>
      </c>
    </row>
    <row r="2516">
      <c r="A2516" s="2" t="s">
        <v>1420</v>
      </c>
    </row>
    <row r="2517">
      <c r="A2517" s="2" t="s">
        <v>1093</v>
      </c>
    </row>
    <row r="2518">
      <c r="A2518" s="2" t="s">
        <v>1659</v>
      </c>
    </row>
    <row r="2519">
      <c r="A2519" s="2" t="s">
        <v>1660</v>
      </c>
    </row>
    <row r="2520">
      <c r="A2520" s="2" t="s">
        <v>1661</v>
      </c>
    </row>
    <row r="2521">
      <c r="A2521" s="2" t="s">
        <v>1662</v>
      </c>
    </row>
    <row r="2522">
      <c r="A2522" s="2" t="s">
        <v>246</v>
      </c>
    </row>
    <row r="2523">
      <c r="A2523" s="2" t="s">
        <v>1663</v>
      </c>
    </row>
    <row r="2524">
      <c r="A2524" s="2" t="s">
        <v>1664</v>
      </c>
    </row>
    <row r="2525">
      <c r="A2525" s="2" t="s">
        <v>1665</v>
      </c>
    </row>
    <row r="2526">
      <c r="A2526" s="2" t="s">
        <v>1666</v>
      </c>
    </row>
    <row r="2527">
      <c r="A2527" s="2" t="s">
        <v>280</v>
      </c>
    </row>
    <row r="2528">
      <c r="A2528" s="2" t="s">
        <v>1667</v>
      </c>
    </row>
    <row r="2529">
      <c r="A2529" s="2" t="s">
        <v>344</v>
      </c>
    </row>
    <row r="2530">
      <c r="A2530" s="2" t="s">
        <v>1668</v>
      </c>
    </row>
    <row r="2531">
      <c r="A2531" s="2" t="s">
        <v>1167</v>
      </c>
    </row>
    <row r="2532">
      <c r="A2532" s="2" t="s">
        <v>35</v>
      </c>
    </row>
    <row r="2533">
      <c r="A2533" s="2" t="s">
        <v>41</v>
      </c>
    </row>
    <row r="2534">
      <c r="A2534" s="2" t="s">
        <v>1669</v>
      </c>
    </row>
    <row r="2535">
      <c r="A2535" s="2" t="s">
        <v>9511</v>
      </c>
    </row>
    <row r="2536">
      <c r="A2536" s="2" t="s">
        <v>9512</v>
      </c>
    </row>
    <row r="2537">
      <c r="A2537" s="2" t="s">
        <v>9513</v>
      </c>
    </row>
    <row r="2538">
      <c r="A2538" s="2" t="s">
        <v>9514</v>
      </c>
    </row>
    <row r="2539">
      <c r="A2539" s="2" t="s">
        <v>9515</v>
      </c>
    </row>
    <row r="2540">
      <c r="A2540" s="2" t="s">
        <v>9516</v>
      </c>
    </row>
    <row r="2541">
      <c r="A2541" s="2" t="s">
        <v>1685</v>
      </c>
    </row>
    <row r="2542">
      <c r="A2542" s="2" t="s">
        <v>1686</v>
      </c>
    </row>
    <row r="2543">
      <c r="A2543" s="2" t="s">
        <v>1687</v>
      </c>
    </row>
    <row r="2544">
      <c r="A2544" s="2" t="s">
        <v>1688</v>
      </c>
    </row>
    <row r="2545">
      <c r="A2545" s="2" t="s">
        <v>1689</v>
      </c>
    </row>
    <row r="2546">
      <c r="A2546" s="2" t="s">
        <v>1690</v>
      </c>
    </row>
    <row r="2547">
      <c r="A2547" s="2" t="s">
        <v>1691</v>
      </c>
    </row>
    <row r="2548">
      <c r="A2548" s="2" t="s">
        <v>1586</v>
      </c>
    </row>
    <row r="2549">
      <c r="A2549" s="2" t="s">
        <v>1692</v>
      </c>
    </row>
    <row r="2550">
      <c r="A2550" s="2" t="s">
        <v>1420</v>
      </c>
    </row>
    <row r="2551">
      <c r="A2551" s="2" t="s">
        <v>1572</v>
      </c>
    </row>
    <row r="2552">
      <c r="A2552" s="2" t="s">
        <v>1693</v>
      </c>
    </row>
    <row r="2553">
      <c r="A2553" s="2" t="s">
        <v>1694</v>
      </c>
    </row>
    <row r="2554">
      <c r="A2554" s="2" t="s">
        <v>1695</v>
      </c>
    </row>
    <row r="2555">
      <c r="A2555" s="2" t="s">
        <v>1696</v>
      </c>
    </row>
    <row r="2556">
      <c r="A2556" s="2" t="s">
        <v>1697</v>
      </c>
    </row>
    <row r="2557">
      <c r="A2557" s="2" t="s">
        <v>1698</v>
      </c>
    </row>
    <row r="2558">
      <c r="A2558" s="2" t="s">
        <v>1699</v>
      </c>
    </row>
    <row r="2559">
      <c r="A2559" s="2" t="s">
        <v>1700</v>
      </c>
    </row>
    <row r="2560">
      <c r="A2560" s="2" t="s">
        <v>1701</v>
      </c>
    </row>
    <row r="2561">
      <c r="A2561" s="2" t="s">
        <v>1702</v>
      </c>
    </row>
    <row r="2562">
      <c r="A2562" s="2" t="s">
        <v>9517</v>
      </c>
    </row>
    <row r="2563">
      <c r="A2563" s="2" t="s">
        <v>9518</v>
      </c>
    </row>
    <row r="2564">
      <c r="A2564" s="2" t="s">
        <v>9519</v>
      </c>
    </row>
    <row r="2565">
      <c r="A2565" s="2" t="s">
        <v>9520</v>
      </c>
    </row>
    <row r="2566">
      <c r="A2566" s="2" t="s">
        <v>1709</v>
      </c>
    </row>
    <row r="2567">
      <c r="A2567" s="2" t="s">
        <v>1710</v>
      </c>
    </row>
    <row r="2568">
      <c r="A2568" s="2" t="s">
        <v>1711</v>
      </c>
    </row>
    <row r="2569">
      <c r="A2569" s="2" t="s">
        <v>1712</v>
      </c>
    </row>
    <row r="2570">
      <c r="A2570" s="2" t="s">
        <v>1713</v>
      </c>
    </row>
    <row r="2571">
      <c r="A2571" s="2" t="s">
        <v>1714</v>
      </c>
    </row>
    <row r="2572">
      <c r="A2572" s="2" t="s">
        <v>1715</v>
      </c>
    </row>
    <row r="2573">
      <c r="A2573" s="2" t="s">
        <v>1716</v>
      </c>
    </row>
    <row r="2574">
      <c r="A2574" s="2" t="s">
        <v>1717</v>
      </c>
    </row>
    <row r="2575">
      <c r="A2575" s="2" t="s">
        <v>1718</v>
      </c>
    </row>
    <row r="2576">
      <c r="A2576" s="2" t="s">
        <v>1719</v>
      </c>
    </row>
    <row r="2577">
      <c r="A2577" s="2" t="s">
        <v>1720</v>
      </c>
    </row>
    <row r="2578">
      <c r="A2578" s="2" t="s">
        <v>1480</v>
      </c>
    </row>
    <row r="2579">
      <c r="A2579" s="2" t="s">
        <v>1721</v>
      </c>
    </row>
    <row r="2580">
      <c r="A2580" s="2" t="s">
        <v>1722</v>
      </c>
    </row>
    <row r="2581">
      <c r="A2581" s="2" t="s">
        <v>1723</v>
      </c>
    </row>
    <row r="2582">
      <c r="A2582" s="2" t="s">
        <v>1724</v>
      </c>
    </row>
    <row r="2583">
      <c r="A2583" s="2" t="s">
        <v>1690</v>
      </c>
    </row>
    <row r="2584">
      <c r="A2584" s="2" t="s">
        <v>1478</v>
      </c>
    </row>
    <row r="2585">
      <c r="A2585" s="2" t="s">
        <v>9521</v>
      </c>
    </row>
    <row r="2586">
      <c r="A2586" s="2" t="s">
        <v>1726</v>
      </c>
    </row>
    <row r="2587">
      <c r="A2587" s="2" t="s">
        <v>1727</v>
      </c>
    </row>
    <row r="2588">
      <c r="A2588" s="2" t="s">
        <v>1728</v>
      </c>
    </row>
    <row r="2589">
      <c r="A2589" s="2" t="s">
        <v>1729</v>
      </c>
    </row>
    <row r="2590">
      <c r="A2590" s="2" t="s">
        <v>1730</v>
      </c>
    </row>
    <row r="2591">
      <c r="A2591" s="2" t="s">
        <v>1731</v>
      </c>
    </row>
    <row r="2592">
      <c r="A2592" s="2" t="s">
        <v>1732</v>
      </c>
    </row>
    <row r="2593">
      <c r="A2593" s="2" t="s">
        <v>1733</v>
      </c>
    </row>
    <row r="2594">
      <c r="A2594" s="2" t="s">
        <v>1734</v>
      </c>
    </row>
    <row r="2595">
      <c r="A2595" s="2" t="s">
        <v>1735</v>
      </c>
    </row>
    <row r="2596">
      <c r="A2596" s="2" t="s">
        <v>1736</v>
      </c>
    </row>
    <row r="2597">
      <c r="A2597" s="2" t="s">
        <v>1737</v>
      </c>
    </row>
    <row r="2598">
      <c r="A2598" s="2" t="s">
        <v>1738</v>
      </c>
    </row>
    <row r="2599">
      <c r="A2599" s="2" t="s">
        <v>1739</v>
      </c>
    </row>
    <row r="2600">
      <c r="A2600" s="2" t="s">
        <v>1483</v>
      </c>
    </row>
    <row r="2601">
      <c r="A2601" s="2" t="s">
        <v>1694</v>
      </c>
    </row>
    <row r="2602">
      <c r="A2602" s="2" t="s">
        <v>1740</v>
      </c>
    </row>
    <row r="2603">
      <c r="A2603" s="2" t="s">
        <v>1741</v>
      </c>
    </row>
    <row r="2604">
      <c r="A2604" s="2" t="s">
        <v>1742</v>
      </c>
    </row>
    <row r="2605">
      <c r="A2605" s="2" t="s">
        <v>1743</v>
      </c>
    </row>
    <row r="2606">
      <c r="A2606" s="2" t="s">
        <v>1481</v>
      </c>
    </row>
    <row r="2607">
      <c r="A2607" s="2" t="s">
        <v>1744</v>
      </c>
    </row>
    <row r="2608">
      <c r="A2608" s="2" t="s">
        <v>1745</v>
      </c>
    </row>
    <row r="2609">
      <c r="A2609" s="2" t="s">
        <v>1148</v>
      </c>
    </row>
    <row r="2610">
      <c r="A2610" s="2" t="s">
        <v>1746</v>
      </c>
    </row>
    <row r="2611">
      <c r="A2611" s="2" t="s">
        <v>1747</v>
      </c>
    </row>
    <row r="2612">
      <c r="A2612" s="2" t="s">
        <v>9522</v>
      </c>
    </row>
    <row r="2613">
      <c r="A2613" s="2" t="s">
        <v>1748</v>
      </c>
    </row>
    <row r="2614">
      <c r="A2614" s="2" t="s">
        <v>1749</v>
      </c>
    </row>
    <row r="2615">
      <c r="A2615" s="2" t="s">
        <v>1750</v>
      </c>
    </row>
    <row r="2616">
      <c r="A2616" s="2" t="s">
        <v>349</v>
      </c>
    </row>
    <row r="2617">
      <c r="A2617" s="2" t="s">
        <v>1599</v>
      </c>
    </row>
    <row r="2618">
      <c r="A2618" s="2" t="s">
        <v>1589</v>
      </c>
    </row>
    <row r="2619">
      <c r="A2619" s="2" t="s">
        <v>1751</v>
      </c>
    </row>
    <row r="2620">
      <c r="A2620" s="2" t="s">
        <v>1752</v>
      </c>
    </row>
    <row r="2621">
      <c r="A2621" s="2" t="s">
        <v>1753</v>
      </c>
    </row>
    <row r="2622">
      <c r="A2622" s="2" t="s">
        <v>1754</v>
      </c>
    </row>
    <row r="2623">
      <c r="A2623" s="2" t="s">
        <v>1755</v>
      </c>
    </row>
    <row r="2624">
      <c r="A2624" s="2" t="s">
        <v>1150</v>
      </c>
    </row>
    <row r="2625">
      <c r="A2625" s="2" t="s">
        <v>1756</v>
      </c>
    </row>
    <row r="2626">
      <c r="A2626" s="2" t="s">
        <v>1757</v>
      </c>
    </row>
    <row r="2627">
      <c r="A2627" s="2" t="s">
        <v>1758</v>
      </c>
    </row>
    <row r="2628">
      <c r="A2628" s="2" t="s">
        <v>1759</v>
      </c>
    </row>
    <row r="2629">
      <c r="A2629" s="2" t="s">
        <v>1167</v>
      </c>
    </row>
    <row r="2630">
      <c r="A2630" s="2" t="s">
        <v>1667</v>
      </c>
    </row>
    <row r="2631">
      <c r="A2631" s="2" t="s">
        <v>1434</v>
      </c>
    </row>
    <row r="2632">
      <c r="A2632" s="2" t="s">
        <v>1591</v>
      </c>
    </row>
    <row r="2633">
      <c r="A2633" s="2" t="s">
        <v>918</v>
      </c>
    </row>
    <row r="2634">
      <c r="A2634" s="2" t="s">
        <v>1593</v>
      </c>
    </row>
    <row r="2635">
      <c r="A2635" s="2" t="s">
        <v>1760</v>
      </c>
    </row>
    <row r="2636">
      <c r="A2636" s="2" t="s">
        <v>1761</v>
      </c>
    </row>
    <row r="2637">
      <c r="A2637" s="2" t="s">
        <v>1762</v>
      </c>
    </row>
    <row r="2638">
      <c r="A2638" s="2" t="s">
        <v>1763</v>
      </c>
    </row>
    <row r="2639">
      <c r="A2639" s="2" t="s">
        <v>1764</v>
      </c>
    </row>
    <row r="2640">
      <c r="A2640" s="2" t="s">
        <v>1765</v>
      </c>
    </row>
    <row r="2641">
      <c r="A2641" s="2" t="s">
        <v>1766</v>
      </c>
    </row>
    <row r="2642">
      <c r="A2642" s="2" t="s">
        <v>1594</v>
      </c>
    </row>
    <row r="2643">
      <c r="A2643" s="2" t="s">
        <v>1767</v>
      </c>
    </row>
    <row r="2644">
      <c r="A2644" s="2" t="s">
        <v>1576</v>
      </c>
    </row>
    <row r="2645">
      <c r="A2645" s="2" t="s">
        <v>1768</v>
      </c>
    </row>
    <row r="2646">
      <c r="A2646" s="2" t="s">
        <v>1601</v>
      </c>
    </row>
    <row r="2647">
      <c r="A2647" s="2" t="s">
        <v>9523</v>
      </c>
    </row>
    <row r="2648">
      <c r="A2648" s="2" t="s">
        <v>4950</v>
      </c>
    </row>
    <row r="2649">
      <c r="A2649" s="2" t="s">
        <v>1114</v>
      </c>
    </row>
    <row r="2650">
      <c r="A2650" s="2" t="s">
        <v>216</v>
      </c>
    </row>
    <row r="2651">
      <c r="A2651" s="2" t="s">
        <v>1771</v>
      </c>
    </row>
    <row r="2652">
      <c r="A2652" s="2" t="s">
        <v>9524</v>
      </c>
    </row>
    <row r="2653">
      <c r="A2653" s="2" t="s">
        <v>9525</v>
      </c>
    </row>
    <row r="2654">
      <c r="A2654" s="2" t="s">
        <v>1773</v>
      </c>
    </row>
    <row r="2655">
      <c r="A2655" s="2" t="s">
        <v>1774</v>
      </c>
    </row>
    <row r="2656">
      <c r="A2656" s="2" t="s">
        <v>1775</v>
      </c>
    </row>
    <row r="2657">
      <c r="A2657" s="2" t="s">
        <v>1776</v>
      </c>
    </row>
    <row r="2658">
      <c r="A2658" s="2" t="s">
        <v>1777</v>
      </c>
    </row>
    <row r="2659">
      <c r="A2659" s="2" t="s">
        <v>1778</v>
      </c>
    </row>
    <row r="2660">
      <c r="A2660" s="2" t="s">
        <v>1535</v>
      </c>
    </row>
    <row r="2661">
      <c r="A2661" s="2" t="s">
        <v>1779</v>
      </c>
    </row>
    <row r="2662">
      <c r="A2662" s="2" t="s">
        <v>1699</v>
      </c>
    </row>
    <row r="2663">
      <c r="A2663" s="2" t="s">
        <v>1780</v>
      </c>
    </row>
    <row r="2664">
      <c r="A2664" s="2" t="s">
        <v>1598</v>
      </c>
    </row>
    <row r="2665">
      <c r="A2665" s="2" t="s">
        <v>1781</v>
      </c>
    </row>
    <row r="2666">
      <c r="A2666" s="2" t="s">
        <v>370</v>
      </c>
    </row>
    <row r="2667">
      <c r="A2667" s="2" t="s">
        <v>1782</v>
      </c>
    </row>
    <row r="2668">
      <c r="A2668" s="2" t="s">
        <v>1603</v>
      </c>
    </row>
    <row r="2669">
      <c r="A2669" s="2" t="s">
        <v>1783</v>
      </c>
    </row>
    <row r="2670">
      <c r="A2670" s="2" t="s">
        <v>1784</v>
      </c>
    </row>
    <row r="2671">
      <c r="A2671" s="2" t="s">
        <v>1785</v>
      </c>
    </row>
    <row r="2672">
      <c r="A2672" s="2" t="s">
        <v>1652</v>
      </c>
    </row>
    <row r="2673">
      <c r="A2673" s="2" t="s">
        <v>1786</v>
      </c>
    </row>
    <row r="2674">
      <c r="A2674" s="2" t="s">
        <v>1787</v>
      </c>
    </row>
    <row r="2675">
      <c r="A2675" s="2" t="s">
        <v>174</v>
      </c>
    </row>
    <row r="2676">
      <c r="A2676" s="2" t="s">
        <v>1788</v>
      </c>
    </row>
    <row r="2677">
      <c r="A2677" s="2" t="s">
        <v>1789</v>
      </c>
    </row>
    <row r="2678">
      <c r="A2678" s="2" t="s">
        <v>1790</v>
      </c>
    </row>
    <row r="2679">
      <c r="A2679" s="2" t="s">
        <v>1791</v>
      </c>
    </row>
    <row r="2680">
      <c r="A2680" s="2" t="s">
        <v>1792</v>
      </c>
    </row>
    <row r="2681">
      <c r="A2681" s="2" t="s">
        <v>1793</v>
      </c>
    </row>
    <row r="2682">
      <c r="A2682" s="2" t="s">
        <v>9526</v>
      </c>
    </row>
    <row r="2683">
      <c r="A2683" s="2" t="s">
        <v>1602</v>
      </c>
    </row>
    <row r="2684">
      <c r="A2684" s="2" t="s">
        <v>1592</v>
      </c>
    </row>
    <row r="2685">
      <c r="A2685" s="2" t="s">
        <v>971</v>
      </c>
    </row>
    <row r="2686">
      <c r="A2686" s="2" t="s">
        <v>1795</v>
      </c>
    </row>
    <row r="2687">
      <c r="A2687" s="2" t="s">
        <v>1796</v>
      </c>
    </row>
    <row r="2688">
      <c r="A2688" s="2" t="s">
        <v>1797</v>
      </c>
    </row>
    <row r="2689">
      <c r="A2689" s="2" t="s">
        <v>1798</v>
      </c>
    </row>
    <row r="2690">
      <c r="A2690" s="2" t="s">
        <v>1799</v>
      </c>
    </row>
    <row r="2691">
      <c r="A2691" s="2" t="s">
        <v>1340</v>
      </c>
    </row>
    <row r="2692">
      <c r="A2692" s="2" t="s">
        <v>1800</v>
      </c>
    </row>
    <row r="2693">
      <c r="A2693" s="2" t="s">
        <v>1801</v>
      </c>
    </row>
    <row r="2694">
      <c r="A2694" s="2" t="s">
        <v>1802</v>
      </c>
    </row>
    <row r="2695">
      <c r="A2695" s="2" t="s">
        <v>1803</v>
      </c>
    </row>
    <row r="2696">
      <c r="A2696" s="2" t="s">
        <v>1804</v>
      </c>
    </row>
    <row r="2697">
      <c r="A2697" s="2" t="s">
        <v>1805</v>
      </c>
    </row>
    <row r="2698">
      <c r="A2698" s="2" t="s">
        <v>1806</v>
      </c>
    </row>
    <row r="2699">
      <c r="A2699" s="2" t="s">
        <v>1807</v>
      </c>
    </row>
    <row r="2700">
      <c r="A2700" s="2" t="s">
        <v>1274</v>
      </c>
    </row>
    <row r="2701">
      <c r="A2701" s="2" t="s">
        <v>1808</v>
      </c>
    </row>
    <row r="2702">
      <c r="A2702" s="2" t="s">
        <v>1809</v>
      </c>
    </row>
    <row r="2703">
      <c r="A2703" s="2" t="s">
        <v>1810</v>
      </c>
    </row>
    <row r="2704">
      <c r="A2704" s="2" t="s">
        <v>1811</v>
      </c>
    </row>
    <row r="2705">
      <c r="A2705" s="2" t="s">
        <v>1812</v>
      </c>
    </row>
    <row r="2706">
      <c r="A2706" s="2" t="s">
        <v>1813</v>
      </c>
    </row>
    <row r="2707">
      <c r="A2707" s="2" t="s">
        <v>1814</v>
      </c>
    </row>
    <row r="2708">
      <c r="A2708" s="2" t="s">
        <v>1815</v>
      </c>
    </row>
    <row r="2709">
      <c r="A2709" s="2" t="s">
        <v>1816</v>
      </c>
    </row>
    <row r="2710">
      <c r="A2710" s="2" t="s">
        <v>1817</v>
      </c>
    </row>
    <row r="2711">
      <c r="A2711" s="2" t="s">
        <v>1818</v>
      </c>
    </row>
    <row r="2712">
      <c r="A2712" s="2" t="s">
        <v>1819</v>
      </c>
    </row>
    <row r="2713">
      <c r="A2713" s="2" t="s">
        <v>1820</v>
      </c>
    </row>
    <row r="2714">
      <c r="A2714" s="2" t="s">
        <v>1197</v>
      </c>
    </row>
    <row r="2715">
      <c r="A2715" s="2" t="s">
        <v>1152</v>
      </c>
    </row>
    <row r="2716">
      <c r="A2716" s="2" t="s">
        <v>1821</v>
      </c>
    </row>
    <row r="2717">
      <c r="A2717" s="2" t="s">
        <v>1822</v>
      </c>
    </row>
    <row r="2718">
      <c r="A2718" s="2" t="s">
        <v>1823</v>
      </c>
    </row>
    <row r="2719">
      <c r="A2719" s="2" t="s">
        <v>1384</v>
      </c>
    </row>
    <row r="2720">
      <c r="A2720" s="2" t="s">
        <v>1824</v>
      </c>
    </row>
    <row r="2721">
      <c r="A2721" s="2" t="s">
        <v>1621</v>
      </c>
    </row>
    <row r="2722">
      <c r="A2722" s="2" t="s">
        <v>1825</v>
      </c>
    </row>
    <row r="2723">
      <c r="A2723" s="2" t="s">
        <v>1389</v>
      </c>
    </row>
    <row r="2724">
      <c r="A2724" s="2" t="s">
        <v>1826</v>
      </c>
    </row>
    <row r="2725">
      <c r="A2725" s="2" t="s">
        <v>1624</v>
      </c>
    </row>
    <row r="2726">
      <c r="A2726" s="2" t="s">
        <v>1315</v>
      </c>
    </row>
    <row r="2727">
      <c r="A2727" s="2" t="s">
        <v>1827</v>
      </c>
    </row>
    <row r="2728">
      <c r="A2728" s="2" t="s">
        <v>1828</v>
      </c>
    </row>
    <row r="2729">
      <c r="A2729" s="2" t="s">
        <v>1829</v>
      </c>
    </row>
    <row r="2730">
      <c r="A2730" s="2" t="s">
        <v>1830</v>
      </c>
    </row>
    <row r="2731">
      <c r="A2731" s="2" t="s">
        <v>9527</v>
      </c>
    </row>
    <row r="2732">
      <c r="A2732" s="2" t="s">
        <v>1131</v>
      </c>
    </row>
    <row r="2733">
      <c r="A2733" s="2" t="s">
        <v>1799</v>
      </c>
    </row>
    <row r="2734">
      <c r="A2734" s="2" t="s">
        <v>9528</v>
      </c>
    </row>
    <row r="2735">
      <c r="A2735" s="2" t="s">
        <v>9529</v>
      </c>
    </row>
    <row r="2736">
      <c r="A2736" s="2" t="s">
        <v>1405</v>
      </c>
    </row>
    <row r="2737">
      <c r="A2737" s="2" t="s">
        <v>1750</v>
      </c>
    </row>
    <row r="2738">
      <c r="A2738" s="2" t="s">
        <v>1206</v>
      </c>
    </row>
    <row r="2739">
      <c r="A2739" s="2" t="s">
        <v>1663</v>
      </c>
    </row>
    <row r="2740">
      <c r="A2740" s="2" t="s">
        <v>1835</v>
      </c>
    </row>
    <row r="2741">
      <c r="A2741" s="2" t="s">
        <v>1559</v>
      </c>
    </row>
    <row r="2742">
      <c r="A2742" s="2" t="s">
        <v>1417</v>
      </c>
    </row>
    <row r="2743">
      <c r="A2743" s="2" t="s">
        <v>1762</v>
      </c>
    </row>
    <row r="2744">
      <c r="A2744" s="2" t="s">
        <v>1836</v>
      </c>
    </row>
    <row r="2745">
      <c r="A2745" s="2" t="s">
        <v>1582</v>
      </c>
    </row>
    <row r="2746">
      <c r="A2746" s="2" t="s">
        <v>1837</v>
      </c>
    </row>
    <row r="2747">
      <c r="A2747" s="2" t="s">
        <v>1083</v>
      </c>
    </row>
    <row r="2748">
      <c r="A2748" s="2" t="s">
        <v>1838</v>
      </c>
    </row>
    <row r="2749">
      <c r="A2749" s="2" t="s">
        <v>1839</v>
      </c>
    </row>
    <row r="2750">
      <c r="A2750" s="2" t="s">
        <v>1560</v>
      </c>
    </row>
    <row r="2751">
      <c r="A2751" s="2" t="s">
        <v>1840</v>
      </c>
    </row>
    <row r="2752">
      <c r="A2752" s="2" t="s">
        <v>1046</v>
      </c>
    </row>
    <row r="2753">
      <c r="A2753" s="2" t="s">
        <v>1841</v>
      </c>
    </row>
    <row r="2754">
      <c r="A2754" s="2" t="s">
        <v>1222</v>
      </c>
    </row>
    <row r="2755">
      <c r="A2755" s="2" t="s">
        <v>1842</v>
      </c>
    </row>
    <row r="2756">
      <c r="A2756" s="2" t="s">
        <v>1285</v>
      </c>
    </row>
    <row r="2757">
      <c r="A2757" s="2" t="s">
        <v>1645</v>
      </c>
    </row>
    <row r="2758">
      <c r="A2758" s="2" t="s">
        <v>1228</v>
      </c>
    </row>
    <row r="2759">
      <c r="A2759" s="2" t="s">
        <v>1843</v>
      </c>
    </row>
    <row r="2760">
      <c r="A2760" s="2" t="s">
        <v>1844</v>
      </c>
    </row>
    <row r="2761">
      <c r="A2761" s="2" t="s">
        <v>1253</v>
      </c>
    </row>
    <row r="2762">
      <c r="A2762" s="2" t="s">
        <v>1761</v>
      </c>
    </row>
    <row r="2763">
      <c r="A2763" s="2" t="s">
        <v>1845</v>
      </c>
    </row>
    <row r="2764">
      <c r="A2764" s="2" t="s">
        <v>1378</v>
      </c>
    </row>
    <row r="2765">
      <c r="A2765" s="2" t="s">
        <v>1846</v>
      </c>
    </row>
    <row r="2766">
      <c r="A2766" s="2" t="s">
        <v>1847</v>
      </c>
    </row>
    <row r="2767">
      <c r="A2767" s="2" t="s">
        <v>1174</v>
      </c>
    </row>
    <row r="2768">
      <c r="A2768" s="2" t="s">
        <v>1848</v>
      </c>
    </row>
    <row r="2769">
      <c r="A2769" s="2" t="s">
        <v>1849</v>
      </c>
    </row>
    <row r="2770">
      <c r="A2770" s="2" t="s">
        <v>1148</v>
      </c>
    </row>
    <row r="2771">
      <c r="A2771" s="2" t="s">
        <v>1850</v>
      </c>
    </row>
    <row r="2772">
      <c r="A2772" s="2" t="s">
        <v>1851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9">
      <c r="A9" s="2" t="s">
        <v>1852</v>
      </c>
    </row>
    <row r="12">
      <c r="A12" s="2" t="s">
        <v>1860</v>
      </c>
    </row>
    <row r="13">
      <c r="A13" s="2" t="s">
        <v>9530</v>
      </c>
    </row>
    <row r="31">
      <c r="A31" s="2" t="s">
        <v>9531</v>
      </c>
    </row>
    <row r="32">
      <c r="A32" s="2" t="s">
        <v>9532</v>
      </c>
    </row>
    <row r="35">
      <c r="A35" s="2" t="s">
        <v>9533</v>
      </c>
    </row>
    <row r="36">
      <c r="A36" s="2" t="s">
        <v>9534</v>
      </c>
    </row>
    <row r="38">
      <c r="A38" s="2" t="s">
        <v>9535</v>
      </c>
    </row>
    <row r="39">
      <c r="A39" s="2" t="s">
        <v>9536</v>
      </c>
    </row>
    <row r="41">
      <c r="A41" s="2" t="s">
        <v>9537</v>
      </c>
    </row>
    <row r="43">
      <c r="A43" s="2" t="s">
        <v>9538</v>
      </c>
    </row>
    <row r="45">
      <c r="A45" s="2" t="s">
        <v>9539</v>
      </c>
    </row>
    <row r="46">
      <c r="A46" s="2" t="s">
        <v>9540</v>
      </c>
    </row>
    <row r="48">
      <c r="A48" s="2" t="s">
        <v>9541</v>
      </c>
    </row>
    <row r="50">
      <c r="A50" s="2" t="s">
        <v>9542</v>
      </c>
    </row>
    <row r="53">
      <c r="A53" s="2" t="s">
        <v>9543</v>
      </c>
    </row>
    <row r="54">
      <c r="A54" s="2" t="s">
        <v>9544</v>
      </c>
    </row>
    <row r="55">
      <c r="A55" s="2" t="s">
        <v>9545</v>
      </c>
      <c r="B55" s="2" t="s">
        <v>9546</v>
      </c>
      <c r="C55" s="2" t="s">
        <v>9547</v>
      </c>
      <c r="D55" s="2" t="s">
        <v>9548</v>
      </c>
      <c r="E55" s="2" t="s">
        <v>9549</v>
      </c>
      <c r="F55" s="2" t="s">
        <v>9548</v>
      </c>
      <c r="G55" s="2" t="s">
        <v>9550</v>
      </c>
      <c r="H55" s="2" t="s">
        <v>9551</v>
      </c>
      <c r="I55" s="2" t="s">
        <v>9552</v>
      </c>
      <c r="J55" s="2" t="s">
        <v>9553</v>
      </c>
      <c r="K55" s="2" t="s">
        <v>9554</v>
      </c>
    </row>
    <row r="57">
      <c r="A57" s="2" t="s">
        <v>9555</v>
      </c>
    </row>
    <row r="58">
      <c r="A58" s="2" t="s">
        <v>9556</v>
      </c>
    </row>
    <row r="60">
      <c r="A60" s="2" t="s">
        <v>9557</v>
      </c>
    </row>
    <row r="61">
      <c r="A61" s="2" t="s">
        <v>9558</v>
      </c>
    </row>
    <row r="63">
      <c r="A63" s="2" t="s">
        <v>9559</v>
      </c>
    </row>
    <row r="64">
      <c r="A64" s="2" t="s">
        <v>9560</v>
      </c>
    </row>
    <row r="66">
      <c r="A66" s="2" t="s">
        <v>9561</v>
      </c>
    </row>
    <row r="67">
      <c r="A67" s="2" t="s">
        <v>9562</v>
      </c>
    </row>
    <row r="69">
      <c r="A69" s="2" t="s">
        <v>9563</v>
      </c>
    </row>
    <row r="70">
      <c r="A70" s="2" t="s">
        <v>9564</v>
      </c>
    </row>
    <row r="72">
      <c r="A72" s="2" t="s">
        <v>9565</v>
      </c>
    </row>
    <row r="73">
      <c r="A73" s="2" t="s">
        <v>9566</v>
      </c>
    </row>
    <row r="75">
      <c r="A75" s="2" t="s">
        <v>9567</v>
      </c>
    </row>
    <row r="76">
      <c r="A76" s="2" t="s">
        <v>9568</v>
      </c>
    </row>
    <row r="77">
      <c r="A77" s="2" t="s">
        <v>9569</v>
      </c>
    </row>
    <row r="78">
      <c r="A78" s="2" t="s">
        <v>9570</v>
      </c>
    </row>
    <row r="79">
      <c r="A79" s="2" t="s">
        <v>9571</v>
      </c>
    </row>
    <row r="80">
      <c r="A80" s="2" t="s">
        <v>9572</v>
      </c>
    </row>
    <row r="81">
      <c r="A81" s="2" t="s">
        <v>9573</v>
      </c>
    </row>
    <row r="82">
      <c r="A82" s="2" t="s">
        <v>9574</v>
      </c>
    </row>
    <row r="83">
      <c r="A83" s="2" t="s">
        <v>9575</v>
      </c>
    </row>
    <row r="84">
      <c r="A84" s="2" t="s">
        <v>9576</v>
      </c>
    </row>
    <row r="85">
      <c r="A85" s="2" t="s">
        <v>9577</v>
      </c>
    </row>
    <row r="86">
      <c r="A86" s="2" t="s">
        <v>9578</v>
      </c>
    </row>
    <row r="87">
      <c r="A87" s="2" t="s">
        <v>9579</v>
      </c>
    </row>
    <row r="88">
      <c r="A88" s="2" t="s">
        <v>9580</v>
      </c>
    </row>
    <row r="89">
      <c r="A89" s="2" t="s">
        <v>9581</v>
      </c>
    </row>
    <row r="90">
      <c r="A90" s="2" t="s">
        <v>9582</v>
      </c>
    </row>
    <row r="91">
      <c r="A91" s="2" t="s">
        <v>9583</v>
      </c>
    </row>
    <row r="92">
      <c r="A92" s="2" t="s">
        <v>9584</v>
      </c>
    </row>
    <row r="93">
      <c r="A93" s="2" t="s">
        <v>9585</v>
      </c>
    </row>
    <row r="94">
      <c r="A94" s="2" t="s">
        <v>9586</v>
      </c>
    </row>
    <row r="95">
      <c r="A95" s="2" t="s">
        <v>9587</v>
      </c>
    </row>
    <row r="96">
      <c r="A96" s="2" t="s">
        <v>9588</v>
      </c>
    </row>
    <row r="97">
      <c r="A97" s="2" t="s">
        <v>9589</v>
      </c>
    </row>
    <row r="98">
      <c r="A98" s="2" t="s">
        <v>9590</v>
      </c>
    </row>
    <row r="99">
      <c r="A99" s="2" t="s">
        <v>9591</v>
      </c>
    </row>
    <row r="100">
      <c r="A100" s="2" t="s">
        <v>9592</v>
      </c>
    </row>
    <row r="101">
      <c r="A101" s="2" t="s">
        <v>9593</v>
      </c>
    </row>
    <row r="102">
      <c r="A102" s="2" t="s">
        <v>9594</v>
      </c>
    </row>
    <row r="103">
      <c r="A103" s="2" t="s">
        <v>9595</v>
      </c>
    </row>
    <row r="104">
      <c r="A104" s="2" t="s">
        <v>9596</v>
      </c>
    </row>
    <row r="105">
      <c r="A105" s="2" t="s">
        <v>1219</v>
      </c>
    </row>
    <row r="106">
      <c r="A106" s="2" t="s">
        <v>9597</v>
      </c>
    </row>
    <row r="107">
      <c r="A107" s="2" t="s">
        <v>9598</v>
      </c>
    </row>
    <row r="108">
      <c r="A108" s="2" t="s">
        <v>9599</v>
      </c>
    </row>
    <row r="109">
      <c r="A109" s="2" t="s">
        <v>9600</v>
      </c>
    </row>
    <row r="110">
      <c r="A110" s="2" t="s">
        <v>9601</v>
      </c>
    </row>
    <row r="112">
      <c r="A112" s="2" t="s">
        <v>9602</v>
      </c>
    </row>
    <row r="113">
      <c r="A113" s="2" t="s">
        <v>9603</v>
      </c>
    </row>
    <row r="114">
      <c r="A114" s="2" t="s">
        <v>9604</v>
      </c>
    </row>
    <row r="115">
      <c r="A115" s="2" t="s">
        <v>9605</v>
      </c>
    </row>
    <row r="117">
      <c r="A117" s="2" t="s">
        <v>9606</v>
      </c>
    </row>
    <row r="118">
      <c r="A118" s="2" t="s">
        <v>1</v>
      </c>
      <c r="B118" s="2">
        <v>5.0</v>
      </c>
    </row>
    <row r="119">
      <c r="A119" s="2" t="s">
        <v>112</v>
      </c>
      <c r="B119" s="2">
        <v>6.0</v>
      </c>
    </row>
    <row r="120">
      <c r="A120" s="2" t="s">
        <v>242</v>
      </c>
      <c r="B120" s="2">
        <v>7.0</v>
      </c>
    </row>
    <row r="121">
      <c r="A121" s="2" t="s">
        <v>361</v>
      </c>
      <c r="B121" s="2">
        <v>9.0</v>
      </c>
    </row>
    <row r="122">
      <c r="A122" s="2" t="s">
        <v>393</v>
      </c>
      <c r="B122" s="2">
        <v>10.0</v>
      </c>
    </row>
    <row r="123">
      <c r="A123" s="2" t="s">
        <v>419</v>
      </c>
      <c r="B123" s="2">
        <v>11.0</v>
      </c>
    </row>
    <row r="124">
      <c r="A124" s="2" t="s">
        <v>464</v>
      </c>
      <c r="B124" s="2">
        <v>12.0</v>
      </c>
    </row>
    <row r="125">
      <c r="A125" s="2" t="s">
        <v>494</v>
      </c>
      <c r="B125" s="2">
        <v>11.0</v>
      </c>
    </row>
    <row r="126">
      <c r="A126" s="2" t="s">
        <v>525</v>
      </c>
      <c r="B126" s="2">
        <v>12.0</v>
      </c>
    </row>
    <row r="127">
      <c r="A127" s="2" t="s">
        <v>560</v>
      </c>
      <c r="B127" s="2">
        <v>12.0</v>
      </c>
    </row>
    <row r="128">
      <c r="A128" s="2" t="s">
        <v>571</v>
      </c>
      <c r="B128" s="2">
        <v>12.0</v>
      </c>
    </row>
    <row r="129">
      <c r="A129" s="2" t="s">
        <v>582</v>
      </c>
      <c r="B129" s="2">
        <v>13.0</v>
      </c>
    </row>
    <row r="130">
      <c r="A130" s="2" t="s">
        <v>628</v>
      </c>
      <c r="B130" s="2">
        <v>14.0</v>
      </c>
    </row>
    <row r="131">
      <c r="A131" s="2" t="s">
        <v>671</v>
      </c>
      <c r="B131" s="2">
        <v>15.0</v>
      </c>
    </row>
    <row r="132">
      <c r="A132" s="2" t="s">
        <v>687</v>
      </c>
      <c r="B132" s="2">
        <v>15.0</v>
      </c>
    </row>
    <row r="133">
      <c r="A133" s="2" t="s">
        <v>709</v>
      </c>
      <c r="B133" s="2">
        <v>16.0</v>
      </c>
    </row>
    <row r="134">
      <c r="A134" s="2" t="s">
        <v>770</v>
      </c>
      <c r="B134" s="2">
        <v>17.0</v>
      </c>
    </row>
    <row r="135">
      <c r="A135" s="2" t="s">
        <v>778</v>
      </c>
      <c r="B135" s="2">
        <v>17.0</v>
      </c>
    </row>
    <row r="136">
      <c r="A136" s="2" t="s">
        <v>810</v>
      </c>
      <c r="B136" s="2">
        <v>18.0</v>
      </c>
    </row>
    <row r="137">
      <c r="A137" s="2" t="s">
        <v>888</v>
      </c>
      <c r="B137" s="2">
        <v>20.0</v>
      </c>
    </row>
    <row r="138">
      <c r="A138" s="2" t="s">
        <v>932</v>
      </c>
      <c r="B138" s="2">
        <v>21.0</v>
      </c>
    </row>
    <row r="139">
      <c r="A139" s="2" t="s">
        <v>950</v>
      </c>
      <c r="B139" s="2">
        <v>21.0</v>
      </c>
    </row>
    <row r="140">
      <c r="A140" s="2" t="s">
        <v>965</v>
      </c>
      <c r="B140" s="2">
        <v>21.0</v>
      </c>
    </row>
    <row r="141">
      <c r="A141" s="2" t="s">
        <v>999</v>
      </c>
      <c r="B141" s="2">
        <v>21.0</v>
      </c>
    </row>
    <row r="142">
      <c r="A142" s="2" t="s">
        <v>1007</v>
      </c>
      <c r="B142" s="2">
        <v>21.0</v>
      </c>
    </row>
    <row r="143">
      <c r="A143" s="2" t="s">
        <v>1010</v>
      </c>
      <c r="B143" s="2">
        <v>21.0</v>
      </c>
    </row>
    <row r="144">
      <c r="A144" s="2" t="s">
        <v>1013</v>
      </c>
      <c r="B144" s="2">
        <v>21.0</v>
      </c>
    </row>
    <row r="145">
      <c r="A145" s="2" t="s">
        <v>1015</v>
      </c>
      <c r="B145" s="2">
        <v>21.0</v>
      </c>
    </row>
    <row r="146">
      <c r="A146" s="2" t="s">
        <v>1017</v>
      </c>
      <c r="B146" s="2">
        <v>21.0</v>
      </c>
    </row>
    <row r="147">
      <c r="A147" s="2" t="s">
        <v>1019</v>
      </c>
      <c r="B147" s="2">
        <v>21.0</v>
      </c>
    </row>
    <row r="148">
      <c r="A148" s="2" t="s">
        <v>1021</v>
      </c>
      <c r="B148" s="2">
        <v>21.0</v>
      </c>
    </row>
    <row r="149">
      <c r="A149" s="2" t="s">
        <v>1023</v>
      </c>
      <c r="B149" s="2">
        <v>21.0</v>
      </c>
    </row>
    <row r="150">
      <c r="A150" s="2" t="s">
        <v>1025</v>
      </c>
      <c r="B150" s="2">
        <v>21.0</v>
      </c>
    </row>
    <row r="151">
      <c r="A151" s="2" t="s">
        <v>1368</v>
      </c>
      <c r="B151" s="2">
        <v>25.0</v>
      </c>
    </row>
    <row r="153">
      <c r="A153" s="2" t="s">
        <v>1</v>
      </c>
    </row>
    <row r="156">
      <c r="A156" s="2" t="s">
        <v>5</v>
      </c>
    </row>
    <row r="157">
      <c r="A157" s="2" t="s">
        <v>7</v>
      </c>
    </row>
    <row r="158">
      <c r="A158" s="2" t="s">
        <v>9</v>
      </c>
    </row>
    <row r="159">
      <c r="A159" s="2" t="s">
        <v>11</v>
      </c>
    </row>
    <row r="160">
      <c r="A160" s="2" t="s">
        <v>13</v>
      </c>
    </row>
    <row r="161">
      <c r="A161" s="2" t="s">
        <v>15</v>
      </c>
    </row>
    <row r="162">
      <c r="A162" s="2" t="s">
        <v>17</v>
      </c>
    </row>
    <row r="163">
      <c r="A163" s="2" t="s">
        <v>19</v>
      </c>
    </row>
    <row r="164">
      <c r="A164" s="2" t="s">
        <v>21</v>
      </c>
    </row>
    <row r="165">
      <c r="A165" s="2" t="s">
        <v>23</v>
      </c>
    </row>
    <row r="166">
      <c r="A166" s="2" t="s">
        <v>25</v>
      </c>
    </row>
    <row r="167">
      <c r="A167" s="2" t="s">
        <v>28</v>
      </c>
    </row>
    <row r="168">
      <c r="A168" s="2" t="s">
        <v>30</v>
      </c>
    </row>
    <row r="169">
      <c r="A169" s="2" t="s">
        <v>32</v>
      </c>
    </row>
    <row r="170">
      <c r="A170" s="2" t="s">
        <v>34</v>
      </c>
    </row>
    <row r="171">
      <c r="A171" s="2" t="s">
        <v>36</v>
      </c>
    </row>
    <row r="172">
      <c r="A172" s="2" t="s">
        <v>38</v>
      </c>
    </row>
    <row r="173">
      <c r="A173" s="2" t="s">
        <v>40</v>
      </c>
    </row>
    <row r="174">
      <c r="A174" s="2" t="s">
        <v>42</v>
      </c>
    </row>
    <row r="175">
      <c r="A175" s="2" t="s">
        <v>45</v>
      </c>
    </row>
    <row r="176">
      <c r="A176" s="2" t="s">
        <v>47</v>
      </c>
    </row>
    <row r="177">
      <c r="A177" s="2" t="s">
        <v>49</v>
      </c>
    </row>
    <row r="178">
      <c r="A178" s="2" t="s">
        <v>51</v>
      </c>
    </row>
    <row r="179">
      <c r="A179" s="2" t="s">
        <v>53</v>
      </c>
    </row>
    <row r="180">
      <c r="A180" s="2" t="s">
        <v>55</v>
      </c>
    </row>
    <row r="181">
      <c r="A181" s="2" t="s">
        <v>57</v>
      </c>
    </row>
    <row r="182">
      <c r="A182" s="2" t="s">
        <v>59</v>
      </c>
    </row>
    <row r="183">
      <c r="A183" s="2" t="s">
        <v>61</v>
      </c>
    </row>
    <row r="184">
      <c r="A184" s="2" t="s">
        <v>63</v>
      </c>
    </row>
    <row r="185">
      <c r="A185" s="2" t="s">
        <v>65</v>
      </c>
    </row>
    <row r="186">
      <c r="A186" s="2" t="s">
        <v>67</v>
      </c>
    </row>
    <row r="187">
      <c r="A187" s="2" t="s">
        <v>69</v>
      </c>
    </row>
    <row r="188">
      <c r="A188" s="2" t="s">
        <v>71</v>
      </c>
    </row>
    <row r="189">
      <c r="A189" s="2" t="s">
        <v>74</v>
      </c>
    </row>
    <row r="190">
      <c r="A190" s="2" t="s">
        <v>76</v>
      </c>
    </row>
    <row r="191">
      <c r="A191" s="2" t="s">
        <v>78</v>
      </c>
    </row>
    <row r="192">
      <c r="A192" s="2" t="s">
        <v>80</v>
      </c>
    </row>
    <row r="193">
      <c r="A193" s="2" t="s">
        <v>82</v>
      </c>
    </row>
    <row r="194">
      <c r="A194" s="2" t="s">
        <v>84</v>
      </c>
    </row>
    <row r="195">
      <c r="A195" s="2" t="s">
        <v>87</v>
      </c>
    </row>
    <row r="196">
      <c r="A196" s="2" t="s">
        <v>89</v>
      </c>
    </row>
    <row r="197">
      <c r="A197" s="2" t="s">
        <v>91</v>
      </c>
    </row>
    <row r="198">
      <c r="A198" s="2" t="s">
        <v>93</v>
      </c>
    </row>
    <row r="199">
      <c r="A199" s="2" t="s">
        <v>95</v>
      </c>
    </row>
    <row r="200">
      <c r="A200" s="2" t="s">
        <v>97</v>
      </c>
    </row>
    <row r="201">
      <c r="A201" s="2" t="s">
        <v>99</v>
      </c>
    </row>
    <row r="202">
      <c r="A202" s="2" t="s">
        <v>101</v>
      </c>
    </row>
    <row r="203">
      <c r="A203" s="2" t="s">
        <v>103</v>
      </c>
    </row>
    <row r="204">
      <c r="A204" s="2" t="s">
        <v>105</v>
      </c>
    </row>
    <row r="205">
      <c r="A205" s="2" t="s">
        <v>107</v>
      </c>
    </row>
    <row r="206">
      <c r="A206" s="2" t="s">
        <v>109</v>
      </c>
    </row>
    <row r="208">
      <c r="A208" s="2" t="s">
        <v>112</v>
      </c>
    </row>
    <row r="211">
      <c r="A211" s="2" t="s">
        <v>116</v>
      </c>
    </row>
    <row r="212">
      <c r="A212" s="2" t="s">
        <v>118</v>
      </c>
    </row>
    <row r="213">
      <c r="A213" s="2" t="s">
        <v>120</v>
      </c>
    </row>
    <row r="214">
      <c r="A214" s="2" t="s">
        <v>123</v>
      </c>
    </row>
    <row r="215">
      <c r="A215" s="2" t="s">
        <v>125</v>
      </c>
    </row>
    <row r="216">
      <c r="A216" s="2" t="s">
        <v>127</v>
      </c>
    </row>
    <row r="217">
      <c r="A217" s="2" t="s">
        <v>129</v>
      </c>
    </row>
    <row r="218">
      <c r="A218" s="2" t="s">
        <v>131</v>
      </c>
    </row>
    <row r="219">
      <c r="A219" s="2" t="s">
        <v>133</v>
      </c>
    </row>
    <row r="220">
      <c r="A220" s="2" t="s">
        <v>135</v>
      </c>
    </row>
    <row r="221">
      <c r="A221" s="2" t="s">
        <v>137</v>
      </c>
    </row>
    <row r="222">
      <c r="A222" s="2" t="s">
        <v>139</v>
      </c>
    </row>
    <row r="223">
      <c r="A223" s="2" t="s">
        <v>14</v>
      </c>
    </row>
    <row r="224">
      <c r="A224" s="2" t="s">
        <v>142</v>
      </c>
    </row>
    <row r="225">
      <c r="A225" s="2" t="s">
        <v>144</v>
      </c>
    </row>
    <row r="226">
      <c r="A226" s="2" t="s">
        <v>147</v>
      </c>
    </row>
    <row r="227">
      <c r="A227" s="2" t="s">
        <v>149</v>
      </c>
    </row>
    <row r="228">
      <c r="A228" s="2" t="s">
        <v>151</v>
      </c>
    </row>
    <row r="229">
      <c r="A229" s="2" t="s">
        <v>153</v>
      </c>
    </row>
    <row r="230">
      <c r="A230" s="2" t="s">
        <v>155</v>
      </c>
    </row>
    <row r="231">
      <c r="A231" s="2" t="s">
        <v>157</v>
      </c>
    </row>
    <row r="232">
      <c r="A232" s="2" t="s">
        <v>159</v>
      </c>
    </row>
    <row r="233">
      <c r="A233" s="2" t="s">
        <v>161</v>
      </c>
    </row>
    <row r="234">
      <c r="A234" s="2" t="s">
        <v>163</v>
      </c>
    </row>
    <row r="235">
      <c r="A235" s="2" t="s">
        <v>165</v>
      </c>
    </row>
    <row r="236">
      <c r="A236" s="2" t="s">
        <v>167</v>
      </c>
    </row>
    <row r="237">
      <c r="A237" s="2" t="s">
        <v>170</v>
      </c>
    </row>
    <row r="238">
      <c r="A238" s="2" t="s">
        <v>172</v>
      </c>
    </row>
    <row r="239">
      <c r="A239" s="2" t="s">
        <v>175</v>
      </c>
    </row>
    <row r="240">
      <c r="A240" s="2" t="s">
        <v>177</v>
      </c>
    </row>
    <row r="241">
      <c r="A241" s="2" t="s">
        <v>179</v>
      </c>
    </row>
    <row r="242">
      <c r="A242" s="2" t="s">
        <v>181</v>
      </c>
    </row>
    <row r="243">
      <c r="A243" s="2" t="s">
        <v>183</v>
      </c>
    </row>
    <row r="244">
      <c r="A244" s="2" t="s">
        <v>185</v>
      </c>
    </row>
    <row r="245">
      <c r="A245" s="2" t="s">
        <v>187</v>
      </c>
    </row>
    <row r="246">
      <c r="A246" s="2" t="s">
        <v>189</v>
      </c>
    </row>
    <row r="247">
      <c r="A247" s="2" t="s">
        <v>191</v>
      </c>
    </row>
    <row r="248">
      <c r="A248" s="2" t="s">
        <v>193</v>
      </c>
    </row>
    <row r="249">
      <c r="A249" s="2" t="s">
        <v>195</v>
      </c>
    </row>
    <row r="250">
      <c r="A250" s="2" t="s">
        <v>198</v>
      </c>
    </row>
    <row r="251">
      <c r="A251" s="2" t="s">
        <v>200</v>
      </c>
    </row>
    <row r="252">
      <c r="A252" s="2" t="s">
        <v>202</v>
      </c>
    </row>
    <row r="253">
      <c r="A253" s="2" t="s">
        <v>205</v>
      </c>
    </row>
    <row r="255">
      <c r="A255" s="2" t="s">
        <v>208</v>
      </c>
    </row>
    <row r="256">
      <c r="A256" s="2" t="s">
        <v>211</v>
      </c>
    </row>
    <row r="257">
      <c r="A257" s="2" t="s">
        <v>214</v>
      </c>
    </row>
    <row r="258">
      <c r="A258" s="2" t="s">
        <v>217</v>
      </c>
    </row>
    <row r="259">
      <c r="A259" s="2" t="s">
        <v>219</v>
      </c>
    </row>
    <row r="260">
      <c r="A260" s="2" t="s">
        <v>221</v>
      </c>
    </row>
    <row r="261">
      <c r="A261" s="2" t="s">
        <v>223</v>
      </c>
    </row>
    <row r="262">
      <c r="A262" s="2" t="s">
        <v>225</v>
      </c>
    </row>
    <row r="263">
      <c r="A263" s="2" t="s">
        <v>227</v>
      </c>
    </row>
    <row r="264">
      <c r="A264" s="2" t="s">
        <v>229</v>
      </c>
    </row>
    <row r="265">
      <c r="A265" s="2" t="s">
        <v>231</v>
      </c>
    </row>
    <row r="266">
      <c r="A266" s="2" t="s">
        <v>235</v>
      </c>
    </row>
    <row r="272">
      <c r="A272" s="2" t="s">
        <v>242</v>
      </c>
    </row>
    <row r="275">
      <c r="A275" s="2" t="s">
        <v>247</v>
      </c>
    </row>
    <row r="276">
      <c r="A276" s="2" t="s">
        <v>249</v>
      </c>
    </row>
    <row r="277">
      <c r="A277" s="2" t="s">
        <v>251</v>
      </c>
    </row>
    <row r="278">
      <c r="A278" s="2" t="s">
        <v>255</v>
      </c>
    </row>
    <row r="279">
      <c r="A279" s="2" t="s">
        <v>257</v>
      </c>
    </row>
    <row r="280">
      <c r="A280" s="2" t="s">
        <v>261</v>
      </c>
    </row>
    <row r="281">
      <c r="A281" s="2" t="s">
        <v>263</v>
      </c>
    </row>
    <row r="282">
      <c r="A282" s="2" t="s">
        <v>265</v>
      </c>
    </row>
    <row r="283">
      <c r="A283" s="2" t="s">
        <v>267</v>
      </c>
    </row>
    <row r="284">
      <c r="A284" s="2" t="s">
        <v>269</v>
      </c>
    </row>
    <row r="285">
      <c r="A285" s="2" t="s">
        <v>271</v>
      </c>
    </row>
    <row r="286">
      <c r="A286" s="2" t="s">
        <v>273</v>
      </c>
    </row>
    <row r="287">
      <c r="A287" s="2" t="s">
        <v>275</v>
      </c>
    </row>
    <row r="288">
      <c r="A288" s="2" t="s">
        <v>277</v>
      </c>
    </row>
    <row r="289">
      <c r="A289" s="2" t="s">
        <v>279</v>
      </c>
    </row>
    <row r="290">
      <c r="A290" s="2" t="s">
        <v>281</v>
      </c>
    </row>
    <row r="291">
      <c r="A291" s="2" t="s">
        <v>283</v>
      </c>
    </row>
    <row r="292">
      <c r="A292" s="2" t="s">
        <v>285</v>
      </c>
    </row>
    <row r="293">
      <c r="A293" s="2" t="s">
        <v>287</v>
      </c>
    </row>
    <row r="294">
      <c r="A294" s="2" t="s">
        <v>289</v>
      </c>
    </row>
    <row r="295">
      <c r="A295" s="2" t="s">
        <v>291</v>
      </c>
    </row>
    <row r="296">
      <c r="A296" s="2" t="s">
        <v>293</v>
      </c>
    </row>
    <row r="297">
      <c r="A297" s="2" t="s">
        <v>295</v>
      </c>
    </row>
    <row r="298">
      <c r="A298" s="2" t="s">
        <v>298</v>
      </c>
    </row>
    <row r="299">
      <c r="A299" s="2" t="s">
        <v>300</v>
      </c>
    </row>
    <row r="301">
      <c r="A301" s="2" t="s">
        <v>304</v>
      </c>
    </row>
    <row r="302">
      <c r="A302" s="2" t="s">
        <v>306</v>
      </c>
    </row>
    <row r="303">
      <c r="A303" s="2" t="s">
        <v>309</v>
      </c>
    </row>
    <row r="304">
      <c r="A304" s="2" t="s">
        <v>311</v>
      </c>
    </row>
    <row r="305">
      <c r="A305" s="2" t="s">
        <v>312</v>
      </c>
    </row>
    <row r="306">
      <c r="A306" s="2" t="s">
        <v>314</v>
      </c>
    </row>
    <row r="307">
      <c r="A307" s="2" t="s">
        <v>316</v>
      </c>
    </row>
    <row r="308">
      <c r="A308" s="2" t="s">
        <v>317</v>
      </c>
    </row>
    <row r="309">
      <c r="A309" s="2" t="s">
        <v>318</v>
      </c>
    </row>
    <row r="310">
      <c r="A310" s="2" t="s">
        <v>319</v>
      </c>
    </row>
    <row r="311">
      <c r="A311" s="2" t="s">
        <v>320</v>
      </c>
    </row>
    <row r="312">
      <c r="A312" s="2" t="s">
        <v>322</v>
      </c>
    </row>
    <row r="313">
      <c r="A313" s="2" t="s">
        <v>324</v>
      </c>
    </row>
    <row r="314">
      <c r="A314" s="2" t="s">
        <v>325</v>
      </c>
    </row>
    <row r="315">
      <c r="A315" s="2" t="s">
        <v>326</v>
      </c>
    </row>
    <row r="316">
      <c r="A316" s="2" t="s">
        <v>327</v>
      </c>
    </row>
    <row r="317">
      <c r="A317" s="2" t="s">
        <v>329</v>
      </c>
    </row>
    <row r="318">
      <c r="A318" s="2" t="s">
        <v>330</v>
      </c>
    </row>
    <row r="319">
      <c r="A319" s="2" t="s">
        <v>332</v>
      </c>
    </row>
    <row r="320">
      <c r="A320" s="2" t="s">
        <v>333</v>
      </c>
    </row>
    <row r="321">
      <c r="A321" s="2" t="s">
        <v>334</v>
      </c>
    </row>
    <row r="322">
      <c r="A322" s="2" t="s">
        <v>335</v>
      </c>
    </row>
    <row r="323">
      <c r="A323" s="2" t="s">
        <v>336</v>
      </c>
    </row>
    <row r="324">
      <c r="A324" s="2" t="s">
        <v>338</v>
      </c>
    </row>
    <row r="325">
      <c r="A325" s="2" t="s">
        <v>339</v>
      </c>
    </row>
    <row r="326">
      <c r="A326" s="2" t="s">
        <v>340</v>
      </c>
    </row>
    <row r="327">
      <c r="A327" s="2" t="s">
        <v>341</v>
      </c>
    </row>
    <row r="328">
      <c r="A328" s="2" t="s">
        <v>342</v>
      </c>
    </row>
    <row r="329">
      <c r="A329" s="2" t="s">
        <v>343</v>
      </c>
    </row>
    <row r="330">
      <c r="A330" s="2" t="s">
        <v>345</v>
      </c>
    </row>
    <row r="331">
      <c r="A331" s="2" t="s">
        <v>346</v>
      </c>
    </row>
    <row r="332">
      <c r="A332" s="2" t="s">
        <v>347</v>
      </c>
    </row>
    <row r="334">
      <c r="A334" s="2" t="s">
        <v>348</v>
      </c>
    </row>
    <row r="335">
      <c r="A335" s="2" t="s">
        <v>350</v>
      </c>
    </row>
    <row r="336">
      <c r="A336" s="2" t="s">
        <v>351</v>
      </c>
    </row>
    <row r="337">
      <c r="A337" s="2" t="s">
        <v>352</v>
      </c>
    </row>
    <row r="338">
      <c r="A338" s="2" t="s">
        <v>353</v>
      </c>
    </row>
    <row r="339">
      <c r="A339" s="2" t="s">
        <v>354</v>
      </c>
    </row>
    <row r="340">
      <c r="A340" s="2" t="s">
        <v>355</v>
      </c>
    </row>
    <row r="341">
      <c r="A341" s="2" t="s">
        <v>356</v>
      </c>
    </row>
    <row r="342">
      <c r="A342" s="2" t="s">
        <v>357</v>
      </c>
    </row>
    <row r="343">
      <c r="A343" s="2" t="s">
        <v>358</v>
      </c>
    </row>
    <row r="344">
      <c r="A344" s="2" t="s">
        <v>359</v>
      </c>
    </row>
    <row r="345">
      <c r="A345" s="2" t="s">
        <v>360</v>
      </c>
    </row>
    <row r="348">
      <c r="A348" s="2" t="s">
        <v>361</v>
      </c>
    </row>
    <row r="351">
      <c r="A351" s="2" t="s">
        <v>362</v>
      </c>
    </row>
    <row r="352">
      <c r="A352" s="2" t="s">
        <v>363</v>
      </c>
    </row>
    <row r="353">
      <c r="A353" s="2" t="s">
        <v>364</v>
      </c>
    </row>
    <row r="354">
      <c r="A354" s="2" t="s">
        <v>365</v>
      </c>
    </row>
    <row r="355">
      <c r="A355" s="2" t="s">
        <v>366</v>
      </c>
    </row>
    <row r="356">
      <c r="A356" s="2" t="s">
        <v>367</v>
      </c>
    </row>
    <row r="357">
      <c r="A357" s="2" t="s">
        <v>368</v>
      </c>
    </row>
    <row r="358">
      <c r="A358" s="2" t="s">
        <v>369</v>
      </c>
    </row>
    <row r="359">
      <c r="A359" s="2" t="s">
        <v>370</v>
      </c>
    </row>
    <row r="360">
      <c r="A360" s="2" t="s">
        <v>371</v>
      </c>
    </row>
    <row r="361">
      <c r="A361" s="2" t="s">
        <v>372</v>
      </c>
    </row>
    <row r="362">
      <c r="A362" s="2" t="s">
        <v>373</v>
      </c>
    </row>
    <row r="363">
      <c r="A363" s="2" t="s">
        <v>374</v>
      </c>
    </row>
    <row r="364">
      <c r="A364" s="2" t="s">
        <v>375</v>
      </c>
    </row>
    <row r="365">
      <c r="A365" s="2" t="s">
        <v>376</v>
      </c>
    </row>
    <row r="366">
      <c r="A366" s="2" t="s">
        <v>377</v>
      </c>
    </row>
    <row r="367">
      <c r="A367" s="2" t="s">
        <v>378</v>
      </c>
    </row>
    <row r="368">
      <c r="A368" s="2" t="s">
        <v>379</v>
      </c>
    </row>
    <row r="369">
      <c r="A369" s="2" t="s">
        <v>380</v>
      </c>
    </row>
    <row r="370">
      <c r="A370" s="2" t="s">
        <v>381</v>
      </c>
    </row>
    <row r="371">
      <c r="A371" s="2" t="s">
        <v>382</v>
      </c>
    </row>
    <row r="372">
      <c r="A372" s="2" t="s">
        <v>383</v>
      </c>
    </row>
    <row r="373">
      <c r="A373" s="2" t="s">
        <v>384</v>
      </c>
    </row>
    <row r="374">
      <c r="A374" s="2" t="s">
        <v>385</v>
      </c>
    </row>
    <row r="375">
      <c r="A375" s="2" t="s">
        <v>386</v>
      </c>
    </row>
    <row r="376">
      <c r="A376" s="2" t="s">
        <v>387</v>
      </c>
    </row>
    <row r="377">
      <c r="A377" s="2" t="s">
        <v>388</v>
      </c>
    </row>
    <row r="378">
      <c r="A378" s="2" t="s">
        <v>389</v>
      </c>
    </row>
    <row r="379">
      <c r="A379" s="2" t="s">
        <v>390</v>
      </c>
    </row>
    <row r="380">
      <c r="A380" s="2" t="s">
        <v>391</v>
      </c>
    </row>
    <row r="381">
      <c r="A381" s="2" t="s">
        <v>392</v>
      </c>
    </row>
    <row r="384">
      <c r="A384" s="2" t="s">
        <v>393</v>
      </c>
    </row>
    <row r="387">
      <c r="A387" s="2" t="s">
        <v>394</v>
      </c>
    </row>
    <row r="388">
      <c r="A388" s="2" t="s">
        <v>395</v>
      </c>
    </row>
    <row r="389">
      <c r="A389" s="2" t="s">
        <v>396</v>
      </c>
    </row>
    <row r="390">
      <c r="A390" s="2" t="s">
        <v>397</v>
      </c>
    </row>
    <row r="391">
      <c r="A391" s="2" t="s">
        <v>77</v>
      </c>
    </row>
    <row r="392">
      <c r="A392" s="2" t="s">
        <v>398</v>
      </c>
    </row>
    <row r="393">
      <c r="A393" s="2" t="s">
        <v>399</v>
      </c>
    </row>
    <row r="394">
      <c r="A394" s="2" t="s">
        <v>400</v>
      </c>
    </row>
    <row r="395">
      <c r="A395" s="2" t="s">
        <v>401</v>
      </c>
    </row>
    <row r="396">
      <c r="A396" s="2" t="s">
        <v>79</v>
      </c>
    </row>
    <row r="397">
      <c r="A397" s="2" t="s">
        <v>402</v>
      </c>
    </row>
    <row r="398">
      <c r="A398" s="2" t="s">
        <v>403</v>
      </c>
    </row>
    <row r="399">
      <c r="A399" s="2" t="s">
        <v>404</v>
      </c>
    </row>
    <row r="400">
      <c r="A400" s="2" t="s">
        <v>405</v>
      </c>
    </row>
    <row r="401">
      <c r="A401" s="2" t="s">
        <v>406</v>
      </c>
    </row>
    <row r="402">
      <c r="A402" s="2" t="s">
        <v>407</v>
      </c>
    </row>
    <row r="403">
      <c r="A403" s="2" t="s">
        <v>408</v>
      </c>
    </row>
    <row r="404">
      <c r="A404" s="2" t="s">
        <v>409</v>
      </c>
    </row>
    <row r="405">
      <c r="A405" s="2" t="s">
        <v>410</v>
      </c>
    </row>
    <row r="406">
      <c r="A406" s="2" t="s">
        <v>411</v>
      </c>
    </row>
    <row r="407">
      <c r="A407" s="2" t="s">
        <v>412</v>
      </c>
    </row>
    <row r="408">
      <c r="A408" s="2" t="s">
        <v>413</v>
      </c>
    </row>
    <row r="409">
      <c r="A409" s="2" t="s">
        <v>414</v>
      </c>
    </row>
    <row r="410">
      <c r="A410" s="2" t="s">
        <v>415</v>
      </c>
    </row>
    <row r="411">
      <c r="A411" s="2" t="s">
        <v>416</v>
      </c>
    </row>
    <row r="412">
      <c r="A412" s="2" t="s">
        <v>417</v>
      </c>
    </row>
    <row r="413">
      <c r="A413" s="2" t="s">
        <v>418</v>
      </c>
    </row>
    <row r="416">
      <c r="A416" s="2" t="s">
        <v>419</v>
      </c>
    </row>
    <row r="419">
      <c r="A419" s="2" t="s">
        <v>420</v>
      </c>
    </row>
    <row r="420">
      <c r="A420" s="2" t="s">
        <v>421</v>
      </c>
    </row>
    <row r="421">
      <c r="A421" s="2" t="s">
        <v>422</v>
      </c>
    </row>
    <row r="422">
      <c r="A422" s="2" t="s">
        <v>423</v>
      </c>
    </row>
    <row r="423">
      <c r="A423" s="2" t="s">
        <v>424</v>
      </c>
    </row>
    <row r="424">
      <c r="A424" s="2" t="s">
        <v>425</v>
      </c>
    </row>
    <row r="425">
      <c r="A425" s="2" t="s">
        <v>426</v>
      </c>
    </row>
    <row r="426">
      <c r="A426" s="2" t="s">
        <v>427</v>
      </c>
    </row>
    <row r="427">
      <c r="A427" s="2" t="s">
        <v>428</v>
      </c>
    </row>
    <row r="428">
      <c r="A428" s="2" t="s">
        <v>429</v>
      </c>
    </row>
    <row r="429">
      <c r="A429" s="2" t="s">
        <v>430</v>
      </c>
    </row>
    <row r="430">
      <c r="A430" s="2" t="s">
        <v>431</v>
      </c>
    </row>
    <row r="431">
      <c r="A431" s="2" t="s">
        <v>432</v>
      </c>
    </row>
    <row r="432">
      <c r="A432" s="2" t="s">
        <v>433</v>
      </c>
    </row>
    <row r="433">
      <c r="A433" s="2" t="s">
        <v>434</v>
      </c>
    </row>
    <row r="434">
      <c r="A434" s="2" t="s">
        <v>435</v>
      </c>
    </row>
    <row r="435">
      <c r="A435" s="2" t="s">
        <v>436</v>
      </c>
    </row>
    <row r="436">
      <c r="A436" s="2" t="s">
        <v>437</v>
      </c>
    </row>
    <row r="437">
      <c r="A437" s="2" t="s">
        <v>438</v>
      </c>
    </row>
    <row r="438">
      <c r="A438" s="2" t="s">
        <v>439</v>
      </c>
    </row>
    <row r="439">
      <c r="A439" s="2" t="s">
        <v>440</v>
      </c>
    </row>
    <row r="440">
      <c r="A440" s="2" t="s">
        <v>441</v>
      </c>
    </row>
    <row r="441">
      <c r="A441" s="2" t="s">
        <v>442</v>
      </c>
    </row>
    <row r="442">
      <c r="A442" s="2" t="s">
        <v>443</v>
      </c>
    </row>
    <row r="443">
      <c r="A443" s="2" t="s">
        <v>444</v>
      </c>
    </row>
    <row r="444">
      <c r="A444" s="2" t="s">
        <v>445</v>
      </c>
    </row>
    <row r="445">
      <c r="A445" s="2" t="s">
        <v>446</v>
      </c>
    </row>
    <row r="446">
      <c r="A446" s="2" t="s">
        <v>447</v>
      </c>
    </row>
    <row r="447">
      <c r="A447" s="2" t="s">
        <v>448</v>
      </c>
    </row>
    <row r="448">
      <c r="A448" s="2" t="s">
        <v>449</v>
      </c>
    </row>
    <row r="449">
      <c r="A449" s="2" t="s">
        <v>450</v>
      </c>
    </row>
    <row r="450">
      <c r="A450" s="2" t="s">
        <v>451</v>
      </c>
    </row>
    <row r="451">
      <c r="A451" s="2" t="s">
        <v>452</v>
      </c>
    </row>
    <row r="452">
      <c r="A452" s="2" t="s">
        <v>453</v>
      </c>
    </row>
    <row r="453">
      <c r="A453" s="2" t="s">
        <v>454</v>
      </c>
    </row>
    <row r="454">
      <c r="A454" s="2" t="s">
        <v>455</v>
      </c>
    </row>
    <row r="455">
      <c r="A455" s="2" t="s">
        <v>456</v>
      </c>
    </row>
    <row r="456">
      <c r="A456" s="2" t="s">
        <v>457</v>
      </c>
    </row>
    <row r="457">
      <c r="A457" s="2" t="s">
        <v>458</v>
      </c>
    </row>
    <row r="458">
      <c r="A458" s="2" t="s">
        <v>459</v>
      </c>
    </row>
    <row r="459">
      <c r="A459" s="2" t="s">
        <v>460</v>
      </c>
    </row>
    <row r="460">
      <c r="A460" s="2" t="s">
        <v>461</v>
      </c>
    </row>
    <row r="461">
      <c r="A461" s="2" t="s">
        <v>462</v>
      </c>
    </row>
    <row r="462">
      <c r="A462" s="2" t="s">
        <v>463</v>
      </c>
    </row>
    <row r="465">
      <c r="A465" s="2" t="s">
        <v>464</v>
      </c>
    </row>
    <row r="468">
      <c r="A468" s="2" t="s">
        <v>465</v>
      </c>
    </row>
    <row r="469">
      <c r="A469" s="2" t="s">
        <v>466</v>
      </c>
    </row>
    <row r="470">
      <c r="A470" s="2" t="s">
        <v>467</v>
      </c>
    </row>
    <row r="471">
      <c r="A471" s="2" t="s">
        <v>468</v>
      </c>
    </row>
    <row r="472">
      <c r="A472" s="2" t="s">
        <v>469</v>
      </c>
    </row>
    <row r="473">
      <c r="A473" s="2" t="s">
        <v>470</v>
      </c>
    </row>
    <row r="474">
      <c r="A474" s="2" t="s">
        <v>471</v>
      </c>
    </row>
    <row r="475">
      <c r="A475" s="2" t="s">
        <v>472</v>
      </c>
    </row>
    <row r="476">
      <c r="A476" s="2" t="s">
        <v>473</v>
      </c>
    </row>
    <row r="477">
      <c r="A477" s="2" t="s">
        <v>474</v>
      </c>
    </row>
    <row r="478">
      <c r="A478" s="2" t="s">
        <v>475</v>
      </c>
    </row>
    <row r="479">
      <c r="A479" s="2" t="s">
        <v>476</v>
      </c>
    </row>
    <row r="480">
      <c r="A480" s="2" t="s">
        <v>477</v>
      </c>
    </row>
    <row r="481">
      <c r="A481" s="2" t="s">
        <v>478</v>
      </c>
    </row>
    <row r="482">
      <c r="A482" s="2" t="s">
        <v>479</v>
      </c>
    </row>
    <row r="483">
      <c r="A483" s="2" t="s">
        <v>480</v>
      </c>
    </row>
    <row r="484">
      <c r="A484" s="2" t="s">
        <v>481</v>
      </c>
    </row>
    <row r="485">
      <c r="A485" s="2" t="s">
        <v>482</v>
      </c>
    </row>
    <row r="486">
      <c r="A486" s="2" t="s">
        <v>483</v>
      </c>
    </row>
    <row r="487">
      <c r="A487" s="2" t="s">
        <v>484</v>
      </c>
    </row>
    <row r="488">
      <c r="A488" s="2" t="s">
        <v>485</v>
      </c>
    </row>
    <row r="489">
      <c r="A489" s="2" t="s">
        <v>486</v>
      </c>
    </row>
    <row r="490">
      <c r="A490" s="2" t="s">
        <v>487</v>
      </c>
    </row>
    <row r="491">
      <c r="A491" s="2" t="s">
        <v>488</v>
      </c>
    </row>
    <row r="492">
      <c r="A492" s="2" t="s">
        <v>489</v>
      </c>
    </row>
    <row r="493">
      <c r="A493" s="2" t="s">
        <v>113</v>
      </c>
    </row>
    <row r="494">
      <c r="A494" s="2" t="s">
        <v>490</v>
      </c>
    </row>
    <row r="495">
      <c r="A495" s="2" t="s">
        <v>491</v>
      </c>
    </row>
    <row r="496">
      <c r="A496" s="2" t="s">
        <v>492</v>
      </c>
    </row>
    <row r="497">
      <c r="A497" s="2" t="s">
        <v>493</v>
      </c>
    </row>
    <row r="499">
      <c r="A499" s="2" t="s">
        <v>494</v>
      </c>
    </row>
    <row r="502">
      <c r="A502" s="2" t="s">
        <v>495</v>
      </c>
    </row>
    <row r="503">
      <c r="A503" s="2" t="s">
        <v>496</v>
      </c>
    </row>
    <row r="504">
      <c r="A504" s="2" t="s">
        <v>497</v>
      </c>
    </row>
    <row r="505">
      <c r="A505" s="2" t="s">
        <v>498</v>
      </c>
    </row>
    <row r="506">
      <c r="A506" s="2" t="s">
        <v>499</v>
      </c>
    </row>
    <row r="507">
      <c r="A507" s="2" t="s">
        <v>500</v>
      </c>
    </row>
    <row r="508">
      <c r="A508" s="2" t="s">
        <v>501</v>
      </c>
    </row>
    <row r="509">
      <c r="A509" s="2" t="s">
        <v>502</v>
      </c>
    </row>
    <row r="510">
      <c r="A510" s="2" t="s">
        <v>503</v>
      </c>
    </row>
    <row r="511">
      <c r="A511" s="2" t="s">
        <v>504</v>
      </c>
    </row>
    <row r="512">
      <c r="A512" s="2" t="s">
        <v>505</v>
      </c>
    </row>
    <row r="513">
      <c r="A513" s="2" t="s">
        <v>506</v>
      </c>
    </row>
    <row r="514">
      <c r="A514" s="2" t="s">
        <v>507</v>
      </c>
    </row>
    <row r="515">
      <c r="A515" s="2" t="s">
        <v>508</v>
      </c>
    </row>
    <row r="516">
      <c r="A516" s="2" t="s">
        <v>509</v>
      </c>
    </row>
    <row r="517">
      <c r="A517" s="2" t="s">
        <v>510</v>
      </c>
    </row>
    <row r="518">
      <c r="A518" s="2" t="s">
        <v>511</v>
      </c>
    </row>
    <row r="519">
      <c r="A519" s="2" t="s">
        <v>512</v>
      </c>
    </row>
    <row r="520">
      <c r="A520" s="2" t="s">
        <v>513</v>
      </c>
    </row>
    <row r="521">
      <c r="A521" s="2" t="s">
        <v>514</v>
      </c>
    </row>
    <row r="522">
      <c r="A522" s="2" t="s">
        <v>515</v>
      </c>
    </row>
    <row r="523">
      <c r="A523" s="2" t="s">
        <v>516</v>
      </c>
    </row>
    <row r="524">
      <c r="A524" s="2" t="s">
        <v>517</v>
      </c>
    </row>
    <row r="525">
      <c r="A525" s="2" t="s">
        <v>518</v>
      </c>
    </row>
    <row r="526">
      <c r="A526" s="2" t="s">
        <v>519</v>
      </c>
    </row>
    <row r="527">
      <c r="A527" s="2" t="s">
        <v>520</v>
      </c>
    </row>
    <row r="528">
      <c r="A528" s="2" t="s">
        <v>521</v>
      </c>
    </row>
    <row r="529">
      <c r="A529" s="2" t="s">
        <v>522</v>
      </c>
    </row>
    <row r="530">
      <c r="A530" s="2" t="s">
        <v>523</v>
      </c>
    </row>
    <row r="531">
      <c r="A531" s="2" t="s">
        <v>524</v>
      </c>
    </row>
    <row r="534">
      <c r="A534" s="2" t="s">
        <v>525</v>
      </c>
    </row>
    <row r="537">
      <c r="A537" s="2" t="s">
        <v>526</v>
      </c>
    </row>
    <row r="538">
      <c r="A538" s="2" t="s">
        <v>527</v>
      </c>
    </row>
    <row r="539">
      <c r="A539" s="2" t="s">
        <v>528</v>
      </c>
    </row>
    <row r="540">
      <c r="A540" s="2" t="s">
        <v>529</v>
      </c>
    </row>
    <row r="541">
      <c r="A541" s="2" t="s">
        <v>132</v>
      </c>
    </row>
    <row r="542">
      <c r="A542" s="2" t="s">
        <v>530</v>
      </c>
    </row>
    <row r="543">
      <c r="A543" s="2" t="s">
        <v>531</v>
      </c>
    </row>
    <row r="544">
      <c r="A544" s="2" t="s">
        <v>532</v>
      </c>
    </row>
    <row r="545">
      <c r="A545" s="2" t="s">
        <v>533</v>
      </c>
    </row>
    <row r="546">
      <c r="A546" s="2" t="s">
        <v>534</v>
      </c>
    </row>
    <row r="547">
      <c r="A547" s="2" t="s">
        <v>535</v>
      </c>
    </row>
    <row r="548">
      <c r="A548" s="2" t="s">
        <v>536</v>
      </c>
    </row>
    <row r="549">
      <c r="A549" s="2" t="s">
        <v>537</v>
      </c>
    </row>
    <row r="550">
      <c r="A550" s="2" t="s">
        <v>538</v>
      </c>
    </row>
    <row r="551">
      <c r="A551" s="2" t="s">
        <v>539</v>
      </c>
    </row>
    <row r="552">
      <c r="A552" s="2" t="s">
        <v>540</v>
      </c>
    </row>
    <row r="553">
      <c r="A553" s="2" t="s">
        <v>541</v>
      </c>
    </row>
    <row r="554">
      <c r="A554" s="2" t="s">
        <v>134</v>
      </c>
    </row>
    <row r="555">
      <c r="A555" s="2" t="s">
        <v>542</v>
      </c>
    </row>
    <row r="556">
      <c r="A556" s="2" t="s">
        <v>543</v>
      </c>
    </row>
    <row r="557">
      <c r="A557" s="2" t="s">
        <v>544</v>
      </c>
    </row>
    <row r="558">
      <c r="A558" s="2" t="s">
        <v>545</v>
      </c>
    </row>
    <row r="559">
      <c r="A559" s="2" t="s">
        <v>546</v>
      </c>
    </row>
    <row r="560">
      <c r="A560" s="2" t="s">
        <v>547</v>
      </c>
    </row>
    <row r="561">
      <c r="A561" s="2" t="s">
        <v>548</v>
      </c>
    </row>
    <row r="562">
      <c r="A562" s="2" t="s">
        <v>549</v>
      </c>
    </row>
    <row r="563">
      <c r="A563" s="2" t="s">
        <v>550</v>
      </c>
    </row>
    <row r="564">
      <c r="A564" s="2" t="s">
        <v>551</v>
      </c>
    </row>
    <row r="565">
      <c r="A565" s="2" t="s">
        <v>552</v>
      </c>
    </row>
    <row r="566">
      <c r="A566" s="2" t="s">
        <v>553</v>
      </c>
    </row>
    <row r="567">
      <c r="A567" s="2" t="s">
        <v>554</v>
      </c>
    </row>
    <row r="568">
      <c r="A568" s="2" t="s">
        <v>555</v>
      </c>
    </row>
    <row r="569">
      <c r="A569" s="2" t="s">
        <v>556</v>
      </c>
    </row>
    <row r="570">
      <c r="A570" s="2" t="s">
        <v>557</v>
      </c>
    </row>
    <row r="571">
      <c r="A571" s="2" t="s">
        <v>558</v>
      </c>
    </row>
    <row r="573">
      <c r="A573" s="2" t="s">
        <v>136</v>
      </c>
    </row>
    <row r="574">
      <c r="A574" s="2" t="s">
        <v>559</v>
      </c>
    </row>
    <row r="578">
      <c r="A578" s="2" t="s">
        <v>560</v>
      </c>
    </row>
    <row r="581">
      <c r="A581" s="2" t="s">
        <v>561</v>
      </c>
    </row>
    <row r="582">
      <c r="A582" s="2" t="s">
        <v>562</v>
      </c>
    </row>
    <row r="583">
      <c r="A583" s="2" t="s">
        <v>563</v>
      </c>
    </row>
    <row r="584">
      <c r="A584" s="2" t="s">
        <v>564</v>
      </c>
    </row>
    <row r="585">
      <c r="A585" s="2" t="s">
        <v>565</v>
      </c>
    </row>
    <row r="586">
      <c r="A586" s="2" t="s">
        <v>566</v>
      </c>
    </row>
    <row r="587">
      <c r="A587" s="2" t="s">
        <v>567</v>
      </c>
    </row>
    <row r="588">
      <c r="A588" s="2" t="s">
        <v>568</v>
      </c>
    </row>
    <row r="589">
      <c r="A589" s="2" t="s">
        <v>569</v>
      </c>
    </row>
    <row r="590">
      <c r="A590" s="2" t="s">
        <v>570</v>
      </c>
    </row>
    <row r="594">
      <c r="A594" s="2" t="s">
        <v>571</v>
      </c>
    </row>
    <row r="597">
      <c r="A597" s="2" t="s">
        <v>141</v>
      </c>
    </row>
    <row r="598">
      <c r="A598" s="2" t="s">
        <v>572</v>
      </c>
    </row>
    <row r="599">
      <c r="A599" s="2" t="s">
        <v>573</v>
      </c>
    </row>
    <row r="600">
      <c r="A600" s="2" t="s">
        <v>574</v>
      </c>
    </row>
    <row r="601">
      <c r="A601" s="2" t="s">
        <v>575</v>
      </c>
    </row>
    <row r="602">
      <c r="A602" s="2" t="s">
        <v>576</v>
      </c>
    </row>
    <row r="603">
      <c r="A603" s="2" t="s">
        <v>577</v>
      </c>
    </row>
    <row r="604">
      <c r="A604" s="2" t="s">
        <v>578</v>
      </c>
    </row>
    <row r="605">
      <c r="A605" s="2" t="s">
        <v>579</v>
      </c>
    </row>
    <row r="606">
      <c r="A606" s="2" t="s">
        <v>580</v>
      </c>
    </row>
    <row r="607">
      <c r="A607" s="2" t="s">
        <v>581</v>
      </c>
    </row>
    <row r="610">
      <c r="A610" s="2" t="s">
        <v>582</v>
      </c>
    </row>
    <row r="613">
      <c r="A613" s="2" t="s">
        <v>583</v>
      </c>
    </row>
    <row r="614">
      <c r="A614" s="2" t="s">
        <v>584</v>
      </c>
    </row>
    <row r="615">
      <c r="A615" s="2" t="s">
        <v>585</v>
      </c>
    </row>
    <row r="616">
      <c r="A616" s="2" t="s">
        <v>586</v>
      </c>
    </row>
    <row r="617">
      <c r="A617" s="2" t="s">
        <v>587</v>
      </c>
    </row>
    <row r="618">
      <c r="A618" s="2" t="s">
        <v>588</v>
      </c>
    </row>
    <row r="619">
      <c r="A619" s="2" t="s">
        <v>589</v>
      </c>
    </row>
    <row r="620">
      <c r="A620" s="2" t="s">
        <v>590</v>
      </c>
    </row>
    <row r="621">
      <c r="A621" s="2" t="s">
        <v>591</v>
      </c>
    </row>
    <row r="622">
      <c r="A622" s="2" t="s">
        <v>592</v>
      </c>
    </row>
    <row r="623">
      <c r="A623" s="2" t="s">
        <v>593</v>
      </c>
    </row>
    <row r="624">
      <c r="A624" s="2" t="s">
        <v>594</v>
      </c>
    </row>
    <row r="625">
      <c r="A625" s="2" t="s">
        <v>595</v>
      </c>
    </row>
    <row r="626">
      <c r="A626" s="2" t="s">
        <v>596</v>
      </c>
    </row>
    <row r="627">
      <c r="A627" s="2" t="s">
        <v>597</v>
      </c>
    </row>
    <row r="628">
      <c r="A628" s="2" t="s">
        <v>598</v>
      </c>
    </row>
    <row r="629">
      <c r="A629" s="2" t="s">
        <v>599</v>
      </c>
    </row>
    <row r="630">
      <c r="A630" s="2" t="s">
        <v>150</v>
      </c>
    </row>
    <row r="631">
      <c r="A631" s="2" t="s">
        <v>600</v>
      </c>
    </row>
    <row r="632">
      <c r="A632" s="2" t="s">
        <v>601</v>
      </c>
    </row>
    <row r="633">
      <c r="A633" s="2" t="s">
        <v>602</v>
      </c>
    </row>
    <row r="634">
      <c r="A634" s="2" t="s">
        <v>603</v>
      </c>
    </row>
    <row r="635">
      <c r="A635" s="2" t="s">
        <v>604</v>
      </c>
    </row>
    <row r="636">
      <c r="A636" s="2" t="s">
        <v>605</v>
      </c>
    </row>
    <row r="637">
      <c r="A637" s="2" t="s">
        <v>606</v>
      </c>
    </row>
    <row r="638">
      <c r="A638" s="2" t="s">
        <v>607</v>
      </c>
    </row>
    <row r="639">
      <c r="A639" s="2" t="s">
        <v>608</v>
      </c>
    </row>
    <row r="640">
      <c r="A640" s="2" t="s">
        <v>609</v>
      </c>
    </row>
    <row r="641">
      <c r="A641" s="2" t="s">
        <v>610</v>
      </c>
    </row>
    <row r="642">
      <c r="A642" s="2" t="s">
        <v>611</v>
      </c>
    </row>
    <row r="643">
      <c r="A643" s="2" t="s">
        <v>612</v>
      </c>
    </row>
    <row r="644">
      <c r="A644" s="2" t="s">
        <v>613</v>
      </c>
    </row>
    <row r="645">
      <c r="A645" s="2" t="s">
        <v>614</v>
      </c>
    </row>
    <row r="646">
      <c r="A646" s="2" t="s">
        <v>615</v>
      </c>
    </row>
    <row r="647">
      <c r="A647" s="2" t="s">
        <v>616</v>
      </c>
    </row>
    <row r="648">
      <c r="A648" s="2" t="s">
        <v>158</v>
      </c>
    </row>
    <row r="649">
      <c r="A649" s="2" t="s">
        <v>617</v>
      </c>
    </row>
    <row r="650">
      <c r="A650" s="2" t="s">
        <v>160</v>
      </c>
    </row>
    <row r="651">
      <c r="A651" s="2" t="s">
        <v>618</v>
      </c>
    </row>
    <row r="652">
      <c r="A652" s="2" t="s">
        <v>619</v>
      </c>
    </row>
    <row r="653">
      <c r="A653" s="2" t="s">
        <v>620</v>
      </c>
    </row>
    <row r="654">
      <c r="A654" s="2" t="s">
        <v>621</v>
      </c>
    </row>
    <row r="655">
      <c r="A655" s="2" t="s">
        <v>622</v>
      </c>
    </row>
    <row r="656">
      <c r="A656" s="2" t="s">
        <v>623</v>
      </c>
    </row>
    <row r="657">
      <c r="A657" s="2" t="s">
        <v>624</v>
      </c>
    </row>
    <row r="658">
      <c r="A658" s="2" t="s">
        <v>625</v>
      </c>
    </row>
    <row r="659">
      <c r="A659" s="2" t="s">
        <v>626</v>
      </c>
    </row>
    <row r="660">
      <c r="A660" s="2" t="s">
        <v>627</v>
      </c>
    </row>
    <row r="662">
      <c r="A662" s="2" t="s">
        <v>628</v>
      </c>
    </row>
    <row r="665">
      <c r="A665" s="2" t="s">
        <v>629</v>
      </c>
    </row>
    <row r="666">
      <c r="A666" s="2" t="s">
        <v>630</v>
      </c>
    </row>
    <row r="667">
      <c r="A667" s="2" t="s">
        <v>631</v>
      </c>
    </row>
    <row r="668">
      <c r="A668" s="2" t="s">
        <v>632</v>
      </c>
    </row>
    <row r="669">
      <c r="A669" s="2" t="s">
        <v>633</v>
      </c>
    </row>
    <row r="670">
      <c r="A670" s="2" t="s">
        <v>634</v>
      </c>
    </row>
    <row r="671">
      <c r="A671" s="2" t="s">
        <v>635</v>
      </c>
    </row>
    <row r="672">
      <c r="A672" s="2" t="s">
        <v>636</v>
      </c>
    </row>
    <row r="673">
      <c r="A673" s="2" t="s">
        <v>637</v>
      </c>
    </row>
    <row r="674">
      <c r="A674" s="2" t="s">
        <v>638</v>
      </c>
    </row>
    <row r="675">
      <c r="A675" s="2" t="s">
        <v>639</v>
      </c>
    </row>
    <row r="676">
      <c r="A676" s="2" t="s">
        <v>640</v>
      </c>
    </row>
    <row r="677">
      <c r="A677" s="2" t="s">
        <v>641</v>
      </c>
    </row>
    <row r="678">
      <c r="A678" s="2" t="s">
        <v>642</v>
      </c>
    </row>
    <row r="679">
      <c r="A679" s="2" t="s">
        <v>643</v>
      </c>
    </row>
    <row r="680">
      <c r="A680" s="2" t="s">
        <v>644</v>
      </c>
    </row>
    <row r="681">
      <c r="A681" s="2" t="s">
        <v>645</v>
      </c>
    </row>
    <row r="682">
      <c r="A682" s="2" t="s">
        <v>646</v>
      </c>
    </row>
    <row r="683">
      <c r="A683" s="2" t="s">
        <v>647</v>
      </c>
    </row>
    <row r="684">
      <c r="A684" s="2" t="s">
        <v>648</v>
      </c>
    </row>
    <row r="685">
      <c r="A685" s="2" t="s">
        <v>649</v>
      </c>
    </row>
    <row r="686">
      <c r="A686" s="2" t="s">
        <v>650</v>
      </c>
    </row>
    <row r="687">
      <c r="A687" s="2" t="s">
        <v>651</v>
      </c>
    </row>
    <row r="688">
      <c r="A688" s="2" t="s">
        <v>652</v>
      </c>
    </row>
    <row r="689">
      <c r="A689" s="2" t="s">
        <v>653</v>
      </c>
    </row>
    <row r="690">
      <c r="A690" s="2" t="s">
        <v>654</v>
      </c>
    </row>
    <row r="691">
      <c r="A691" s="2" t="s">
        <v>655</v>
      </c>
    </row>
    <row r="692">
      <c r="A692" s="2" t="s">
        <v>656</v>
      </c>
    </row>
    <row r="693">
      <c r="A693" s="2" t="s">
        <v>657</v>
      </c>
    </row>
    <row r="694">
      <c r="A694" s="2" t="s">
        <v>658</v>
      </c>
    </row>
    <row r="695">
      <c r="A695" s="2" t="s">
        <v>659</v>
      </c>
    </row>
    <row r="696">
      <c r="A696" s="2" t="s">
        <v>660</v>
      </c>
    </row>
    <row r="697">
      <c r="A697" s="2" t="s">
        <v>661</v>
      </c>
    </row>
    <row r="698">
      <c r="A698" s="2" t="s">
        <v>662</v>
      </c>
    </row>
    <row r="699">
      <c r="A699" s="2" t="s">
        <v>663</v>
      </c>
    </row>
    <row r="700">
      <c r="A700" s="2" t="s">
        <v>664</v>
      </c>
    </row>
    <row r="701">
      <c r="A701" s="2" t="s">
        <v>665</v>
      </c>
    </row>
    <row r="702">
      <c r="A702" s="2" t="s">
        <v>666</v>
      </c>
    </row>
    <row r="703">
      <c r="A703" s="2" t="s">
        <v>667</v>
      </c>
    </row>
    <row r="704">
      <c r="A704" s="2" t="s">
        <v>668</v>
      </c>
    </row>
    <row r="705">
      <c r="A705" s="2" t="s">
        <v>669</v>
      </c>
    </row>
    <row r="706">
      <c r="A706" s="2" t="s">
        <v>670</v>
      </c>
    </row>
    <row r="709">
      <c r="A709" s="2" t="s">
        <v>671</v>
      </c>
    </row>
    <row r="712">
      <c r="A712" s="2" t="s">
        <v>672</v>
      </c>
    </row>
    <row r="713">
      <c r="A713" s="2" t="s">
        <v>673</v>
      </c>
    </row>
    <row r="714">
      <c r="A714" s="2" t="s">
        <v>674</v>
      </c>
    </row>
    <row r="715">
      <c r="A715" s="2" t="s">
        <v>675</v>
      </c>
    </row>
    <row r="716">
      <c r="A716" s="2" t="s">
        <v>676</v>
      </c>
    </row>
    <row r="717">
      <c r="A717" s="2" t="s">
        <v>677</v>
      </c>
    </row>
    <row r="718">
      <c r="A718" s="2" t="s">
        <v>678</v>
      </c>
    </row>
    <row r="719">
      <c r="A719" s="2" t="s">
        <v>679</v>
      </c>
    </row>
    <row r="720">
      <c r="A720" s="2" t="s">
        <v>680</v>
      </c>
    </row>
    <row r="721">
      <c r="A721" s="2" t="s">
        <v>681</v>
      </c>
    </row>
    <row r="722">
      <c r="A722" s="2" t="s">
        <v>682</v>
      </c>
    </row>
    <row r="723">
      <c r="A723" s="2" t="s">
        <v>683</v>
      </c>
    </row>
    <row r="724">
      <c r="A724" s="2" t="s">
        <v>684</v>
      </c>
    </row>
    <row r="725">
      <c r="A725" s="2" t="s">
        <v>685</v>
      </c>
    </row>
    <row r="726">
      <c r="A726" s="2" t="s">
        <v>686</v>
      </c>
    </row>
    <row r="734">
      <c r="A734" s="2" t="s">
        <v>687</v>
      </c>
    </row>
    <row r="737">
      <c r="A737" s="2" t="s">
        <v>688</v>
      </c>
    </row>
    <row r="738">
      <c r="A738" s="2" t="s">
        <v>689</v>
      </c>
    </row>
    <row r="739">
      <c r="A739" s="2" t="s">
        <v>690</v>
      </c>
    </row>
    <row r="740">
      <c r="A740" s="2" t="s">
        <v>691</v>
      </c>
    </row>
    <row r="741">
      <c r="A741" s="2" t="s">
        <v>692</v>
      </c>
    </row>
    <row r="742">
      <c r="A742" s="2" t="s">
        <v>693</v>
      </c>
    </row>
    <row r="743">
      <c r="A743" s="2" t="s">
        <v>694</v>
      </c>
    </row>
    <row r="744">
      <c r="A744" s="2" t="s">
        <v>695</v>
      </c>
    </row>
    <row r="745">
      <c r="A745" s="2" t="s">
        <v>696</v>
      </c>
    </row>
    <row r="746">
      <c r="A746" s="2" t="s">
        <v>697</v>
      </c>
    </row>
    <row r="747">
      <c r="A747" s="2" t="s">
        <v>698</v>
      </c>
    </row>
    <row r="748">
      <c r="A748" s="2" t="s">
        <v>699</v>
      </c>
    </row>
    <row r="749">
      <c r="A749" s="2" t="s">
        <v>700</v>
      </c>
    </row>
    <row r="750">
      <c r="A750" s="2" t="s">
        <v>701</v>
      </c>
    </row>
    <row r="751">
      <c r="A751" s="2" t="s">
        <v>702</v>
      </c>
    </row>
    <row r="752">
      <c r="A752" s="2" t="s">
        <v>703</v>
      </c>
    </row>
    <row r="753">
      <c r="A753" s="2" t="s">
        <v>704</v>
      </c>
    </row>
    <row r="754">
      <c r="A754" s="2" t="s">
        <v>705</v>
      </c>
    </row>
    <row r="755">
      <c r="A755" s="2" t="s">
        <v>706</v>
      </c>
    </row>
    <row r="756">
      <c r="A756" s="2" t="s">
        <v>707</v>
      </c>
    </row>
    <row r="757">
      <c r="A757" s="2" t="s">
        <v>708</v>
      </c>
    </row>
    <row r="759">
      <c r="A759" s="2" t="s">
        <v>709</v>
      </c>
    </row>
    <row r="762">
      <c r="A762" s="2" t="s">
        <v>180</v>
      </c>
    </row>
    <row r="763">
      <c r="A763" s="2" t="s">
        <v>710</v>
      </c>
    </row>
    <row r="764">
      <c r="A764" s="2" t="s">
        <v>711</v>
      </c>
    </row>
    <row r="765">
      <c r="A765" s="2" t="s">
        <v>712</v>
      </c>
    </row>
    <row r="766">
      <c r="A766" s="2" t="s">
        <v>713</v>
      </c>
    </row>
    <row r="767">
      <c r="A767" s="2" t="s">
        <v>714</v>
      </c>
    </row>
    <row r="768">
      <c r="A768" s="2" t="s">
        <v>715</v>
      </c>
    </row>
    <row r="769">
      <c r="A769" s="2" t="s">
        <v>716</v>
      </c>
    </row>
    <row r="770">
      <c r="A770" s="2" t="s">
        <v>717</v>
      </c>
    </row>
    <row r="771">
      <c r="A771" s="2" t="s">
        <v>718</v>
      </c>
    </row>
    <row r="772">
      <c r="A772" s="2" t="s">
        <v>719</v>
      </c>
    </row>
    <row r="773">
      <c r="A773" s="2" t="s">
        <v>720</v>
      </c>
    </row>
    <row r="774">
      <c r="A774" s="2" t="s">
        <v>721</v>
      </c>
    </row>
    <row r="775">
      <c r="A775" s="2" t="s">
        <v>722</v>
      </c>
    </row>
    <row r="776">
      <c r="A776" s="2" t="s">
        <v>723</v>
      </c>
    </row>
    <row r="777">
      <c r="A777" s="2" t="s">
        <v>724</v>
      </c>
    </row>
    <row r="778">
      <c r="A778" s="2" t="s">
        <v>725</v>
      </c>
    </row>
    <row r="779">
      <c r="A779" s="2" t="s">
        <v>726</v>
      </c>
    </row>
    <row r="780">
      <c r="A780" s="2" t="s">
        <v>727</v>
      </c>
    </row>
    <row r="781">
      <c r="A781" s="2" t="s">
        <v>728</v>
      </c>
    </row>
    <row r="782">
      <c r="A782" s="2" t="s">
        <v>729</v>
      </c>
    </row>
    <row r="783">
      <c r="A783" s="2" t="s">
        <v>730</v>
      </c>
    </row>
    <row r="784">
      <c r="A784" s="2" t="s">
        <v>731</v>
      </c>
    </row>
    <row r="785">
      <c r="A785" s="2" t="s">
        <v>732</v>
      </c>
    </row>
    <row r="786">
      <c r="A786" s="2" t="s">
        <v>733</v>
      </c>
    </row>
    <row r="787">
      <c r="A787" s="2" t="s">
        <v>734</v>
      </c>
    </row>
    <row r="788">
      <c r="A788" s="2" t="s">
        <v>735</v>
      </c>
    </row>
    <row r="789">
      <c r="A789" s="2" t="s">
        <v>736</v>
      </c>
    </row>
    <row r="790">
      <c r="A790" s="2" t="s">
        <v>737</v>
      </c>
    </row>
    <row r="791">
      <c r="A791" s="2" t="s">
        <v>738</v>
      </c>
    </row>
    <row r="792">
      <c r="A792" s="2" t="s">
        <v>739</v>
      </c>
    </row>
    <row r="793">
      <c r="A793" s="2" t="s">
        <v>740</v>
      </c>
    </row>
    <row r="794">
      <c r="A794" s="2" t="s">
        <v>741</v>
      </c>
    </row>
    <row r="795">
      <c r="A795" s="2" t="s">
        <v>742</v>
      </c>
    </row>
    <row r="796">
      <c r="A796" s="2" t="s">
        <v>743</v>
      </c>
    </row>
    <row r="797">
      <c r="A797" s="2" t="s">
        <v>744</v>
      </c>
    </row>
    <row r="798">
      <c r="A798" s="2" t="s">
        <v>745</v>
      </c>
    </row>
    <row r="799">
      <c r="A799" s="2" t="s">
        <v>746</v>
      </c>
    </row>
    <row r="800">
      <c r="A800" s="2" t="s">
        <v>747</v>
      </c>
    </row>
    <row r="801">
      <c r="A801" s="2" t="s">
        <v>748</v>
      </c>
    </row>
    <row r="802">
      <c r="A802" s="2" t="s">
        <v>749</v>
      </c>
    </row>
    <row r="803">
      <c r="A803" s="2" t="s">
        <v>750</v>
      </c>
    </row>
    <row r="804">
      <c r="A804" s="2" t="s">
        <v>751</v>
      </c>
    </row>
    <row r="805">
      <c r="A805" s="2" t="s">
        <v>752</v>
      </c>
    </row>
    <row r="806">
      <c r="A806" s="2" t="s">
        <v>753</v>
      </c>
    </row>
    <row r="807">
      <c r="A807" s="2" t="s">
        <v>754</v>
      </c>
    </row>
    <row r="809">
      <c r="A809" s="2" t="s">
        <v>755</v>
      </c>
    </row>
    <row r="810">
      <c r="A810" s="2" t="s">
        <v>756</v>
      </c>
    </row>
    <row r="811">
      <c r="A811" s="2" t="s">
        <v>757</v>
      </c>
    </row>
    <row r="812">
      <c r="A812" s="2" t="s">
        <v>758</v>
      </c>
    </row>
    <row r="813">
      <c r="A813" s="2" t="s">
        <v>759</v>
      </c>
    </row>
    <row r="814">
      <c r="A814" s="2" t="s">
        <v>760</v>
      </c>
    </row>
    <row r="815">
      <c r="A815" s="2" t="s">
        <v>761</v>
      </c>
    </row>
    <row r="816">
      <c r="A816" s="2" t="s">
        <v>762</v>
      </c>
    </row>
    <row r="817">
      <c r="A817" s="2" t="s">
        <v>763</v>
      </c>
    </row>
    <row r="818">
      <c r="A818" s="2" t="s">
        <v>764</v>
      </c>
    </row>
    <row r="819">
      <c r="A819" s="2" t="s">
        <v>765</v>
      </c>
    </row>
    <row r="820">
      <c r="A820" s="2" t="s">
        <v>766</v>
      </c>
    </row>
    <row r="821">
      <c r="A821" s="2" t="s">
        <v>767</v>
      </c>
    </row>
    <row r="822">
      <c r="A822" s="2" t="s">
        <v>768</v>
      </c>
    </row>
    <row r="823">
      <c r="A823" s="2" t="s">
        <v>769</v>
      </c>
    </row>
    <row r="827">
      <c r="A827" s="2" t="s">
        <v>770</v>
      </c>
    </row>
    <row r="830">
      <c r="A830" s="2" t="s">
        <v>771</v>
      </c>
    </row>
    <row r="831">
      <c r="A831" s="2" t="s">
        <v>772</v>
      </c>
    </row>
    <row r="832">
      <c r="A832" s="2" t="s">
        <v>773</v>
      </c>
    </row>
    <row r="833">
      <c r="A833" s="2" t="s">
        <v>774</v>
      </c>
    </row>
    <row r="834">
      <c r="A834" s="2" t="s">
        <v>775</v>
      </c>
    </row>
    <row r="835">
      <c r="A835" s="2" t="s">
        <v>776</v>
      </c>
    </row>
    <row r="836">
      <c r="A836" s="2" t="s">
        <v>777</v>
      </c>
    </row>
    <row r="837">
      <c r="B837" s="2" t="s">
        <v>778</v>
      </c>
    </row>
    <row r="838">
      <c r="A838" s="2" t="s">
        <v>779</v>
      </c>
    </row>
    <row r="839">
      <c r="A839" s="2" t="s">
        <v>780</v>
      </c>
    </row>
    <row r="840">
      <c r="A840" s="2" t="s">
        <v>781</v>
      </c>
    </row>
    <row r="841">
      <c r="A841" s="2" t="s">
        <v>782</v>
      </c>
    </row>
    <row r="842">
      <c r="A842" s="2" t="s">
        <v>783</v>
      </c>
    </row>
    <row r="843">
      <c r="A843" s="2" t="s">
        <v>784</v>
      </c>
    </row>
    <row r="844">
      <c r="A844" s="2" t="s">
        <v>785</v>
      </c>
    </row>
    <row r="845">
      <c r="A845" s="2" t="s">
        <v>786</v>
      </c>
    </row>
    <row r="846">
      <c r="A846" s="2" t="s">
        <v>787</v>
      </c>
    </row>
    <row r="847">
      <c r="A847" s="2" t="s">
        <v>788</v>
      </c>
    </row>
    <row r="848">
      <c r="A848" s="2" t="s">
        <v>789</v>
      </c>
    </row>
    <row r="849">
      <c r="A849" s="2" t="s">
        <v>790</v>
      </c>
    </row>
    <row r="850">
      <c r="A850" s="2" t="s">
        <v>791</v>
      </c>
    </row>
    <row r="851">
      <c r="A851" s="2" t="s">
        <v>792</v>
      </c>
    </row>
    <row r="852">
      <c r="A852" s="2" t="s">
        <v>793</v>
      </c>
    </row>
    <row r="853">
      <c r="A853" s="2" t="s">
        <v>794</v>
      </c>
    </row>
    <row r="854">
      <c r="A854" s="2" t="s">
        <v>795</v>
      </c>
    </row>
    <row r="855">
      <c r="A855" s="2" t="s">
        <v>796</v>
      </c>
    </row>
    <row r="856">
      <c r="A856" s="2" t="s">
        <v>797</v>
      </c>
    </row>
    <row r="857">
      <c r="A857" s="2" t="s">
        <v>798</v>
      </c>
    </row>
    <row r="858">
      <c r="A858" s="2" t="s">
        <v>799</v>
      </c>
    </row>
    <row r="859">
      <c r="A859" s="2" t="s">
        <v>800</v>
      </c>
    </row>
    <row r="860">
      <c r="A860" s="2" t="s">
        <v>801</v>
      </c>
    </row>
    <row r="861">
      <c r="A861" s="2" t="s">
        <v>802</v>
      </c>
    </row>
    <row r="862">
      <c r="A862" s="2" t="s">
        <v>803</v>
      </c>
    </row>
    <row r="863">
      <c r="A863" s="2" t="s">
        <v>804</v>
      </c>
    </row>
    <row r="864">
      <c r="A864" s="2" t="s">
        <v>805</v>
      </c>
    </row>
    <row r="865">
      <c r="A865" s="2" t="s">
        <v>806</v>
      </c>
    </row>
    <row r="867">
      <c r="A867" s="2" t="s">
        <v>807</v>
      </c>
    </row>
    <row r="868">
      <c r="A868" s="2" t="s">
        <v>808</v>
      </c>
    </row>
    <row r="869">
      <c r="A869" s="2" t="s">
        <v>809</v>
      </c>
    </row>
    <row r="873">
      <c r="A873" s="2" t="s">
        <v>810</v>
      </c>
    </row>
    <row r="876">
      <c r="A876" s="2" t="s">
        <v>811</v>
      </c>
    </row>
    <row r="877">
      <c r="A877" s="2" t="s">
        <v>812</v>
      </c>
    </row>
    <row r="878">
      <c r="A878" s="2" t="s">
        <v>813</v>
      </c>
    </row>
    <row r="879">
      <c r="A879" s="2" t="s">
        <v>814</v>
      </c>
    </row>
    <row r="880">
      <c r="A880" s="2" t="s">
        <v>815</v>
      </c>
    </row>
    <row r="881">
      <c r="A881" s="2" t="s">
        <v>816</v>
      </c>
    </row>
    <row r="882">
      <c r="A882" s="2" t="s">
        <v>817</v>
      </c>
    </row>
    <row r="883">
      <c r="A883" s="2" t="s">
        <v>818</v>
      </c>
    </row>
    <row r="884">
      <c r="A884" s="2" t="s">
        <v>819</v>
      </c>
    </row>
    <row r="885">
      <c r="A885" s="2" t="s">
        <v>820</v>
      </c>
    </row>
    <row r="886">
      <c r="A886" s="2" t="s">
        <v>821</v>
      </c>
    </row>
    <row r="887">
      <c r="A887" s="2" t="s">
        <v>822</v>
      </c>
    </row>
    <row r="888">
      <c r="A888" s="2" t="s">
        <v>823</v>
      </c>
    </row>
    <row r="889">
      <c r="A889" s="2" t="s">
        <v>824</v>
      </c>
    </row>
    <row r="890">
      <c r="A890" s="2" t="s">
        <v>825</v>
      </c>
    </row>
    <row r="891">
      <c r="A891" s="2" t="s">
        <v>826</v>
      </c>
    </row>
    <row r="892">
      <c r="A892" s="2" t="s">
        <v>827</v>
      </c>
    </row>
    <row r="893">
      <c r="A893" s="2" t="s">
        <v>828</v>
      </c>
    </row>
    <row r="894">
      <c r="A894" s="2" t="s">
        <v>829</v>
      </c>
    </row>
    <row r="895">
      <c r="A895" s="2" t="s">
        <v>830</v>
      </c>
    </row>
    <row r="896">
      <c r="A896" s="2" t="s">
        <v>831</v>
      </c>
    </row>
    <row r="897">
      <c r="A897" s="2" t="s">
        <v>832</v>
      </c>
    </row>
    <row r="898">
      <c r="A898" s="2" t="s">
        <v>833</v>
      </c>
    </row>
    <row r="899">
      <c r="A899" s="2" t="s">
        <v>834</v>
      </c>
    </row>
    <row r="900">
      <c r="A900" s="2" t="s">
        <v>835</v>
      </c>
    </row>
    <row r="901">
      <c r="A901" s="2" t="s">
        <v>836</v>
      </c>
    </row>
    <row r="902">
      <c r="A902" s="2" t="s">
        <v>837</v>
      </c>
    </row>
    <row r="903">
      <c r="A903" s="2" t="s">
        <v>838</v>
      </c>
    </row>
    <row r="904">
      <c r="A904" s="2" t="s">
        <v>839</v>
      </c>
    </row>
    <row r="905">
      <c r="A905" s="2" t="s">
        <v>840</v>
      </c>
    </row>
    <row r="906">
      <c r="A906" s="2" t="s">
        <v>841</v>
      </c>
    </row>
    <row r="907">
      <c r="A907" s="2" t="s">
        <v>842</v>
      </c>
    </row>
    <row r="908">
      <c r="A908" s="2" t="s">
        <v>843</v>
      </c>
    </row>
    <row r="909">
      <c r="A909" s="2" t="s">
        <v>844</v>
      </c>
    </row>
    <row r="910">
      <c r="A910" s="2" t="s">
        <v>845</v>
      </c>
    </row>
    <row r="911">
      <c r="A911" s="2" t="s">
        <v>846</v>
      </c>
    </row>
    <row r="913">
      <c r="A913" s="2" t="s">
        <v>847</v>
      </c>
    </row>
    <row r="914">
      <c r="A914" s="2" t="s">
        <v>848</v>
      </c>
    </row>
    <row r="915">
      <c r="A915" s="2" t="s">
        <v>849</v>
      </c>
    </row>
    <row r="916">
      <c r="A916" s="2" t="s">
        <v>850</v>
      </c>
    </row>
    <row r="917">
      <c r="A917" s="2" t="s">
        <v>851</v>
      </c>
    </row>
    <row r="918">
      <c r="A918" s="2" t="s">
        <v>852</v>
      </c>
    </row>
    <row r="919">
      <c r="A919" s="2" t="s">
        <v>853</v>
      </c>
    </row>
    <row r="920">
      <c r="A920" s="2" t="s">
        <v>854</v>
      </c>
    </row>
    <row r="921">
      <c r="A921" s="2" t="s">
        <v>855</v>
      </c>
    </row>
    <row r="922">
      <c r="A922" s="2" t="s">
        <v>250</v>
      </c>
    </row>
    <row r="923">
      <c r="A923" s="2" t="s">
        <v>856</v>
      </c>
    </row>
    <row r="924">
      <c r="A924" s="2" t="s">
        <v>857</v>
      </c>
    </row>
    <row r="925">
      <c r="A925" s="2" t="s">
        <v>858</v>
      </c>
    </row>
    <row r="927">
      <c r="A927" s="2" t="s">
        <v>859</v>
      </c>
    </row>
    <row r="928">
      <c r="A928" s="2" t="s">
        <v>860</v>
      </c>
    </row>
    <row r="929">
      <c r="A929" s="2" t="s">
        <v>861</v>
      </c>
    </row>
    <row r="930">
      <c r="A930" s="2" t="s">
        <v>862</v>
      </c>
    </row>
    <row r="931">
      <c r="A931" s="2" t="s">
        <v>863</v>
      </c>
    </row>
    <row r="932">
      <c r="A932" s="2" t="s">
        <v>864</v>
      </c>
    </row>
    <row r="933">
      <c r="A933" s="2" t="s">
        <v>865</v>
      </c>
    </row>
    <row r="934">
      <c r="A934" s="2" t="s">
        <v>866</v>
      </c>
    </row>
    <row r="935">
      <c r="A935" s="2" t="s">
        <v>867</v>
      </c>
    </row>
    <row r="936">
      <c r="A936" s="2" t="s">
        <v>868</v>
      </c>
    </row>
    <row r="937">
      <c r="A937" s="2" t="s">
        <v>869</v>
      </c>
    </row>
    <row r="938">
      <c r="A938" s="2" t="s">
        <v>870</v>
      </c>
    </row>
    <row r="939">
      <c r="A939" s="2" t="s">
        <v>871</v>
      </c>
    </row>
    <row r="940">
      <c r="A940" s="2" t="s">
        <v>872</v>
      </c>
    </row>
    <row r="941">
      <c r="A941" s="2" t="s">
        <v>873</v>
      </c>
    </row>
    <row r="943">
      <c r="A943" s="2" t="s">
        <v>874</v>
      </c>
    </row>
    <row r="944">
      <c r="A944" s="2" t="s">
        <v>875</v>
      </c>
    </row>
    <row r="945">
      <c r="A945" s="2" t="s">
        <v>876</v>
      </c>
    </row>
    <row r="946">
      <c r="A946" s="2" t="s">
        <v>877</v>
      </c>
    </row>
    <row r="947">
      <c r="A947" s="2" t="s">
        <v>878</v>
      </c>
    </row>
    <row r="948">
      <c r="A948" s="2" t="s">
        <v>879</v>
      </c>
    </row>
    <row r="949">
      <c r="A949" s="2" t="s">
        <v>880</v>
      </c>
    </row>
    <row r="950">
      <c r="A950" s="2" t="s">
        <v>881</v>
      </c>
    </row>
    <row r="951">
      <c r="A951" s="2" t="s">
        <v>882</v>
      </c>
    </row>
    <row r="952">
      <c r="A952" s="2" t="s">
        <v>883</v>
      </c>
    </row>
    <row r="953">
      <c r="A953" s="2" t="s">
        <v>884</v>
      </c>
    </row>
    <row r="954">
      <c r="A954" s="2" t="s">
        <v>885</v>
      </c>
    </row>
    <row r="955">
      <c r="A955" s="2" t="s">
        <v>886</v>
      </c>
    </row>
    <row r="956">
      <c r="A956" s="2" t="s">
        <v>887</v>
      </c>
    </row>
    <row r="958">
      <c r="A958" s="2" t="s">
        <v>888</v>
      </c>
    </row>
    <row r="961">
      <c r="A961" s="2" t="s">
        <v>889</v>
      </c>
    </row>
    <row r="962">
      <c r="A962" s="2" t="s">
        <v>890</v>
      </c>
    </row>
    <row r="963">
      <c r="A963" s="2" t="s">
        <v>891</v>
      </c>
    </row>
    <row r="964">
      <c r="A964" s="2" t="s">
        <v>892</v>
      </c>
    </row>
    <row r="965">
      <c r="A965" s="2" t="s">
        <v>893</v>
      </c>
    </row>
    <row r="966">
      <c r="A966" s="2" t="s">
        <v>894</v>
      </c>
    </row>
    <row r="967">
      <c r="A967" s="2" t="s">
        <v>895</v>
      </c>
    </row>
    <row r="968">
      <c r="A968" s="2" t="s">
        <v>896</v>
      </c>
    </row>
    <row r="969">
      <c r="A969" s="2" t="s">
        <v>897</v>
      </c>
    </row>
    <row r="970">
      <c r="A970" s="2" t="s">
        <v>898</v>
      </c>
    </row>
    <row r="971">
      <c r="A971" s="2" t="s">
        <v>899</v>
      </c>
    </row>
    <row r="972">
      <c r="A972" s="2" t="s">
        <v>900</v>
      </c>
    </row>
    <row r="973">
      <c r="A973" s="2" t="s">
        <v>901</v>
      </c>
    </row>
    <row r="974">
      <c r="A974" s="2" t="s">
        <v>902</v>
      </c>
    </row>
    <row r="975">
      <c r="A975" s="2" t="s">
        <v>903</v>
      </c>
    </row>
    <row r="976">
      <c r="A976" s="2" t="s">
        <v>904</v>
      </c>
    </row>
    <row r="977">
      <c r="A977" s="2" t="s">
        <v>905</v>
      </c>
    </row>
    <row r="978">
      <c r="A978" s="2" t="s">
        <v>906</v>
      </c>
    </row>
    <row r="979">
      <c r="A979" s="2" t="s">
        <v>907</v>
      </c>
    </row>
    <row r="980">
      <c r="A980" s="2" t="s">
        <v>908</v>
      </c>
    </row>
    <row r="981">
      <c r="A981" s="2" t="s">
        <v>909</v>
      </c>
    </row>
    <row r="982">
      <c r="A982" s="2" t="s">
        <v>910</v>
      </c>
    </row>
    <row r="983">
      <c r="A983" s="2" t="s">
        <v>911</v>
      </c>
    </row>
    <row r="984">
      <c r="A984" s="2" t="s">
        <v>912</v>
      </c>
    </row>
    <row r="985">
      <c r="A985" s="2" t="s">
        <v>913</v>
      </c>
    </row>
    <row r="986">
      <c r="A986" s="2" t="s">
        <v>914</v>
      </c>
    </row>
    <row r="987">
      <c r="A987" s="2" t="s">
        <v>915</v>
      </c>
    </row>
    <row r="988">
      <c r="A988" s="2" t="s">
        <v>916</v>
      </c>
    </row>
    <row r="989">
      <c r="A989" s="2" t="s">
        <v>917</v>
      </c>
    </row>
    <row r="990">
      <c r="A990" s="2" t="s">
        <v>918</v>
      </c>
    </row>
    <row r="991">
      <c r="A991" s="2" t="s">
        <v>919</v>
      </c>
    </row>
    <row r="992">
      <c r="A992" s="2" t="s">
        <v>920</v>
      </c>
    </row>
    <row r="993">
      <c r="A993" s="2" t="s">
        <v>921</v>
      </c>
    </row>
    <row r="994">
      <c r="A994" s="2" t="s">
        <v>922</v>
      </c>
    </row>
    <row r="995">
      <c r="A995" s="2" t="s">
        <v>923</v>
      </c>
    </row>
    <row r="996">
      <c r="A996" s="2" t="s">
        <v>924</v>
      </c>
    </row>
    <row r="997">
      <c r="A997" s="2" t="s">
        <v>925</v>
      </c>
    </row>
    <row r="998">
      <c r="A998" s="2" t="s">
        <v>286</v>
      </c>
    </row>
    <row r="999">
      <c r="A999" s="2" t="s">
        <v>926</v>
      </c>
    </row>
    <row r="1000">
      <c r="A1000" s="2" t="s">
        <v>927</v>
      </c>
    </row>
    <row r="1001">
      <c r="A1001" s="2" t="s">
        <v>928</v>
      </c>
    </row>
    <row r="1002">
      <c r="A1002" s="2" t="s">
        <v>929</v>
      </c>
    </row>
    <row r="1003">
      <c r="A1003" s="2" t="s">
        <v>930</v>
      </c>
    </row>
    <row r="1004">
      <c r="A1004" s="2" t="s">
        <v>931</v>
      </c>
    </row>
    <row r="1006">
      <c r="A1006" s="2" t="s">
        <v>932</v>
      </c>
    </row>
    <row r="1009">
      <c r="A1009" s="2" t="s">
        <v>933</v>
      </c>
    </row>
    <row r="1010">
      <c r="A1010" s="2" t="s">
        <v>934</v>
      </c>
    </row>
    <row r="1011">
      <c r="A1011" s="2" t="s">
        <v>935</v>
      </c>
    </row>
    <row r="1012">
      <c r="A1012" s="2" t="s">
        <v>936</v>
      </c>
    </row>
    <row r="1013">
      <c r="A1013" s="2" t="s">
        <v>937</v>
      </c>
    </row>
    <row r="1014">
      <c r="A1014" s="2" t="s">
        <v>290</v>
      </c>
    </row>
    <row r="1015">
      <c r="A1015" s="2" t="s">
        <v>938</v>
      </c>
    </row>
    <row r="1016">
      <c r="A1016" s="2" t="s">
        <v>939</v>
      </c>
    </row>
    <row r="1017">
      <c r="A1017" s="2" t="s">
        <v>940</v>
      </c>
    </row>
    <row r="1018">
      <c r="A1018" s="2" t="s">
        <v>941</v>
      </c>
    </row>
    <row r="1019">
      <c r="A1019" s="2" t="s">
        <v>942</v>
      </c>
    </row>
    <row r="1020">
      <c r="A1020" s="2" t="s">
        <v>943</v>
      </c>
    </row>
    <row r="1021">
      <c r="A1021" s="2" t="s">
        <v>292</v>
      </c>
    </row>
    <row r="1022">
      <c r="A1022" s="2" t="s">
        <v>944</v>
      </c>
    </row>
    <row r="1023">
      <c r="A1023" s="2" t="s">
        <v>945</v>
      </c>
    </row>
    <row r="1024">
      <c r="A1024" s="2" t="s">
        <v>946</v>
      </c>
    </row>
    <row r="1025">
      <c r="A1025" s="2" t="s">
        <v>947</v>
      </c>
    </row>
    <row r="1027">
      <c r="A1027" s="2" t="s">
        <v>948</v>
      </c>
    </row>
    <row r="1028">
      <c r="A1028" s="2" t="s">
        <v>949</v>
      </c>
    </row>
    <row r="1033">
      <c r="A1033" s="2" t="s">
        <v>950</v>
      </c>
    </row>
    <row r="1036">
      <c r="A1036" s="2" t="s">
        <v>951</v>
      </c>
    </row>
    <row r="1037">
      <c r="A1037" s="2" t="s">
        <v>952</v>
      </c>
    </row>
    <row r="1038">
      <c r="A1038" s="2" t="s">
        <v>953</v>
      </c>
    </row>
    <row r="1039">
      <c r="A1039" s="2" t="s">
        <v>954</v>
      </c>
    </row>
    <row r="1040">
      <c r="A1040" s="2" t="s">
        <v>955</v>
      </c>
    </row>
    <row r="1041">
      <c r="A1041" s="2" t="s">
        <v>956</v>
      </c>
    </row>
    <row r="1042">
      <c r="A1042" s="2" t="s">
        <v>957</v>
      </c>
    </row>
    <row r="1043">
      <c r="A1043" s="2" t="s">
        <v>958</v>
      </c>
    </row>
    <row r="1044">
      <c r="A1044" s="2" t="s">
        <v>959</v>
      </c>
    </row>
    <row r="1045">
      <c r="A1045" s="2" t="s">
        <v>960</v>
      </c>
    </row>
    <row r="1046">
      <c r="A1046" s="2" t="s">
        <v>961</v>
      </c>
    </row>
    <row r="1048">
      <c r="A1048" s="2" t="s">
        <v>962</v>
      </c>
    </row>
    <row r="1049">
      <c r="A1049" s="2" t="s">
        <v>963</v>
      </c>
    </row>
    <row r="1051">
      <c r="A1051" s="2" t="s">
        <v>964</v>
      </c>
    </row>
    <row r="1052">
      <c r="A1052" s="2" t="s">
        <v>294</v>
      </c>
    </row>
    <row r="1058">
      <c r="A1058" s="2" t="s">
        <v>965</v>
      </c>
    </row>
    <row r="1061">
      <c r="A1061" s="2" t="s">
        <v>966</v>
      </c>
    </row>
    <row r="1062">
      <c r="A1062" s="2" t="s">
        <v>967</v>
      </c>
    </row>
    <row r="1063">
      <c r="A1063" s="2" t="s">
        <v>968</v>
      </c>
    </row>
    <row r="1064">
      <c r="A1064" s="2" t="s">
        <v>969</v>
      </c>
    </row>
    <row r="1065">
      <c r="A1065" s="2" t="s">
        <v>970</v>
      </c>
    </row>
    <row r="1066">
      <c r="A1066" s="2" t="s">
        <v>971</v>
      </c>
    </row>
    <row r="1067">
      <c r="A1067" s="2" t="s">
        <v>972</v>
      </c>
    </row>
    <row r="1068">
      <c r="A1068" s="2" t="s">
        <v>973</v>
      </c>
    </row>
    <row r="1069">
      <c r="A1069" s="2" t="s">
        <v>974</v>
      </c>
    </row>
    <row r="1070">
      <c r="A1070" s="2" t="s">
        <v>975</v>
      </c>
    </row>
    <row r="1071">
      <c r="A1071" s="2" t="s">
        <v>976</v>
      </c>
    </row>
    <row r="1072">
      <c r="A1072" s="2" t="s">
        <v>977</v>
      </c>
    </row>
    <row r="1073">
      <c r="A1073" s="2" t="s">
        <v>978</v>
      </c>
    </row>
    <row r="1074">
      <c r="A1074" s="2" t="s">
        <v>979</v>
      </c>
    </row>
    <row r="1075">
      <c r="A1075" s="2" t="s">
        <v>980</v>
      </c>
    </row>
    <row r="1076">
      <c r="A1076" s="2" t="s">
        <v>981</v>
      </c>
    </row>
    <row r="1077">
      <c r="A1077" s="2" t="s">
        <v>982</v>
      </c>
    </row>
    <row r="1078">
      <c r="A1078" s="2" t="s">
        <v>983</v>
      </c>
    </row>
    <row r="1079">
      <c r="A1079" s="2" t="s">
        <v>984</v>
      </c>
    </row>
    <row r="1080">
      <c r="A1080" s="2" t="s">
        <v>985</v>
      </c>
    </row>
    <row r="1081">
      <c r="A1081" s="2" t="s">
        <v>986</v>
      </c>
    </row>
    <row r="1083">
      <c r="A1083" s="2" t="s">
        <v>987</v>
      </c>
    </row>
    <row r="1084">
      <c r="A1084" s="2" t="s">
        <v>988</v>
      </c>
    </row>
    <row r="1085">
      <c r="A1085" s="2" t="s">
        <v>989</v>
      </c>
    </row>
    <row r="1086">
      <c r="A1086" s="2" t="s">
        <v>990</v>
      </c>
    </row>
    <row r="1087">
      <c r="A1087" s="2" t="s">
        <v>991</v>
      </c>
    </row>
    <row r="1088">
      <c r="A1088" s="2" t="s">
        <v>992</v>
      </c>
    </row>
    <row r="1089">
      <c r="A1089" s="2" t="s">
        <v>993</v>
      </c>
    </row>
    <row r="1090">
      <c r="A1090" s="2" t="s">
        <v>994</v>
      </c>
    </row>
    <row r="1091">
      <c r="A1091" s="2" t="s">
        <v>995</v>
      </c>
    </row>
    <row r="1092">
      <c r="A1092" s="2" t="s">
        <v>996</v>
      </c>
    </row>
    <row r="1093">
      <c r="A1093" s="2" t="s">
        <v>997</v>
      </c>
    </row>
    <row r="1094">
      <c r="A1094" s="2" t="s">
        <v>998</v>
      </c>
    </row>
    <row r="1101">
      <c r="A1101" s="2" t="s">
        <v>999</v>
      </c>
    </row>
    <row r="1104">
      <c r="A1104" s="2" t="s">
        <v>1000</v>
      </c>
    </row>
    <row r="1105">
      <c r="A1105" s="2" t="s">
        <v>1001</v>
      </c>
    </row>
    <row r="1106">
      <c r="A1106" s="2" t="s">
        <v>1002</v>
      </c>
    </row>
    <row r="1107">
      <c r="A1107" s="2" t="s">
        <v>1003</v>
      </c>
    </row>
    <row r="1108">
      <c r="A1108" s="2" t="s">
        <v>1004</v>
      </c>
    </row>
    <row r="1109">
      <c r="A1109" s="2" t="s">
        <v>1005</v>
      </c>
    </row>
    <row r="1110">
      <c r="A1110" s="2" t="s">
        <v>1006</v>
      </c>
    </row>
    <row r="1115">
      <c r="A1115" s="2" t="s">
        <v>1007</v>
      </c>
    </row>
    <row r="1116">
      <c r="A1116" s="2" t="s">
        <v>1008</v>
      </c>
    </row>
    <row r="1117">
      <c r="A1117" s="2" t="s">
        <v>1009</v>
      </c>
    </row>
    <row r="1119">
      <c r="A1119" s="2" t="s">
        <v>1010</v>
      </c>
    </row>
    <row r="1121">
      <c r="A1121" s="2" t="s">
        <v>1011</v>
      </c>
    </row>
    <row r="1122">
      <c r="A1122" s="2" t="s">
        <v>1012</v>
      </c>
    </row>
    <row r="1124">
      <c r="A1124" s="2" t="s">
        <v>1013</v>
      </c>
    </row>
    <row r="1125">
      <c r="A1125" s="2" t="s">
        <v>1014</v>
      </c>
    </row>
    <row r="1127">
      <c r="A1127" s="2" t="s">
        <v>1015</v>
      </c>
    </row>
    <row r="1128">
      <c r="A1128" s="2" t="s">
        <v>1016</v>
      </c>
    </row>
    <row r="1130">
      <c r="A1130" s="2" t="s">
        <v>1017</v>
      </c>
    </row>
    <row r="1131">
      <c r="A1131" s="2" t="s">
        <v>1018</v>
      </c>
    </row>
    <row r="1133">
      <c r="A1133" s="2" t="s">
        <v>1019</v>
      </c>
    </row>
    <row r="1134">
      <c r="A1134" s="2" t="s">
        <v>1020</v>
      </c>
    </row>
    <row r="1136">
      <c r="A1136" s="2" t="s">
        <v>1021</v>
      </c>
    </row>
    <row r="1137">
      <c r="A1137" s="2" t="s">
        <v>1022</v>
      </c>
    </row>
    <row r="1139">
      <c r="A1139" s="2" t="s">
        <v>1023</v>
      </c>
    </row>
    <row r="1140">
      <c r="A1140" s="2" t="s">
        <v>1024</v>
      </c>
    </row>
    <row r="1142">
      <c r="A1142" s="2" t="s">
        <v>1025</v>
      </c>
    </row>
    <row r="1143">
      <c r="A1143" s="2" t="s">
        <v>1026</v>
      </c>
    </row>
    <row r="1146">
      <c r="A1146" s="2" t="s">
        <v>1027</v>
      </c>
    </row>
    <row r="1148">
      <c r="A1148" s="2" t="s">
        <v>1028</v>
      </c>
    </row>
    <row r="1152">
      <c r="A1152" s="2" t="s">
        <v>1029</v>
      </c>
    </row>
    <row r="1156">
      <c r="A1156" s="2" t="s">
        <v>1030</v>
      </c>
    </row>
    <row r="1157">
      <c r="A1157" s="2" t="s">
        <v>1031</v>
      </c>
    </row>
    <row r="1158">
      <c r="A1158" s="2" t="s">
        <v>1032</v>
      </c>
    </row>
    <row r="1159">
      <c r="A1159" s="2" t="s">
        <v>1033</v>
      </c>
    </row>
    <row r="1160">
      <c r="A1160" s="2" t="s">
        <v>1034</v>
      </c>
    </row>
    <row r="1161">
      <c r="A1161" s="2" t="s">
        <v>1035</v>
      </c>
    </row>
    <row r="1162">
      <c r="A1162" s="2" t="s">
        <v>1036</v>
      </c>
    </row>
    <row r="1163">
      <c r="A1163" s="2" t="s">
        <v>1037</v>
      </c>
    </row>
    <row r="1164">
      <c r="A1164" s="2" t="s">
        <v>1038</v>
      </c>
    </row>
    <row r="1165">
      <c r="A1165" s="2" t="s">
        <v>1039</v>
      </c>
    </row>
    <row r="1166">
      <c r="A1166" s="2" t="s">
        <v>1040</v>
      </c>
    </row>
    <row r="1167">
      <c r="A1167" s="2" t="s">
        <v>1041</v>
      </c>
    </row>
    <row r="1168">
      <c r="A1168" s="2" t="s">
        <v>1042</v>
      </c>
    </row>
    <row r="1169">
      <c r="A1169" s="2" t="s">
        <v>1043</v>
      </c>
    </row>
    <row r="1170">
      <c r="A1170" s="2" t="s">
        <v>1044</v>
      </c>
    </row>
    <row r="1171">
      <c r="A1171" s="2" t="s">
        <v>1045</v>
      </c>
    </row>
    <row r="1172">
      <c r="A1172" s="2" t="s">
        <v>1046</v>
      </c>
    </row>
    <row r="1173">
      <c r="A1173" s="2" t="s">
        <v>1047</v>
      </c>
    </row>
    <row r="1174">
      <c r="A1174" s="2" t="s">
        <v>1048</v>
      </c>
    </row>
    <row r="1176">
      <c r="A1176" s="2" t="s">
        <v>1049</v>
      </c>
    </row>
    <row r="1177">
      <c r="A1177" s="2" t="s">
        <v>1050</v>
      </c>
    </row>
    <row r="1178">
      <c r="A1178" s="2" t="s">
        <v>1051</v>
      </c>
    </row>
    <row r="1180">
      <c r="A1180" s="2" t="s">
        <v>1052</v>
      </c>
    </row>
    <row r="1181">
      <c r="A1181" s="2" t="s">
        <v>1053</v>
      </c>
    </row>
    <row r="1182">
      <c r="A1182" s="2" t="s">
        <v>1054</v>
      </c>
    </row>
    <row r="1185">
      <c r="A1185" s="2" t="s">
        <v>1055</v>
      </c>
    </row>
    <row r="1186">
      <c r="A1186" s="2" t="s">
        <v>1056</v>
      </c>
    </row>
    <row r="1187">
      <c r="A1187" s="2" t="s">
        <v>1057</v>
      </c>
    </row>
    <row r="1188">
      <c r="A1188" s="2" t="s">
        <v>1058</v>
      </c>
    </row>
    <row r="1189">
      <c r="A1189" s="2" t="s">
        <v>1059</v>
      </c>
    </row>
    <row r="1190">
      <c r="A1190" s="2" t="s">
        <v>1060</v>
      </c>
    </row>
    <row r="1191">
      <c r="A1191" s="2" t="s">
        <v>1061</v>
      </c>
    </row>
    <row r="1192">
      <c r="A1192" s="2" t="s">
        <v>1062</v>
      </c>
    </row>
    <row r="1193">
      <c r="A1193" s="2" t="s">
        <v>1063</v>
      </c>
    </row>
    <row r="1194">
      <c r="A1194" s="2" t="s">
        <v>1064</v>
      </c>
    </row>
    <row r="1195">
      <c r="A1195" s="2" t="s">
        <v>1065</v>
      </c>
    </row>
    <row r="1196">
      <c r="A1196" s="2" t="s">
        <v>1066</v>
      </c>
    </row>
    <row r="1197">
      <c r="A1197" s="2" t="s">
        <v>1067</v>
      </c>
    </row>
    <row r="1198">
      <c r="A1198" s="2" t="s">
        <v>1068</v>
      </c>
    </row>
    <row r="1199">
      <c r="A1199" s="2" t="s">
        <v>1069</v>
      </c>
    </row>
    <row r="1200">
      <c r="A1200" s="2" t="s">
        <v>1070</v>
      </c>
    </row>
    <row r="1201">
      <c r="A1201" s="2" t="s">
        <v>1071</v>
      </c>
    </row>
    <row r="1202">
      <c r="A1202" s="2" t="s">
        <v>1072</v>
      </c>
    </row>
    <row r="1203">
      <c r="A1203" s="2" t="s">
        <v>1073</v>
      </c>
    </row>
    <row r="1204">
      <c r="A1204" s="2" t="s">
        <v>1074</v>
      </c>
    </row>
    <row r="1205">
      <c r="A1205" s="2" t="s">
        <v>1075</v>
      </c>
    </row>
    <row r="1206">
      <c r="A1206" s="2" t="s">
        <v>1076</v>
      </c>
    </row>
    <row r="1207">
      <c r="A1207" s="2" t="s">
        <v>1077</v>
      </c>
    </row>
    <row r="1208">
      <c r="A1208" s="2" t="s">
        <v>1078</v>
      </c>
    </row>
    <row r="1209">
      <c r="A1209" s="2" t="s">
        <v>1079</v>
      </c>
    </row>
    <row r="1210">
      <c r="A1210" s="2" t="s">
        <v>1080</v>
      </c>
    </row>
    <row r="1211">
      <c r="A1211" s="2" t="s">
        <v>1081</v>
      </c>
    </row>
    <row r="1212">
      <c r="A1212" s="2" t="s">
        <v>1082</v>
      </c>
    </row>
    <row r="1213">
      <c r="A1213" s="2" t="s">
        <v>1083</v>
      </c>
    </row>
    <row r="1214">
      <c r="A1214" s="2" t="s">
        <v>1084</v>
      </c>
    </row>
    <row r="1215">
      <c r="A1215" s="2" t="s">
        <v>1085</v>
      </c>
    </row>
    <row r="1216">
      <c r="A1216" s="2" t="s">
        <v>1086</v>
      </c>
    </row>
    <row r="1217">
      <c r="A1217" s="2" t="s">
        <v>1087</v>
      </c>
    </row>
    <row r="1218">
      <c r="A1218" s="2" t="s">
        <v>1088</v>
      </c>
    </row>
    <row r="1219">
      <c r="A1219" s="2" t="s">
        <v>1089</v>
      </c>
    </row>
    <row r="1220">
      <c r="A1220" s="2" t="s">
        <v>1090</v>
      </c>
    </row>
    <row r="1221">
      <c r="A1221" s="2" t="s">
        <v>1091</v>
      </c>
    </row>
    <row r="1222">
      <c r="A1222" s="2" t="s">
        <v>1092</v>
      </c>
    </row>
    <row r="1223">
      <c r="A1223" s="2" t="s">
        <v>1093</v>
      </c>
    </row>
    <row r="1224">
      <c r="A1224" s="2" t="s">
        <v>1094</v>
      </c>
    </row>
    <row r="1225">
      <c r="A1225" s="2" t="s">
        <v>303</v>
      </c>
    </row>
    <row r="1226">
      <c r="A1226" s="2" t="s">
        <v>1095</v>
      </c>
    </row>
    <row r="1227">
      <c r="A1227" s="2" t="s">
        <v>1096</v>
      </c>
    </row>
    <row r="1228">
      <c r="A1228" s="2" t="s">
        <v>1097</v>
      </c>
    </row>
    <row r="1229">
      <c r="A1229" s="2" t="s">
        <v>1098</v>
      </c>
    </row>
    <row r="1230">
      <c r="A1230" s="2" t="s">
        <v>1099</v>
      </c>
    </row>
    <row r="1233">
      <c r="A1233" s="2" t="s">
        <v>1100</v>
      </c>
    </row>
    <row r="1237">
      <c r="A1237" s="2" t="s">
        <v>1101</v>
      </c>
    </row>
    <row r="1238">
      <c r="A1238" s="2" t="s">
        <v>1102</v>
      </c>
    </row>
    <row r="1239">
      <c r="A1239" s="2" t="s">
        <v>1103</v>
      </c>
    </row>
    <row r="1240">
      <c r="A1240" s="2" t="s">
        <v>1104</v>
      </c>
    </row>
    <row r="1241">
      <c r="A1241" s="2" t="s">
        <v>1105</v>
      </c>
    </row>
    <row r="1242">
      <c r="A1242" s="2" t="s">
        <v>1106</v>
      </c>
    </row>
    <row r="1243">
      <c r="A1243" s="2" t="s">
        <v>1107</v>
      </c>
    </row>
    <row r="1244">
      <c r="A1244" s="2" t="s">
        <v>1108</v>
      </c>
    </row>
    <row r="1245">
      <c r="A1245" s="2" t="s">
        <v>1109</v>
      </c>
    </row>
    <row r="1246">
      <c r="A1246" s="2" t="s">
        <v>1110</v>
      </c>
    </row>
    <row r="1247">
      <c r="A1247" s="2" t="s">
        <v>1111</v>
      </c>
    </row>
    <row r="1248">
      <c r="A1248" s="2" t="s">
        <v>1112</v>
      </c>
    </row>
    <row r="1249">
      <c r="A1249" s="2" t="s">
        <v>1113</v>
      </c>
    </row>
    <row r="1250">
      <c r="A1250" s="2" t="s">
        <v>1114</v>
      </c>
    </row>
    <row r="1251">
      <c r="A1251" s="2" t="s">
        <v>1115</v>
      </c>
    </row>
    <row r="1254">
      <c r="A1254" s="2" t="s">
        <v>1116</v>
      </c>
    </row>
    <row r="1255">
      <c r="A1255" s="2" t="s">
        <v>1117</v>
      </c>
      <c r="B1255" s="2" t="s">
        <v>1118</v>
      </c>
    </row>
    <row r="1258">
      <c r="A1258" s="2" t="s">
        <v>1119</v>
      </c>
    </row>
    <row r="1261">
      <c r="A1261" s="2" t="s">
        <v>1120</v>
      </c>
    </row>
    <row r="1262">
      <c r="A1262" s="2" t="s">
        <v>1121</v>
      </c>
    </row>
    <row r="1263">
      <c r="A1263" s="2" t="s">
        <v>1052</v>
      </c>
    </row>
    <row r="1264">
      <c r="A1264" s="2" t="s">
        <v>1040</v>
      </c>
    </row>
    <row r="1265">
      <c r="A1265" s="2" t="s">
        <v>1122</v>
      </c>
    </row>
    <row r="1266">
      <c r="A1266" s="2" t="s">
        <v>1123</v>
      </c>
    </row>
    <row r="1267">
      <c r="A1267" s="2" t="s">
        <v>1124</v>
      </c>
    </row>
    <row r="1268">
      <c r="A1268" s="2" t="s">
        <v>1125</v>
      </c>
    </row>
    <row r="1269">
      <c r="A1269" s="2" t="s">
        <v>1126</v>
      </c>
    </row>
    <row r="1270">
      <c r="A1270" s="2" t="s">
        <v>313</v>
      </c>
    </row>
    <row r="1271">
      <c r="A1271" s="2" t="s">
        <v>1030</v>
      </c>
    </row>
    <row r="1272">
      <c r="A1272" s="2" t="s">
        <v>1127</v>
      </c>
    </row>
    <row r="1273">
      <c r="A1273" s="2" t="s">
        <v>1031</v>
      </c>
    </row>
    <row r="1274">
      <c r="A1274" s="2" t="s">
        <v>1128</v>
      </c>
    </row>
    <row r="1275">
      <c r="A1275" s="2" t="s">
        <v>1129</v>
      </c>
    </row>
    <row r="1276">
      <c r="A1276" s="2" t="s">
        <v>1130</v>
      </c>
    </row>
    <row r="1277">
      <c r="A1277" s="2" t="s">
        <v>1131</v>
      </c>
    </row>
    <row r="1278">
      <c r="A1278" s="2" t="s">
        <v>1132</v>
      </c>
    </row>
    <row r="1279">
      <c r="A1279" s="2" t="s">
        <v>1133</v>
      </c>
    </row>
    <row r="1280">
      <c r="A1280" s="2" t="s">
        <v>1134</v>
      </c>
    </row>
    <row r="1281">
      <c r="A1281" s="2" t="s">
        <v>1135</v>
      </c>
    </row>
    <row r="1282">
      <c r="A1282" s="2" t="s">
        <v>1136</v>
      </c>
    </row>
    <row r="1283">
      <c r="A1283" s="2" t="s">
        <v>1137</v>
      </c>
    </row>
    <row r="1284">
      <c r="A1284" s="2" t="s">
        <v>1138</v>
      </c>
    </row>
    <row r="1285">
      <c r="A1285" s="2" t="s">
        <v>315</v>
      </c>
    </row>
    <row r="1286">
      <c r="A1286" s="2" t="s">
        <v>1139</v>
      </c>
    </row>
    <row r="1287">
      <c r="A1287" s="2" t="s">
        <v>1140</v>
      </c>
    </row>
    <row r="1288">
      <c r="A1288" s="2" t="s">
        <v>1141</v>
      </c>
    </row>
    <row r="1289">
      <c r="A1289" s="2" t="s">
        <v>1046</v>
      </c>
    </row>
    <row r="1290">
      <c r="A1290" s="2" t="s">
        <v>1142</v>
      </c>
    </row>
    <row r="1291">
      <c r="A1291" s="2" t="s">
        <v>1051</v>
      </c>
    </row>
    <row r="1293">
      <c r="A1293" s="2" t="s">
        <v>1143</v>
      </c>
    </row>
    <row r="1294">
      <c r="A1294" s="2" t="s">
        <v>1144</v>
      </c>
    </row>
    <row r="1295">
      <c r="A1295" s="2" t="s">
        <v>1145</v>
      </c>
    </row>
    <row r="1298">
      <c r="A1298" s="2" t="s">
        <v>1146</v>
      </c>
    </row>
    <row r="1299">
      <c r="A1299" s="2" t="s">
        <v>1147</v>
      </c>
    </row>
    <row r="1301">
      <c r="A1301" s="2" t="s">
        <v>1148</v>
      </c>
    </row>
    <row r="1303">
      <c r="A1303" s="2" t="s">
        <v>1149</v>
      </c>
    </row>
    <row r="1305">
      <c r="A1305" s="2" t="s">
        <v>1150</v>
      </c>
    </row>
    <row r="1306">
      <c r="A1306" s="2" t="s">
        <v>1151</v>
      </c>
    </row>
    <row r="1307">
      <c r="A1307" s="2" t="s">
        <v>1152</v>
      </c>
    </row>
    <row r="1308">
      <c r="A1308" s="2" t="s">
        <v>1153</v>
      </c>
    </row>
    <row r="1309">
      <c r="A1309" s="2" t="s">
        <v>1154</v>
      </c>
    </row>
    <row r="1310">
      <c r="A1310" s="2" t="s">
        <v>1155</v>
      </c>
    </row>
    <row r="1311">
      <c r="A1311" s="2" t="s">
        <v>1156</v>
      </c>
    </row>
    <row r="1312">
      <c r="A1312" s="2" t="s">
        <v>1157</v>
      </c>
    </row>
    <row r="1313">
      <c r="A1313" s="2" t="s">
        <v>1158</v>
      </c>
    </row>
    <row r="1314">
      <c r="A1314" s="2" t="s">
        <v>1159</v>
      </c>
    </row>
    <row r="1315">
      <c r="A1315" s="2" t="s">
        <v>1160</v>
      </c>
    </row>
    <row r="1316">
      <c r="A1316" s="2" t="s">
        <v>1161</v>
      </c>
    </row>
    <row r="1317">
      <c r="A1317" s="2" t="s">
        <v>1162</v>
      </c>
    </row>
    <row r="1318">
      <c r="A1318" s="2" t="s">
        <v>1163</v>
      </c>
    </row>
    <row r="1319">
      <c r="A1319" s="2" t="s">
        <v>1164</v>
      </c>
    </row>
    <row r="1320">
      <c r="A1320" s="2" t="s">
        <v>1165</v>
      </c>
    </row>
    <row r="1321">
      <c r="A1321" s="2" t="s">
        <v>1166</v>
      </c>
    </row>
    <row r="1322">
      <c r="A1322" s="2" t="s">
        <v>1167</v>
      </c>
    </row>
    <row r="1325">
      <c r="A1325" s="2" t="s">
        <v>1168</v>
      </c>
    </row>
    <row r="1326">
      <c r="A1326" s="2" t="s">
        <v>1169</v>
      </c>
    </row>
    <row r="1328">
      <c r="A1328" s="2" t="s">
        <v>1170</v>
      </c>
    </row>
    <row r="1330">
      <c r="A1330" s="2" t="s">
        <v>1171</v>
      </c>
    </row>
    <row r="1332">
      <c r="A1332" s="2" t="s">
        <v>1172</v>
      </c>
    </row>
    <row r="1333">
      <c r="A1333" s="2" t="s">
        <v>1173</v>
      </c>
    </row>
    <row r="1334">
      <c r="A1334" s="2" t="s">
        <v>1174</v>
      </c>
    </row>
    <row r="1335">
      <c r="A1335" s="2" t="s">
        <v>1175</v>
      </c>
    </row>
    <row r="1336">
      <c r="A1336" s="2" t="s">
        <v>1176</v>
      </c>
    </row>
    <row r="1337">
      <c r="A1337" s="2" t="s">
        <v>1177</v>
      </c>
    </row>
    <row r="1338">
      <c r="A1338" s="2" t="s">
        <v>1178</v>
      </c>
    </row>
    <row r="1339">
      <c r="A1339" s="2" t="s">
        <v>1179</v>
      </c>
    </row>
    <row r="1340">
      <c r="A1340" s="2" t="s">
        <v>1180</v>
      </c>
    </row>
    <row r="1341">
      <c r="A1341" s="2" t="s">
        <v>1181</v>
      </c>
    </row>
    <row r="1342">
      <c r="A1342" s="2" t="s">
        <v>1182</v>
      </c>
    </row>
    <row r="1343">
      <c r="A1343" s="2" t="s">
        <v>1183</v>
      </c>
    </row>
    <row r="1344">
      <c r="A1344" s="2" t="s">
        <v>1184</v>
      </c>
    </row>
    <row r="1345">
      <c r="A1345" s="2" t="s">
        <v>1185</v>
      </c>
    </row>
    <row r="1346">
      <c r="A1346" s="2" t="s">
        <v>1186</v>
      </c>
    </row>
    <row r="1347">
      <c r="A1347" s="2" t="s">
        <v>1187</v>
      </c>
    </row>
    <row r="1348">
      <c r="A1348" s="2" t="s">
        <v>1188</v>
      </c>
    </row>
    <row r="1349">
      <c r="A1349" s="2" t="s">
        <v>1189</v>
      </c>
    </row>
    <row r="1350">
      <c r="A1350" s="2" t="s">
        <v>1190</v>
      </c>
    </row>
    <row r="1351">
      <c r="A1351" s="2" t="s">
        <v>1191</v>
      </c>
    </row>
    <row r="1352">
      <c r="A1352" s="2" t="s">
        <v>1192</v>
      </c>
    </row>
    <row r="1353">
      <c r="A1353" s="2" t="s">
        <v>1193</v>
      </c>
    </row>
    <row r="1356">
      <c r="A1356" s="2" t="s">
        <v>1194</v>
      </c>
    </row>
    <row r="1357">
      <c r="A1357" s="2" t="s">
        <v>1195</v>
      </c>
    </row>
    <row r="1359">
      <c r="A1359" s="2" t="s">
        <v>1196</v>
      </c>
    </row>
    <row r="1361">
      <c r="A1361" s="2" t="s">
        <v>1149</v>
      </c>
    </row>
    <row r="1363">
      <c r="A1363" s="2" t="s">
        <v>194</v>
      </c>
    </row>
    <row r="1364">
      <c r="A1364" s="2" t="s">
        <v>1197</v>
      </c>
    </row>
    <row r="1365">
      <c r="A1365" s="2" t="s">
        <v>1198</v>
      </c>
    </row>
    <row r="1366">
      <c r="A1366" s="2" t="s">
        <v>1044</v>
      </c>
    </row>
    <row r="1367">
      <c r="A1367" s="2" t="s">
        <v>1199</v>
      </c>
    </row>
    <row r="1368">
      <c r="A1368" s="2" t="s">
        <v>1200</v>
      </c>
    </row>
    <row r="1369">
      <c r="A1369" s="2" t="s">
        <v>1201</v>
      </c>
    </row>
    <row r="1370">
      <c r="A1370" s="2" t="s">
        <v>1202</v>
      </c>
    </row>
    <row r="1371">
      <c r="A1371" s="2" t="s">
        <v>1203</v>
      </c>
    </row>
    <row r="1372">
      <c r="A1372" s="2" t="s">
        <v>1204</v>
      </c>
    </row>
    <row r="1373">
      <c r="A1373" s="2" t="s">
        <v>1151</v>
      </c>
    </row>
    <row r="1374">
      <c r="A1374" s="2" t="s">
        <v>1031</v>
      </c>
    </row>
    <row r="1375">
      <c r="A1375" s="2" t="s">
        <v>1205</v>
      </c>
    </row>
    <row r="1376">
      <c r="A1376" s="2" t="s">
        <v>1206</v>
      </c>
    </row>
    <row r="1377">
      <c r="A1377" s="2" t="s">
        <v>1207</v>
      </c>
    </row>
    <row r="1378">
      <c r="A1378" s="2" t="s">
        <v>207</v>
      </c>
    </row>
    <row r="1379">
      <c r="A1379" s="2" t="s">
        <v>1208</v>
      </c>
    </row>
    <row r="1380">
      <c r="A1380" s="2" t="s">
        <v>1209</v>
      </c>
    </row>
    <row r="1381">
      <c r="A1381" s="2" t="s">
        <v>1210</v>
      </c>
    </row>
    <row r="1382">
      <c r="A1382" s="2" t="s">
        <v>1211</v>
      </c>
    </row>
    <row r="1383">
      <c r="A1383" s="2" t="s">
        <v>1212</v>
      </c>
    </row>
    <row r="1384">
      <c r="A1384" s="2" t="s">
        <v>1213</v>
      </c>
    </row>
    <row r="1385">
      <c r="A1385" s="2" t="s">
        <v>1214</v>
      </c>
    </row>
    <row r="1386">
      <c r="A1386" s="2" t="s">
        <v>1215</v>
      </c>
    </row>
    <row r="1387">
      <c r="A1387" s="2" t="s">
        <v>1216</v>
      </c>
    </row>
    <row r="1388">
      <c r="A1388" s="2" t="s">
        <v>1217</v>
      </c>
    </row>
    <row r="1389">
      <c r="A1389" s="2" t="s">
        <v>1218</v>
      </c>
    </row>
    <row r="1390">
      <c r="A1390" s="2" t="s">
        <v>321</v>
      </c>
    </row>
    <row r="1391">
      <c r="A1391" s="2" t="s">
        <v>1219</v>
      </c>
    </row>
    <row r="1392">
      <c r="A1392" s="2" t="s">
        <v>1220</v>
      </c>
    </row>
    <row r="1393">
      <c r="A1393" s="2" t="s">
        <v>1221</v>
      </c>
    </row>
    <row r="1394">
      <c r="A1394" s="2" t="s">
        <v>1222</v>
      </c>
    </row>
    <row r="1395">
      <c r="A1395" s="2" t="s">
        <v>1223</v>
      </c>
    </row>
    <row r="1396">
      <c r="A1396" s="2" t="s">
        <v>1034</v>
      </c>
    </row>
    <row r="1397">
      <c r="A1397" s="2" t="s">
        <v>1224</v>
      </c>
    </row>
    <row r="1398">
      <c r="A1398" s="2" t="s">
        <v>1137</v>
      </c>
    </row>
    <row r="1399">
      <c r="A1399" s="2" t="s">
        <v>1225</v>
      </c>
    </row>
    <row r="1400">
      <c r="A1400" s="2" t="s">
        <v>1226</v>
      </c>
    </row>
    <row r="1401">
      <c r="A1401" s="2" t="s">
        <v>1227</v>
      </c>
    </row>
    <row r="1402">
      <c r="A1402" s="2" t="s">
        <v>1228</v>
      </c>
    </row>
    <row r="1403">
      <c r="A1403" s="2" t="s">
        <v>1037</v>
      </c>
    </row>
    <row r="1404">
      <c r="A1404" s="2" t="s">
        <v>1229</v>
      </c>
    </row>
    <row r="1405">
      <c r="A1405" s="2" t="s">
        <v>1230</v>
      </c>
    </row>
    <row r="1406">
      <c r="A1406" s="2" t="s">
        <v>1140</v>
      </c>
    </row>
    <row r="1407">
      <c r="A1407" s="2" t="s">
        <v>1231</v>
      </c>
    </row>
    <row r="1408">
      <c r="A1408" s="2" t="s">
        <v>1232</v>
      </c>
    </row>
    <row r="1409">
      <c r="A1409" s="2" t="s">
        <v>1233</v>
      </c>
    </row>
    <row r="1410">
      <c r="A1410" s="2" t="s">
        <v>1234</v>
      </c>
    </row>
    <row r="1411">
      <c r="A1411" s="2" t="s">
        <v>1167</v>
      </c>
    </row>
    <row r="1412">
      <c r="A1412" s="2" t="s">
        <v>1235</v>
      </c>
    </row>
    <row r="1413">
      <c r="A1413" s="2" t="s">
        <v>1144</v>
      </c>
    </row>
    <row r="1414">
      <c r="A1414" s="2" t="s">
        <v>1236</v>
      </c>
    </row>
    <row r="1415">
      <c r="A1415" s="2" t="s">
        <v>1237</v>
      </c>
    </row>
    <row r="1416">
      <c r="A1416" s="2" t="s">
        <v>1238</v>
      </c>
    </row>
    <row r="1417">
      <c r="A1417" s="2" t="s">
        <v>1239</v>
      </c>
    </row>
    <row r="1418">
      <c r="A1418" s="2" t="s">
        <v>1240</v>
      </c>
    </row>
    <row r="1419">
      <c r="A1419" s="2" t="s">
        <v>323</v>
      </c>
    </row>
    <row r="1420">
      <c r="A1420" s="2" t="s">
        <v>1241</v>
      </c>
    </row>
    <row r="1421">
      <c r="A1421" s="2" t="s">
        <v>1242</v>
      </c>
    </row>
    <row r="1422">
      <c r="A1422" s="2" t="s">
        <v>1243</v>
      </c>
    </row>
    <row r="1424">
      <c r="A1424" s="2" t="s">
        <v>1244</v>
      </c>
    </row>
    <row r="1425">
      <c r="A1425" s="2" t="s">
        <v>1245</v>
      </c>
    </row>
    <row r="1426">
      <c r="A1426" s="2" t="s">
        <v>1246</v>
      </c>
    </row>
    <row r="1430">
      <c r="A1430" s="2" t="s">
        <v>1247</v>
      </c>
    </row>
    <row r="1431">
      <c r="A1431" s="2" t="s">
        <v>1248</v>
      </c>
    </row>
    <row r="1433">
      <c r="A1433" s="2" t="s">
        <v>1249</v>
      </c>
    </row>
    <row r="1435">
      <c r="A1435" s="2" t="s">
        <v>1224</v>
      </c>
    </row>
    <row r="1437">
      <c r="A1437" s="2" t="s">
        <v>1250</v>
      </c>
    </row>
    <row r="1438">
      <c r="A1438" s="2" t="s">
        <v>1251</v>
      </c>
    </row>
    <row r="1439">
      <c r="A1439" s="2" t="s">
        <v>1252</v>
      </c>
    </row>
    <row r="1440">
      <c r="A1440" s="2" t="s">
        <v>1253</v>
      </c>
    </row>
    <row r="1441">
      <c r="A1441" s="2" t="s">
        <v>1254</v>
      </c>
    </row>
    <row r="1442">
      <c r="A1442" s="2" t="s">
        <v>1255</v>
      </c>
    </row>
    <row r="1443">
      <c r="A1443" s="2" t="s">
        <v>1256</v>
      </c>
    </row>
    <row r="1444">
      <c r="A1444" s="2" t="s">
        <v>1257</v>
      </c>
    </row>
    <row r="1445">
      <c r="A1445" s="2" t="s">
        <v>1258</v>
      </c>
    </row>
    <row r="1446">
      <c r="A1446" s="2" t="s">
        <v>1259</v>
      </c>
    </row>
    <row r="1447">
      <c r="A1447" s="2" t="s">
        <v>1260</v>
      </c>
    </row>
    <row r="1448">
      <c r="A1448" s="2" t="s">
        <v>1261</v>
      </c>
    </row>
    <row r="1449">
      <c r="A1449" s="2" t="s">
        <v>1262</v>
      </c>
    </row>
    <row r="1450">
      <c r="A1450" s="2" t="s">
        <v>1263</v>
      </c>
    </row>
    <row r="1451">
      <c r="A1451" s="2" t="s">
        <v>1264</v>
      </c>
    </row>
    <row r="1452">
      <c r="A1452" s="2" t="s">
        <v>1265</v>
      </c>
    </row>
    <row r="1453">
      <c r="A1453" s="2" t="s">
        <v>1266</v>
      </c>
    </row>
    <row r="1454">
      <c r="A1454" s="2" t="s">
        <v>1267</v>
      </c>
    </row>
    <row r="1455">
      <c r="A1455" s="2" t="s">
        <v>1268</v>
      </c>
    </row>
    <row r="1456">
      <c r="A1456" s="2" t="s">
        <v>1269</v>
      </c>
    </row>
    <row r="1457">
      <c r="A1457" s="2" t="s">
        <v>1270</v>
      </c>
    </row>
    <row r="1460">
      <c r="A1460" s="2" t="s">
        <v>1271</v>
      </c>
    </row>
    <row r="1461">
      <c r="A1461" s="2" t="s">
        <v>1272</v>
      </c>
    </row>
    <row r="1463">
      <c r="A1463" s="2" t="s">
        <v>1273</v>
      </c>
    </row>
    <row r="1465">
      <c r="A1465" s="2" t="s">
        <v>1274</v>
      </c>
    </row>
    <row r="1467">
      <c r="A1467" s="2" t="s">
        <v>1275</v>
      </c>
    </row>
    <row r="1468">
      <c r="A1468" s="2" t="s">
        <v>1276</v>
      </c>
    </row>
    <row r="1469">
      <c r="A1469" s="2" t="s">
        <v>1277</v>
      </c>
    </row>
    <row r="1470">
      <c r="A1470" s="2" t="s">
        <v>1278</v>
      </c>
    </row>
    <row r="1471">
      <c r="A1471" s="2" t="s">
        <v>1279</v>
      </c>
    </row>
    <row r="1472">
      <c r="A1472" s="2" t="s">
        <v>1280</v>
      </c>
    </row>
    <row r="1473">
      <c r="A1473" s="2" t="s">
        <v>1281</v>
      </c>
    </row>
    <row r="1474">
      <c r="A1474" s="2" t="s">
        <v>1282</v>
      </c>
    </row>
    <row r="1475">
      <c r="A1475" s="2" t="s">
        <v>1283</v>
      </c>
    </row>
    <row r="1476">
      <c r="A1476" s="2" t="s">
        <v>1284</v>
      </c>
    </row>
    <row r="1477">
      <c r="A1477" s="2" t="s">
        <v>1285</v>
      </c>
    </row>
    <row r="1478">
      <c r="A1478" s="2" t="s">
        <v>1286</v>
      </c>
    </row>
    <row r="1479">
      <c r="A1479" s="2" t="s">
        <v>1287</v>
      </c>
    </row>
    <row r="1480">
      <c r="A1480" s="2" t="s">
        <v>1288</v>
      </c>
    </row>
    <row r="1481">
      <c r="A1481" s="2" t="s">
        <v>1049</v>
      </c>
    </row>
    <row r="1482">
      <c r="A1482" s="2" t="s">
        <v>1289</v>
      </c>
    </row>
    <row r="1483">
      <c r="A1483" s="2" t="s">
        <v>1290</v>
      </c>
    </row>
    <row r="1484">
      <c r="A1484" s="2" t="s">
        <v>1291</v>
      </c>
    </row>
    <row r="1485">
      <c r="A1485" s="2" t="s">
        <v>1292</v>
      </c>
    </row>
    <row r="1486">
      <c r="A1486" s="2" t="s">
        <v>1293</v>
      </c>
    </row>
    <row r="1487">
      <c r="A1487" s="2" t="s">
        <v>1294</v>
      </c>
    </row>
    <row r="1488">
      <c r="A1488" s="2" t="s">
        <v>1295</v>
      </c>
    </row>
    <row r="1489">
      <c r="A1489" s="2" t="s">
        <v>1296</v>
      </c>
    </row>
    <row r="1490">
      <c r="A1490" s="2" t="s">
        <v>1297</v>
      </c>
    </row>
    <row r="1491">
      <c r="A1491" s="2" t="s">
        <v>1298</v>
      </c>
    </row>
    <row r="1492">
      <c r="A1492" s="2" t="s">
        <v>1299</v>
      </c>
    </row>
    <row r="1493">
      <c r="A1493" s="2" t="s">
        <v>1300</v>
      </c>
    </row>
    <row r="1494">
      <c r="A1494" s="2" t="s">
        <v>1301</v>
      </c>
    </row>
    <row r="1495">
      <c r="A1495" s="2" t="s">
        <v>1302</v>
      </c>
    </row>
    <row r="1496">
      <c r="A1496" s="2" t="s">
        <v>1303</v>
      </c>
    </row>
    <row r="1497">
      <c r="A1497" s="2" t="s">
        <v>1304</v>
      </c>
    </row>
    <row r="1498">
      <c r="A1498" s="2" t="s">
        <v>1305</v>
      </c>
    </row>
    <row r="1499">
      <c r="A1499" s="2" t="s">
        <v>1306</v>
      </c>
    </row>
    <row r="1500">
      <c r="A1500" s="2" t="s">
        <v>1307</v>
      </c>
    </row>
    <row r="1501">
      <c r="A1501" s="2" t="s">
        <v>1308</v>
      </c>
    </row>
    <row r="1502">
      <c r="A1502" s="2" t="s">
        <v>1309</v>
      </c>
    </row>
    <row r="1503">
      <c r="A1503" s="2" t="s">
        <v>1310</v>
      </c>
    </row>
    <row r="1504">
      <c r="A1504" s="2" t="s">
        <v>1311</v>
      </c>
    </row>
    <row r="1505">
      <c r="A1505" s="2" t="s">
        <v>1312</v>
      </c>
    </row>
    <row r="1506">
      <c r="A1506" s="2" t="s">
        <v>1313</v>
      </c>
    </row>
    <row r="1507">
      <c r="A1507" s="2" t="s">
        <v>1314</v>
      </c>
    </row>
    <row r="1508">
      <c r="A1508" s="2" t="s">
        <v>1315</v>
      </c>
    </row>
    <row r="1509">
      <c r="A1509" s="2" t="s">
        <v>1316</v>
      </c>
    </row>
    <row r="1510">
      <c r="A1510" s="2" t="s">
        <v>1317</v>
      </c>
    </row>
    <row r="1511">
      <c r="A1511" s="2" t="s">
        <v>1318</v>
      </c>
    </row>
    <row r="1512">
      <c r="A1512" s="2" t="s">
        <v>1319</v>
      </c>
    </row>
    <row r="1513">
      <c r="A1513" s="2" t="s">
        <v>1320</v>
      </c>
    </row>
    <row r="1514">
      <c r="A1514" s="2" t="s">
        <v>1321</v>
      </c>
    </row>
    <row r="1515">
      <c r="A1515" s="2" t="s">
        <v>1322</v>
      </c>
    </row>
    <row r="1516">
      <c r="A1516" s="2" t="s">
        <v>1323</v>
      </c>
    </row>
    <row r="1517">
      <c r="A1517" s="2" t="s">
        <v>1324</v>
      </c>
    </row>
    <row r="1518">
      <c r="A1518" s="2" t="s">
        <v>1153</v>
      </c>
    </row>
    <row r="1519">
      <c r="A1519" s="2" t="s">
        <v>1325</v>
      </c>
    </row>
    <row r="1520">
      <c r="A1520" s="2" t="s">
        <v>1326</v>
      </c>
    </row>
    <row r="1521">
      <c r="A1521" s="2" t="s">
        <v>1327</v>
      </c>
    </row>
    <row r="1522">
      <c r="A1522" s="2" t="s">
        <v>1328</v>
      </c>
    </row>
    <row r="1523">
      <c r="A1523" s="2" t="s">
        <v>1329</v>
      </c>
    </row>
    <row r="1524">
      <c r="A1524" s="2" t="s">
        <v>1330</v>
      </c>
    </row>
    <row r="1525">
      <c r="A1525" s="2" t="s">
        <v>1331</v>
      </c>
    </row>
    <row r="1526">
      <c r="A1526" s="2" t="s">
        <v>1332</v>
      </c>
    </row>
    <row r="1527">
      <c r="A1527" s="2" t="s">
        <v>1333</v>
      </c>
    </row>
    <row r="1528">
      <c r="A1528" s="2" t="s">
        <v>1334</v>
      </c>
    </row>
    <row r="1529">
      <c r="A1529" s="2" t="s">
        <v>1335</v>
      </c>
    </row>
    <row r="1530">
      <c r="A1530" s="2" t="s">
        <v>1336</v>
      </c>
    </row>
    <row r="1531">
      <c r="A1531" s="2" t="s">
        <v>1337</v>
      </c>
    </row>
    <row r="1532">
      <c r="A1532" s="2" t="s">
        <v>1338</v>
      </c>
    </row>
    <row r="1533">
      <c r="A1533" s="2" t="s">
        <v>1339</v>
      </c>
    </row>
    <row r="1534">
      <c r="A1534" s="2" t="s">
        <v>1340</v>
      </c>
    </row>
    <row r="1535">
      <c r="A1535" s="2" t="s">
        <v>1341</v>
      </c>
    </row>
    <row r="1536">
      <c r="A1536" s="2" t="s">
        <v>1342</v>
      </c>
    </row>
    <row r="1537">
      <c r="A1537" s="2" t="s">
        <v>1043</v>
      </c>
    </row>
    <row r="1538">
      <c r="A1538" s="2" t="s">
        <v>1343</v>
      </c>
    </row>
    <row r="1539">
      <c r="A1539" s="2" t="s">
        <v>1344</v>
      </c>
    </row>
    <row r="1540">
      <c r="A1540" s="2" t="s">
        <v>1345</v>
      </c>
    </row>
    <row r="1541">
      <c r="A1541" s="2" t="s">
        <v>1346</v>
      </c>
    </row>
    <row r="1542">
      <c r="A1542" s="2" t="s">
        <v>1347</v>
      </c>
    </row>
    <row r="1543">
      <c r="A1543" s="2" t="s">
        <v>1348</v>
      </c>
    </row>
    <row r="1544">
      <c r="A1544" s="2" t="s">
        <v>1349</v>
      </c>
    </row>
    <row r="1545">
      <c r="A1545" s="2" t="s">
        <v>1350</v>
      </c>
    </row>
    <row r="1546">
      <c r="A1546" s="2" t="s">
        <v>1103</v>
      </c>
    </row>
    <row r="1547">
      <c r="A1547" s="2" t="s">
        <v>1351</v>
      </c>
    </row>
    <row r="1548">
      <c r="A1548" s="2" t="s">
        <v>1352</v>
      </c>
    </row>
    <row r="1549">
      <c r="A1549" s="2" t="s">
        <v>1353</v>
      </c>
    </row>
    <row r="1550">
      <c r="A1550" s="2" t="s">
        <v>1354</v>
      </c>
    </row>
    <row r="1551">
      <c r="A1551" s="2" t="s">
        <v>1355</v>
      </c>
    </row>
    <row r="1552">
      <c r="A1552" s="2" t="s">
        <v>1356</v>
      </c>
    </row>
    <row r="1553">
      <c r="A1553" s="2" t="s">
        <v>1357</v>
      </c>
    </row>
    <row r="1554">
      <c r="A1554" s="2" t="s">
        <v>1358</v>
      </c>
    </row>
    <row r="1555">
      <c r="A1555" s="2" t="s">
        <v>1359</v>
      </c>
    </row>
    <row r="1556">
      <c r="A1556" s="2" t="s">
        <v>1360</v>
      </c>
    </row>
    <row r="1557">
      <c r="A1557" s="2" t="s">
        <v>1361</v>
      </c>
    </row>
    <row r="1558">
      <c r="A1558" s="2" t="s">
        <v>1362</v>
      </c>
    </row>
    <row r="1559">
      <c r="A1559" s="2" t="s">
        <v>1363</v>
      </c>
    </row>
    <row r="1560">
      <c r="A1560" s="2" t="s">
        <v>1364</v>
      </c>
    </row>
    <row r="1561">
      <c r="A1561" s="2" t="s">
        <v>1365</v>
      </c>
    </row>
    <row r="1562">
      <c r="A1562" s="2" t="s">
        <v>1366</v>
      </c>
    </row>
    <row r="1563">
      <c r="A1563" s="2" t="s">
        <v>1367</v>
      </c>
    </row>
    <row r="1566">
      <c r="A1566" s="2" t="s">
        <v>1368</v>
      </c>
    </row>
    <row r="1568">
      <c r="A1568" s="2" t="s">
        <v>1369</v>
      </c>
    </row>
    <row r="1569">
      <c r="A1569" s="2" t="s">
        <v>1370</v>
      </c>
    </row>
    <row r="1570">
      <c r="A1570" s="2" t="s">
        <v>1371</v>
      </c>
    </row>
    <row r="1571">
      <c r="A1571" s="2" t="s">
        <v>1372</v>
      </c>
    </row>
    <row r="1572">
      <c r="A1572" s="2" t="s">
        <v>1373</v>
      </c>
    </row>
    <row r="1573">
      <c r="A1573" s="2" t="s">
        <v>1374</v>
      </c>
    </row>
    <row r="1574">
      <c r="A1574" s="2" t="s">
        <v>1375</v>
      </c>
    </row>
    <row r="1575">
      <c r="A1575" s="2" t="s">
        <v>1376</v>
      </c>
    </row>
    <row r="1576">
      <c r="A1576" s="2" t="s">
        <v>1377</v>
      </c>
    </row>
    <row r="1577">
      <c r="A1577" s="2" t="s">
        <v>1378</v>
      </c>
    </row>
    <row r="1578">
      <c r="A1578" s="2" t="s">
        <v>1379</v>
      </c>
    </row>
    <row r="1579">
      <c r="A1579" s="2" t="s">
        <v>1380</v>
      </c>
    </row>
    <row r="1580">
      <c r="A1580" s="2" t="s">
        <v>1381</v>
      </c>
    </row>
    <row r="1581">
      <c r="A1581" s="2" t="s">
        <v>1382</v>
      </c>
    </row>
    <row r="1582">
      <c r="A1582" s="2" t="s">
        <v>1383</v>
      </c>
    </row>
    <row r="1583">
      <c r="A1583" s="2" t="s">
        <v>1384</v>
      </c>
    </row>
    <row r="1584">
      <c r="A1584" s="2" t="s">
        <v>124</v>
      </c>
    </row>
    <row r="1585">
      <c r="A1585" s="2" t="s">
        <v>1385</v>
      </c>
    </row>
    <row r="1586">
      <c r="A1586" s="2" t="s">
        <v>1386</v>
      </c>
    </row>
    <row r="1587">
      <c r="A1587" s="2" t="s">
        <v>1387</v>
      </c>
    </row>
    <row r="1588">
      <c r="A1588" s="2" t="s">
        <v>1388</v>
      </c>
    </row>
    <row r="1589">
      <c r="A1589" s="2" t="s">
        <v>1389</v>
      </c>
    </row>
    <row r="1590">
      <c r="A1590" s="2" t="s">
        <v>1390</v>
      </c>
    </row>
    <row r="1591">
      <c r="A1591" s="2" t="s">
        <v>1391</v>
      </c>
    </row>
    <row r="1592">
      <c r="A1592" s="2" t="s">
        <v>1392</v>
      </c>
    </row>
    <row r="1593">
      <c r="A1593" s="2" t="s">
        <v>1393</v>
      </c>
    </row>
    <row r="1594">
      <c r="A1594" s="2" t="s">
        <v>130</v>
      </c>
    </row>
    <row r="1595">
      <c r="A1595" s="2" t="s">
        <v>1394</v>
      </c>
    </row>
    <row r="1596">
      <c r="A1596" s="2" t="s">
        <v>1395</v>
      </c>
    </row>
    <row r="1597">
      <c r="A1597" s="2" t="s">
        <v>1396</v>
      </c>
    </row>
    <row r="1598">
      <c r="A1598" s="2" t="s">
        <v>1397</v>
      </c>
    </row>
    <row r="1599">
      <c r="A1599" s="2" t="s">
        <v>1398</v>
      </c>
    </row>
    <row r="1600">
      <c r="A1600" s="2" t="s">
        <v>328</v>
      </c>
    </row>
    <row r="1601">
      <c r="A1601" s="2" t="s">
        <v>1399</v>
      </c>
    </row>
    <row r="1602">
      <c r="A1602" s="2" t="s">
        <v>1400</v>
      </c>
    </row>
    <row r="1603">
      <c r="A1603" s="2" t="s">
        <v>1401</v>
      </c>
    </row>
    <row r="1604">
      <c r="A1604" s="2" t="s">
        <v>37</v>
      </c>
    </row>
    <row r="1605">
      <c r="A1605" s="2" t="s">
        <v>1402</v>
      </c>
    </row>
    <row r="1606">
      <c r="A1606" s="2" t="s">
        <v>1403</v>
      </c>
    </row>
    <row r="1607">
      <c r="A1607" s="2" t="s">
        <v>1404</v>
      </c>
    </row>
    <row r="1608">
      <c r="A1608" s="2" t="s">
        <v>1405</v>
      </c>
    </row>
    <row r="1609">
      <c r="A1609" s="2" t="s">
        <v>331</v>
      </c>
    </row>
    <row r="1610">
      <c r="A1610" s="2" t="s">
        <v>1406</v>
      </c>
    </row>
    <row r="1611">
      <c r="A1611" s="2" t="s">
        <v>1407</v>
      </c>
    </row>
    <row r="1612">
      <c r="A1612" s="2" t="s">
        <v>1408</v>
      </c>
    </row>
    <row r="1613">
      <c r="A1613" s="2" t="s">
        <v>92</v>
      </c>
    </row>
    <row r="1614">
      <c r="A1614" s="2" t="s">
        <v>1409</v>
      </c>
    </row>
    <row r="1615">
      <c r="A1615" s="2" t="s">
        <v>1410</v>
      </c>
    </row>
    <row r="1616">
      <c r="A1616" s="2" t="s">
        <v>1411</v>
      </c>
    </row>
    <row r="1617">
      <c r="A1617" s="2" t="s">
        <v>1412</v>
      </c>
    </row>
    <row r="1618">
      <c r="A1618" s="2" t="s">
        <v>1413</v>
      </c>
    </row>
    <row r="1619">
      <c r="A1619" s="2" t="s">
        <v>1414</v>
      </c>
    </row>
    <row r="1620">
      <c r="A1620" s="2" t="s">
        <v>1415</v>
      </c>
    </row>
    <row r="1621">
      <c r="A1621" s="2" t="s">
        <v>1416</v>
      </c>
    </row>
    <row r="1622">
      <c r="A1622" s="2" t="s">
        <v>1417</v>
      </c>
    </row>
    <row r="1623">
      <c r="A1623" s="2" t="s">
        <v>1418</v>
      </c>
    </row>
    <row r="1626">
      <c r="A1626" s="2" t="s">
        <v>1419</v>
      </c>
    </row>
    <row r="1627">
      <c r="A1627" s="2" t="s">
        <v>1284</v>
      </c>
    </row>
    <row r="1629">
      <c r="A1629" s="2" t="s">
        <v>1034</v>
      </c>
    </row>
    <row r="1631">
      <c r="A1631" s="2" t="s">
        <v>1227</v>
      </c>
    </row>
    <row r="1633">
      <c r="A1633" s="2" t="s">
        <v>1206</v>
      </c>
    </row>
    <row r="1634">
      <c r="A1634" s="2" t="s">
        <v>1420</v>
      </c>
    </row>
    <row r="1635">
      <c r="A1635" s="2" t="s">
        <v>1421</v>
      </c>
    </row>
    <row r="1636">
      <c r="A1636" s="2" t="s">
        <v>1422</v>
      </c>
    </row>
    <row r="1637">
      <c r="A1637" s="2" t="s">
        <v>1423</v>
      </c>
    </row>
    <row r="1638">
      <c r="A1638" s="2" t="s">
        <v>1424</v>
      </c>
    </row>
    <row r="1639">
      <c r="A1639" s="2" t="s">
        <v>44</v>
      </c>
    </row>
    <row r="1640">
      <c r="A1640" s="2" t="s">
        <v>1046</v>
      </c>
    </row>
    <row r="1641">
      <c r="A1641" s="2" t="s">
        <v>1425</v>
      </c>
    </row>
    <row r="1642">
      <c r="A1642" s="2" t="s">
        <v>1426</v>
      </c>
    </row>
    <row r="1643">
      <c r="A1643" s="2" t="s">
        <v>1427</v>
      </c>
    </row>
    <row r="1644">
      <c r="A1644" s="2" t="s">
        <v>1241</v>
      </c>
    </row>
    <row r="1645">
      <c r="A1645" s="2" t="s">
        <v>1196</v>
      </c>
    </row>
    <row r="1646">
      <c r="A1646" s="2" t="s">
        <v>1428</v>
      </c>
    </row>
    <row r="1647">
      <c r="A1647" s="2" t="s">
        <v>1221</v>
      </c>
    </row>
    <row r="1648">
      <c r="A1648" s="2" t="s">
        <v>1429</v>
      </c>
    </row>
    <row r="1649">
      <c r="A1649" s="2" t="s">
        <v>1430</v>
      </c>
    </row>
    <row r="1650">
      <c r="A1650" s="2" t="s">
        <v>1431</v>
      </c>
    </row>
    <row r="1651">
      <c r="A1651" s="2" t="s">
        <v>1432</v>
      </c>
    </row>
    <row r="1654">
      <c r="A1654" s="2" t="s">
        <v>1433</v>
      </c>
    </row>
    <row r="1655">
      <c r="A1655" s="2" t="s">
        <v>1117</v>
      </c>
    </row>
    <row r="1657">
      <c r="A1657" s="2" t="s">
        <v>1046</v>
      </c>
    </row>
    <row r="1659">
      <c r="A1659" s="2" t="s">
        <v>1434</v>
      </c>
    </row>
    <row r="1661">
      <c r="A1661" s="2" t="s">
        <v>1435</v>
      </c>
    </row>
    <row r="1662">
      <c r="A1662" s="2" t="s">
        <v>1436</v>
      </c>
    </row>
    <row r="1663">
      <c r="A1663" s="2" t="s">
        <v>1049</v>
      </c>
    </row>
    <row r="1664">
      <c r="A1664" s="2" t="s">
        <v>1437</v>
      </c>
    </row>
    <row r="1665">
      <c r="A1665" s="2" t="s">
        <v>1438</v>
      </c>
    </row>
    <row r="1666">
      <c r="A1666" s="2" t="s">
        <v>1439</v>
      </c>
    </row>
    <row r="1667">
      <c r="A1667" s="2" t="s">
        <v>1440</v>
      </c>
    </row>
    <row r="1668">
      <c r="A1668" s="2" t="s">
        <v>1047</v>
      </c>
    </row>
    <row r="1669">
      <c r="A1669" s="2" t="s">
        <v>1441</v>
      </c>
    </row>
    <row r="1670">
      <c r="A1670" s="2" t="s">
        <v>1442</v>
      </c>
    </row>
    <row r="1671">
      <c r="A1671" s="2" t="s">
        <v>1443</v>
      </c>
    </row>
    <row r="1672">
      <c r="A1672" s="2" t="s">
        <v>1444</v>
      </c>
    </row>
    <row r="1673">
      <c r="A1673" s="2" t="s">
        <v>1445</v>
      </c>
    </row>
    <row r="1674">
      <c r="A1674" s="2" t="s">
        <v>1446</v>
      </c>
    </row>
    <row r="1675">
      <c r="A1675" s="2" t="s">
        <v>1174</v>
      </c>
    </row>
    <row r="1676">
      <c r="A1676" s="2" t="s">
        <v>1447</v>
      </c>
    </row>
    <row r="1677">
      <c r="A1677" s="2" t="s">
        <v>1448</v>
      </c>
    </row>
    <row r="1678">
      <c r="A1678" s="2" t="s">
        <v>1449</v>
      </c>
    </row>
    <row r="1679">
      <c r="A1679" s="2" t="s">
        <v>1450</v>
      </c>
    </row>
    <row r="1680">
      <c r="A1680" s="2" t="s">
        <v>1050</v>
      </c>
    </row>
    <row r="1681">
      <c r="A1681" s="2" t="s">
        <v>1451</v>
      </c>
    </row>
    <row r="1682">
      <c r="A1682" s="2" t="s">
        <v>1452</v>
      </c>
    </row>
    <row r="1683">
      <c r="A1683" s="2" t="s">
        <v>1453</v>
      </c>
    </row>
    <row r="1684">
      <c r="A1684" s="2" t="s">
        <v>1454</v>
      </c>
    </row>
    <row r="1685">
      <c r="A1685" s="2" t="s">
        <v>1455</v>
      </c>
    </row>
    <row r="1686">
      <c r="A1686" s="2" t="s">
        <v>1456</v>
      </c>
    </row>
    <row r="1687">
      <c r="A1687" s="2" t="s">
        <v>1457</v>
      </c>
    </row>
    <row r="1688">
      <c r="A1688" s="2" t="s">
        <v>1458</v>
      </c>
    </row>
    <row r="1689">
      <c r="A1689" s="2" t="s">
        <v>1459</v>
      </c>
    </row>
    <row r="1690">
      <c r="A1690" s="2" t="s">
        <v>1460</v>
      </c>
    </row>
    <row r="1691">
      <c r="A1691" s="2" t="s">
        <v>1461</v>
      </c>
    </row>
    <row r="1692">
      <c r="A1692" s="2" t="s">
        <v>1462</v>
      </c>
    </row>
    <row r="1693">
      <c r="A1693" s="2" t="s">
        <v>1463</v>
      </c>
    </row>
    <row r="1694">
      <c r="A1694" s="2" t="s">
        <v>1464</v>
      </c>
    </row>
    <row r="1695">
      <c r="A1695" s="2" t="s">
        <v>1465</v>
      </c>
    </row>
    <row r="1696">
      <c r="A1696" s="2" t="s">
        <v>1466</v>
      </c>
    </row>
    <row r="1697">
      <c r="A1697" s="2" t="s">
        <v>1467</v>
      </c>
    </row>
    <row r="1698">
      <c r="A1698" s="2" t="s">
        <v>1307</v>
      </c>
    </row>
    <row r="1699">
      <c r="A1699" s="2" t="s">
        <v>1468</v>
      </c>
    </row>
    <row r="1700">
      <c r="A1700" s="2" t="s">
        <v>1114</v>
      </c>
    </row>
    <row r="1701">
      <c r="A1701" s="2" t="s">
        <v>1469</v>
      </c>
    </row>
    <row r="1702">
      <c r="A1702" s="2" t="s">
        <v>1470</v>
      </c>
    </row>
    <row r="1703">
      <c r="A1703" s="2" t="s">
        <v>1471</v>
      </c>
    </row>
    <row r="1704">
      <c r="A1704" s="2" t="s">
        <v>158</v>
      </c>
    </row>
    <row r="1706">
      <c r="A1706" s="2" t="s">
        <v>1472</v>
      </c>
    </row>
    <row r="1707">
      <c r="A1707" s="2" t="s">
        <v>1043</v>
      </c>
    </row>
    <row r="1708">
      <c r="A1708" s="2" t="s">
        <v>1473</v>
      </c>
    </row>
    <row r="1710">
      <c r="A1710" s="2" t="s">
        <v>1042</v>
      </c>
    </row>
    <row r="1711">
      <c r="A1711" s="2" t="s">
        <v>1474</v>
      </c>
    </row>
    <row r="1712">
      <c r="A1712" s="2" t="s">
        <v>1475</v>
      </c>
    </row>
    <row r="1715">
      <c r="A1715" s="2" t="s">
        <v>1476</v>
      </c>
    </row>
    <row r="1716">
      <c r="A1716" s="2" t="s">
        <v>1477</v>
      </c>
    </row>
    <row r="1718">
      <c r="A1718" s="2" t="s">
        <v>1478</v>
      </c>
    </row>
    <row r="1720">
      <c r="A1720" s="2" t="s">
        <v>1479</v>
      </c>
    </row>
    <row r="1722">
      <c r="A1722" s="2" t="s">
        <v>1480</v>
      </c>
    </row>
    <row r="1723">
      <c r="A1723" s="2" t="s">
        <v>1481</v>
      </c>
    </row>
    <row r="1724">
      <c r="A1724" s="2" t="s">
        <v>1482</v>
      </c>
    </row>
    <row r="1725">
      <c r="A1725" s="2" t="s">
        <v>1483</v>
      </c>
    </row>
    <row r="1726">
      <c r="A1726" s="2" t="s">
        <v>1484</v>
      </c>
    </row>
    <row r="1727">
      <c r="A1727" s="2" t="s">
        <v>1485</v>
      </c>
    </row>
    <row r="1728">
      <c r="A1728" s="2" t="s">
        <v>1486</v>
      </c>
    </row>
    <row r="1729">
      <c r="A1729" s="2" t="s">
        <v>1487</v>
      </c>
    </row>
    <row r="1730">
      <c r="A1730" s="2" t="s">
        <v>1488</v>
      </c>
    </row>
    <row r="1731">
      <c r="A1731" s="2" t="s">
        <v>1489</v>
      </c>
    </row>
    <row r="1732">
      <c r="A1732" s="2" t="s">
        <v>1490</v>
      </c>
    </row>
    <row r="1734">
      <c r="A1734" s="2" t="s">
        <v>1491</v>
      </c>
    </row>
    <row r="1735">
      <c r="A1735" s="2" t="s">
        <v>1492</v>
      </c>
    </row>
    <row r="1736">
      <c r="A1736" s="2" t="s">
        <v>1398</v>
      </c>
    </row>
    <row r="1740">
      <c r="A1740" s="2" t="s">
        <v>1493</v>
      </c>
    </row>
    <row r="1742">
      <c r="A1742" s="2" t="s">
        <v>1494</v>
      </c>
    </row>
    <row r="1743">
      <c r="A1743" s="2" t="s">
        <v>1495</v>
      </c>
    </row>
    <row r="1744">
      <c r="A1744" s="2" t="s">
        <v>1496</v>
      </c>
    </row>
    <row r="1745">
      <c r="A1745" s="2" t="s">
        <v>1497</v>
      </c>
    </row>
    <row r="1746">
      <c r="A1746" s="2" t="s">
        <v>1264</v>
      </c>
    </row>
    <row r="1747">
      <c r="A1747" s="2" t="s">
        <v>1498</v>
      </c>
    </row>
    <row r="1748">
      <c r="A1748" s="2" t="s">
        <v>1499</v>
      </c>
    </row>
    <row r="1749">
      <c r="A1749" s="2" t="s">
        <v>1500</v>
      </c>
    </row>
    <row r="1750">
      <c r="A1750" s="2" t="s">
        <v>1501</v>
      </c>
    </row>
    <row r="1751">
      <c r="A1751" s="2" t="s">
        <v>1502</v>
      </c>
    </row>
    <row r="1752">
      <c r="A1752" s="2" t="s">
        <v>1503</v>
      </c>
    </row>
    <row r="1753">
      <c r="A1753" s="2" t="s">
        <v>1504</v>
      </c>
    </row>
    <row r="1754">
      <c r="A1754" s="2" t="s">
        <v>1505</v>
      </c>
    </row>
    <row r="1755">
      <c r="A1755" s="2" t="s">
        <v>1506</v>
      </c>
    </row>
    <row r="1756">
      <c r="A1756" s="2" t="s">
        <v>1507</v>
      </c>
    </row>
    <row r="1757">
      <c r="A1757" s="2" t="s">
        <v>1508</v>
      </c>
    </row>
    <row r="1758">
      <c r="A1758" s="2" t="s">
        <v>1401</v>
      </c>
    </row>
    <row r="1759">
      <c r="A1759" s="2" t="s">
        <v>1509</v>
      </c>
    </row>
    <row r="1760">
      <c r="A1760" s="2" t="s">
        <v>1510</v>
      </c>
    </row>
    <row r="1761">
      <c r="A1761" s="2" t="s">
        <v>1511</v>
      </c>
    </row>
    <row r="1762">
      <c r="A1762" s="2" t="s">
        <v>1512</v>
      </c>
    </row>
    <row r="1763">
      <c r="A1763" s="2" t="s">
        <v>1513</v>
      </c>
    </row>
    <row r="1764">
      <c r="A1764" s="2" t="s">
        <v>1514</v>
      </c>
    </row>
    <row r="1765">
      <c r="A1765" s="2" t="s">
        <v>1515</v>
      </c>
    </row>
    <row r="1766">
      <c r="A1766" s="2" t="s">
        <v>1516</v>
      </c>
    </row>
    <row r="1767">
      <c r="A1767" s="2" t="s">
        <v>1517</v>
      </c>
    </row>
    <row r="1768">
      <c r="A1768" s="2" t="s">
        <v>1518</v>
      </c>
    </row>
    <row r="1769">
      <c r="A1769" s="2" t="s">
        <v>1519</v>
      </c>
    </row>
    <row r="1770">
      <c r="A1770" s="2" t="s">
        <v>1520</v>
      </c>
    </row>
    <row r="1771">
      <c r="A1771" s="2" t="s">
        <v>1521</v>
      </c>
    </row>
    <row r="1772">
      <c r="A1772" s="2" t="s">
        <v>1522</v>
      </c>
    </row>
    <row r="1773">
      <c r="A1773" s="2" t="s">
        <v>1523</v>
      </c>
    </row>
    <row r="1774">
      <c r="A1774" s="2" t="s">
        <v>1524</v>
      </c>
    </row>
    <row r="1775">
      <c r="A1775" s="2" t="s">
        <v>1525</v>
      </c>
    </row>
    <row r="1776">
      <c r="A1776" s="2" t="s">
        <v>1526</v>
      </c>
    </row>
    <row r="1777">
      <c r="A1777" s="2" t="s">
        <v>1527</v>
      </c>
    </row>
    <row r="1778">
      <c r="A1778" s="2" t="s">
        <v>1528</v>
      </c>
    </row>
    <row r="1779">
      <c r="A1779" s="2" t="s">
        <v>1529</v>
      </c>
    </row>
    <row r="1780">
      <c r="A1780" s="2" t="s">
        <v>1530</v>
      </c>
    </row>
    <row r="1781">
      <c r="A1781" s="2" t="s">
        <v>1531</v>
      </c>
    </row>
    <row r="1782">
      <c r="A1782" s="2" t="s">
        <v>1532</v>
      </c>
    </row>
    <row r="1783">
      <c r="A1783" s="2" t="s">
        <v>1533</v>
      </c>
    </row>
    <row r="1784">
      <c r="A1784" s="2" t="s">
        <v>1534</v>
      </c>
    </row>
    <row r="1785">
      <c r="A1785" s="2" t="s">
        <v>1535</v>
      </c>
    </row>
    <row r="1787">
      <c r="A1787" s="2" t="s">
        <v>1536</v>
      </c>
    </row>
    <row r="1788">
      <c r="A1788" s="2" t="s">
        <v>1537</v>
      </c>
    </row>
    <row r="1789">
      <c r="A1789" s="2" t="s">
        <v>1538</v>
      </c>
    </row>
    <row r="1791">
      <c r="A1791" s="2" t="s">
        <v>1539</v>
      </c>
    </row>
    <row r="1792">
      <c r="A1792" s="2" t="s">
        <v>1540</v>
      </c>
    </row>
    <row r="1793">
      <c r="A1793" s="2" t="s">
        <v>1541</v>
      </c>
    </row>
    <row r="1797">
      <c r="A1797" s="2" t="s">
        <v>1542</v>
      </c>
    </row>
    <row r="1798">
      <c r="A1798" s="2" t="s">
        <v>1543</v>
      </c>
    </row>
    <row r="1800">
      <c r="A1800" s="2" t="s">
        <v>1186</v>
      </c>
    </row>
    <row r="1802">
      <c r="A1802" s="2" t="s">
        <v>1390</v>
      </c>
    </row>
    <row r="1804">
      <c r="A1804" s="2" t="s">
        <v>1176</v>
      </c>
    </row>
    <row r="1805">
      <c r="A1805" s="2" t="s">
        <v>1544</v>
      </c>
    </row>
    <row r="1806">
      <c r="A1806" s="2" t="s">
        <v>1545</v>
      </c>
    </row>
    <row r="1807">
      <c r="A1807" s="2" t="s">
        <v>1546</v>
      </c>
    </row>
    <row r="1808">
      <c r="A1808" s="2" t="s">
        <v>1547</v>
      </c>
    </row>
    <row r="1809">
      <c r="A1809" s="2" t="s">
        <v>1548</v>
      </c>
    </row>
    <row r="1810">
      <c r="A1810" s="2" t="s">
        <v>1179</v>
      </c>
    </row>
    <row r="1811">
      <c r="A1811" s="2" t="s">
        <v>1549</v>
      </c>
    </row>
    <row r="1812">
      <c r="A1812" s="2" t="s">
        <v>1550</v>
      </c>
    </row>
    <row r="1813">
      <c r="A1813" s="2" t="s">
        <v>1551</v>
      </c>
    </row>
    <row r="1814">
      <c r="A1814" s="2" t="s">
        <v>1552</v>
      </c>
    </row>
    <row r="1815">
      <c r="A1815" s="2" t="s">
        <v>1553</v>
      </c>
    </row>
    <row r="1816">
      <c r="A1816" s="2" t="s">
        <v>1554</v>
      </c>
    </row>
    <row r="1817">
      <c r="A1817" s="2" t="s">
        <v>1555</v>
      </c>
    </row>
    <row r="1818">
      <c r="A1818" s="2" t="s">
        <v>1556</v>
      </c>
    </row>
    <row r="1819">
      <c r="A1819" s="2" t="s">
        <v>1557</v>
      </c>
    </row>
    <row r="1820">
      <c r="A1820" s="2" t="s">
        <v>1558</v>
      </c>
    </row>
    <row r="1821">
      <c r="A1821" s="2" t="s">
        <v>1330</v>
      </c>
    </row>
    <row r="1822">
      <c r="A1822" s="2" t="s">
        <v>1559</v>
      </c>
    </row>
    <row r="1823">
      <c r="A1823" s="2" t="s">
        <v>1560</v>
      </c>
    </row>
    <row r="1824">
      <c r="A1824" s="2" t="s">
        <v>1231</v>
      </c>
    </row>
    <row r="1825">
      <c r="A1825" s="2" t="s">
        <v>1334</v>
      </c>
    </row>
    <row r="1826">
      <c r="A1826" s="2" t="s">
        <v>1561</v>
      </c>
    </row>
    <row r="1827">
      <c r="A1827" s="2" t="s">
        <v>1562</v>
      </c>
    </row>
    <row r="1828">
      <c r="A1828" s="2" t="s">
        <v>1193</v>
      </c>
    </row>
    <row r="1829">
      <c r="A1829" s="2" t="s">
        <v>1563</v>
      </c>
    </row>
    <row r="1830">
      <c r="A1830" s="2" t="s">
        <v>1434</v>
      </c>
    </row>
    <row r="1831">
      <c r="A1831" s="2" t="s">
        <v>1564</v>
      </c>
    </row>
    <row r="1833">
      <c r="A1833" s="2" t="s">
        <v>1565</v>
      </c>
    </row>
    <row r="1834">
      <c r="A1834" s="2" t="s">
        <v>1566</v>
      </c>
    </row>
    <row r="1835">
      <c r="A1835" s="2" t="s">
        <v>1567</v>
      </c>
    </row>
    <row r="1837">
      <c r="A1837" s="2" t="s">
        <v>1229</v>
      </c>
    </row>
    <row r="1838">
      <c r="A1838" s="2" t="s">
        <v>1568</v>
      </c>
    </row>
    <row r="1839">
      <c r="A1839" s="2" t="s">
        <v>1569</v>
      </c>
    </row>
    <row r="1842">
      <c r="A1842" s="2" t="s">
        <v>1570</v>
      </c>
    </row>
    <row r="1843">
      <c r="A1843" s="2" t="s">
        <v>1571</v>
      </c>
    </row>
    <row r="1845">
      <c r="A1845" s="2" t="s">
        <v>1572</v>
      </c>
    </row>
    <row r="1847">
      <c r="A1847" s="2" t="s">
        <v>1573</v>
      </c>
    </row>
    <row r="1849">
      <c r="A1849" s="2" t="s">
        <v>1574</v>
      </c>
    </row>
    <row r="1850">
      <c r="A1850" s="2" t="s">
        <v>1420</v>
      </c>
    </row>
    <row r="1851">
      <c r="A1851" s="2" t="s">
        <v>1575</v>
      </c>
    </row>
    <row r="1852">
      <c r="A1852" s="2" t="s">
        <v>1576</v>
      </c>
    </row>
    <row r="1853">
      <c r="A1853" s="2" t="s">
        <v>1577</v>
      </c>
    </row>
    <row r="1854">
      <c r="A1854" s="2" t="s">
        <v>1578</v>
      </c>
    </row>
    <row r="1855">
      <c r="A1855" s="2" t="s">
        <v>1579</v>
      </c>
    </row>
    <row r="1856">
      <c r="A1856" s="2" t="s">
        <v>1580</v>
      </c>
    </row>
    <row r="1857">
      <c r="A1857" s="2" t="s">
        <v>1581</v>
      </c>
    </row>
    <row r="1858">
      <c r="A1858" s="2" t="s">
        <v>1582</v>
      </c>
    </row>
    <row r="1859">
      <c r="A1859" s="2" t="s">
        <v>1583</v>
      </c>
    </row>
    <row r="1860">
      <c r="A1860" s="2" t="s">
        <v>1584</v>
      </c>
    </row>
    <row r="1862">
      <c r="A1862" s="2" t="s">
        <v>1585</v>
      </c>
    </row>
    <row r="1863">
      <c r="A1863" s="2" t="s">
        <v>1586</v>
      </c>
    </row>
    <row r="1864">
      <c r="A1864" s="2" t="s">
        <v>1587</v>
      </c>
    </row>
    <row r="1869">
      <c r="A1869" s="2" t="s">
        <v>1588</v>
      </c>
    </row>
    <row r="1870">
      <c r="A1870" s="2" t="s">
        <v>1589</v>
      </c>
    </row>
    <row r="1872">
      <c r="A1872" s="2" t="s">
        <v>1590</v>
      </c>
    </row>
    <row r="1874">
      <c r="A1874" s="2" t="s">
        <v>1591</v>
      </c>
    </row>
    <row r="1876">
      <c r="A1876" s="2" t="s">
        <v>1592</v>
      </c>
    </row>
    <row r="1877">
      <c r="A1877" s="2" t="s">
        <v>1593</v>
      </c>
    </row>
    <row r="1878">
      <c r="A1878" s="2" t="s">
        <v>1594</v>
      </c>
    </row>
    <row r="1879">
      <c r="A1879" s="2" t="s">
        <v>1595</v>
      </c>
    </row>
    <row r="1880">
      <c r="A1880" s="2" t="s">
        <v>1596</v>
      </c>
    </row>
    <row r="1881">
      <c r="A1881" s="2" t="s">
        <v>1597</v>
      </c>
    </row>
    <row r="1882">
      <c r="A1882" s="2" t="s">
        <v>1598</v>
      </c>
    </row>
    <row r="1883">
      <c r="A1883" s="2" t="s">
        <v>1599</v>
      </c>
    </row>
    <row r="1884">
      <c r="A1884" s="2" t="s">
        <v>1600</v>
      </c>
    </row>
    <row r="1885">
      <c r="A1885" s="2" t="s">
        <v>1601</v>
      </c>
    </row>
    <row r="1886">
      <c r="A1886" s="2" t="s">
        <v>1602</v>
      </c>
    </row>
    <row r="1887">
      <c r="A1887" s="2" t="s">
        <v>1603</v>
      </c>
    </row>
    <row r="1888">
      <c r="A1888" s="2" t="s">
        <v>1604</v>
      </c>
    </row>
    <row r="1889">
      <c r="A1889" s="2" t="s">
        <v>1605</v>
      </c>
    </row>
    <row r="1890">
      <c r="A1890" s="2" t="s">
        <v>1606</v>
      </c>
    </row>
    <row r="1891">
      <c r="A1891" s="2" t="s">
        <v>1607</v>
      </c>
    </row>
    <row r="1892">
      <c r="A1892" s="2" t="s">
        <v>1608</v>
      </c>
    </row>
    <row r="1895">
      <c r="A1895" s="2" t="s">
        <v>1609</v>
      </c>
    </row>
    <row r="1896">
      <c r="A1896" s="2" t="s">
        <v>1610</v>
      </c>
    </row>
    <row r="1898">
      <c r="A1898" s="2" t="s">
        <v>1384</v>
      </c>
    </row>
    <row r="1900">
      <c r="A1900" s="2" t="s">
        <v>1591</v>
      </c>
    </row>
    <row r="1902">
      <c r="A1902" s="2" t="s">
        <v>1231</v>
      </c>
    </row>
    <row r="1903">
      <c r="A1903" s="2" t="s">
        <v>1611</v>
      </c>
    </row>
    <row r="1904">
      <c r="A1904" s="2" t="s">
        <v>1434</v>
      </c>
    </row>
    <row r="1905">
      <c r="A1905" s="2" t="s">
        <v>1567</v>
      </c>
    </row>
    <row r="1906">
      <c r="A1906" s="2" t="s">
        <v>1612</v>
      </c>
    </row>
    <row r="1907">
      <c r="A1907" s="2" t="s">
        <v>1334</v>
      </c>
    </row>
    <row r="1908">
      <c r="A1908" s="2" t="s">
        <v>1613</v>
      </c>
    </row>
    <row r="1909">
      <c r="A1909" s="2" t="s">
        <v>1614</v>
      </c>
    </row>
    <row r="1911">
      <c r="A1911" s="2" t="s">
        <v>1229</v>
      </c>
    </row>
    <row r="1912">
      <c r="A1912" s="2" t="s">
        <v>1179</v>
      </c>
    </row>
    <row r="1913">
      <c r="A1913" s="2" t="s">
        <v>1615</v>
      </c>
    </row>
    <row r="1915">
      <c r="A1915" s="2" t="s">
        <v>1378</v>
      </c>
    </row>
    <row r="1916">
      <c r="A1916" s="2" t="s">
        <v>1557</v>
      </c>
    </row>
    <row r="1917">
      <c r="A1917" s="2" t="s">
        <v>1558</v>
      </c>
    </row>
    <row r="1921">
      <c r="A1921" s="2" t="s">
        <v>1616</v>
      </c>
    </row>
    <row r="1922">
      <c r="A1922" s="2" t="s">
        <v>1147</v>
      </c>
    </row>
    <row r="1924">
      <c r="A1924" s="2" t="s">
        <v>1617</v>
      </c>
    </row>
    <row r="1926">
      <c r="A1926" s="2" t="s">
        <v>1618</v>
      </c>
    </row>
    <row r="1928">
      <c r="A1928" s="2" t="s">
        <v>1549</v>
      </c>
    </row>
    <row r="1929">
      <c r="A1929" s="2" t="s">
        <v>1619</v>
      </c>
    </row>
    <row r="1930">
      <c r="A1930" s="2" t="s">
        <v>337</v>
      </c>
    </row>
    <row r="1931">
      <c r="A1931" s="2" t="s">
        <v>1620</v>
      </c>
    </row>
    <row r="1932">
      <c r="A1932" s="2" t="s">
        <v>1621</v>
      </c>
    </row>
    <row r="1933">
      <c r="A1933" s="2" t="s">
        <v>1155</v>
      </c>
    </row>
    <row r="1934">
      <c r="A1934" s="2" t="s">
        <v>1622</v>
      </c>
    </row>
    <row r="1935">
      <c r="A1935" s="2" t="s">
        <v>1623</v>
      </c>
    </row>
    <row r="1936">
      <c r="A1936" s="2" t="s">
        <v>1624</v>
      </c>
    </row>
    <row r="1937">
      <c r="A1937" s="2" t="s">
        <v>1625</v>
      </c>
    </row>
    <row r="1938">
      <c r="A1938" s="2" t="s">
        <v>1626</v>
      </c>
    </row>
    <row r="1939">
      <c r="A1939" s="2" t="s">
        <v>1627</v>
      </c>
    </row>
    <row r="1940">
      <c r="A1940" s="2" t="s">
        <v>1628</v>
      </c>
    </row>
    <row r="1941">
      <c r="A1941" s="2" t="s">
        <v>1629</v>
      </c>
    </row>
    <row r="1942">
      <c r="A1942" s="2" t="s">
        <v>1630</v>
      </c>
    </row>
    <row r="1943">
      <c r="A1943" s="2" t="s">
        <v>1631</v>
      </c>
    </row>
    <row r="1944">
      <c r="A1944" s="2" t="s">
        <v>1632</v>
      </c>
    </row>
    <row r="1945">
      <c r="A1945" s="2" t="s">
        <v>1633</v>
      </c>
    </row>
    <row r="1946">
      <c r="A1946" s="2" t="s">
        <v>1634</v>
      </c>
    </row>
    <row r="1947">
      <c r="A1947" s="2" t="s">
        <v>1635</v>
      </c>
    </row>
    <row r="1948">
      <c r="A1948" s="2" t="s">
        <v>1636</v>
      </c>
    </row>
    <row r="1949">
      <c r="A1949" s="2" t="s">
        <v>1637</v>
      </c>
    </row>
    <row r="1950">
      <c r="A1950" s="2" t="s">
        <v>1638</v>
      </c>
    </row>
    <row r="1952">
      <c r="A1952" s="2" t="s">
        <v>1639</v>
      </c>
    </row>
    <row r="1953">
      <c r="A1953" s="2" t="s">
        <v>1640</v>
      </c>
    </row>
    <row r="1955">
      <c r="A1955" s="2" t="s">
        <v>1641</v>
      </c>
    </row>
    <row r="1957">
      <c r="A1957" s="2" t="s">
        <v>1642</v>
      </c>
    </row>
    <row r="1959">
      <c r="A1959" s="2" t="s">
        <v>1643</v>
      </c>
    </row>
    <row r="1960">
      <c r="A1960" s="2" t="s">
        <v>1644</v>
      </c>
    </row>
    <row r="1961">
      <c r="A1961" s="2" t="s">
        <v>1645</v>
      </c>
    </row>
    <row r="1962">
      <c r="A1962" s="2" t="s">
        <v>1646</v>
      </c>
    </row>
    <row r="1963">
      <c r="A1963" s="2" t="s">
        <v>1647</v>
      </c>
    </row>
    <row r="1964">
      <c r="A1964" s="2" t="s">
        <v>1648</v>
      </c>
    </row>
    <row r="1965">
      <c r="A1965" s="2" t="s">
        <v>1649</v>
      </c>
    </row>
    <row r="1966">
      <c r="A1966" s="2" t="s">
        <v>224</v>
      </c>
    </row>
    <row r="1967">
      <c r="A1967" s="2" t="s">
        <v>1558</v>
      </c>
    </row>
    <row r="1968">
      <c r="A1968" s="2" t="s">
        <v>1650</v>
      </c>
    </row>
    <row r="1969">
      <c r="A1969" s="2" t="s">
        <v>1651</v>
      </c>
    </row>
    <row r="1970">
      <c r="A1970" s="2" t="s">
        <v>1652</v>
      </c>
    </row>
    <row r="1971">
      <c r="A1971" s="2" t="s">
        <v>1653</v>
      </c>
    </row>
    <row r="1972">
      <c r="A1972" s="2" t="s">
        <v>1654</v>
      </c>
    </row>
    <row r="1973">
      <c r="A1973" s="2" t="s">
        <v>1655</v>
      </c>
    </row>
    <row r="1974">
      <c r="A1974" s="2" t="s">
        <v>1587</v>
      </c>
    </row>
    <row r="1975">
      <c r="A1975" s="2" t="s">
        <v>1656</v>
      </c>
    </row>
    <row r="1976">
      <c r="A1976" s="2" t="s">
        <v>1060</v>
      </c>
    </row>
    <row r="1977">
      <c r="A1977" s="2" t="s">
        <v>1657</v>
      </c>
    </row>
    <row r="1978">
      <c r="A1978" s="2" t="s">
        <v>244</v>
      </c>
    </row>
    <row r="1979">
      <c r="A1979" s="2" t="s">
        <v>1658</v>
      </c>
    </row>
    <row r="1980">
      <c r="A1980" s="2" t="s">
        <v>1420</v>
      </c>
    </row>
    <row r="1981">
      <c r="A1981" s="2" t="s">
        <v>1093</v>
      </c>
    </row>
    <row r="1982">
      <c r="A1982" s="2" t="s">
        <v>1659</v>
      </c>
    </row>
    <row r="1983">
      <c r="A1983" s="2" t="s">
        <v>1660</v>
      </c>
    </row>
    <row r="1984">
      <c r="A1984" s="2" t="s">
        <v>1661</v>
      </c>
    </row>
    <row r="1985">
      <c r="A1985" s="2" t="s">
        <v>1662</v>
      </c>
    </row>
    <row r="1986">
      <c r="A1986" s="2" t="s">
        <v>246</v>
      </c>
    </row>
    <row r="1987">
      <c r="A1987" s="2" t="s">
        <v>1663</v>
      </c>
    </row>
    <row r="1988">
      <c r="A1988" s="2" t="s">
        <v>1664</v>
      </c>
    </row>
    <row r="1989">
      <c r="A1989" s="2" t="s">
        <v>1665</v>
      </c>
    </row>
    <row r="1990">
      <c r="A1990" s="2" t="s">
        <v>1666</v>
      </c>
    </row>
    <row r="1991">
      <c r="A1991" s="2" t="s">
        <v>280</v>
      </c>
    </row>
    <row r="1992">
      <c r="A1992" s="2" t="s">
        <v>1667</v>
      </c>
    </row>
    <row r="1993">
      <c r="A1993" s="2" t="s">
        <v>344</v>
      </c>
    </row>
    <row r="1994">
      <c r="A1994" s="2" t="s">
        <v>1668</v>
      </c>
    </row>
    <row r="1995">
      <c r="A1995" s="2" t="s">
        <v>1167</v>
      </c>
    </row>
    <row r="1996">
      <c r="A1996" s="2" t="s">
        <v>35</v>
      </c>
    </row>
    <row r="1997">
      <c r="A1997" s="2" t="s">
        <v>41</v>
      </c>
    </row>
    <row r="1998">
      <c r="A1998" s="2" t="s">
        <v>1669</v>
      </c>
    </row>
    <row r="1999">
      <c r="A1999" s="2" t="s">
        <v>1670</v>
      </c>
    </row>
    <row r="2000">
      <c r="A2000" s="2" t="s">
        <v>1671</v>
      </c>
    </row>
    <row r="2001">
      <c r="A2001" s="2" t="s">
        <v>1401</v>
      </c>
    </row>
    <row r="2002">
      <c r="A2002" s="2" t="s">
        <v>1063</v>
      </c>
    </row>
    <row r="2003">
      <c r="A2003" s="2" t="s">
        <v>1672</v>
      </c>
    </row>
    <row r="2004">
      <c r="A2004" s="2" t="s">
        <v>1673</v>
      </c>
    </row>
    <row r="2005">
      <c r="A2005" s="2" t="s">
        <v>1674</v>
      </c>
    </row>
    <row r="2006">
      <c r="A2006" s="2" t="s">
        <v>1675</v>
      </c>
    </row>
    <row r="2007">
      <c r="A2007" s="2" t="s">
        <v>1676</v>
      </c>
    </row>
    <row r="2008">
      <c r="A2008" s="2" t="s">
        <v>1677</v>
      </c>
    </row>
    <row r="2009">
      <c r="A2009" s="2" t="s">
        <v>1678</v>
      </c>
    </row>
    <row r="2010">
      <c r="A2010" s="2" t="s">
        <v>1679</v>
      </c>
    </row>
    <row r="2011">
      <c r="A2011" s="2" t="s">
        <v>1680</v>
      </c>
    </row>
    <row r="2012">
      <c r="A2012" s="2" t="s">
        <v>1681</v>
      </c>
    </row>
    <row r="2013">
      <c r="A2013" s="2" t="s">
        <v>1682</v>
      </c>
    </row>
    <row r="2014">
      <c r="A2014" s="2" t="s">
        <v>1394</v>
      </c>
    </row>
    <row r="2015">
      <c r="A2015" s="2" t="s">
        <v>1683</v>
      </c>
    </row>
    <row r="2016">
      <c r="A2016" s="2" t="s">
        <v>1684</v>
      </c>
    </row>
    <row r="2019">
      <c r="A2019" s="2" t="s">
        <v>1685</v>
      </c>
    </row>
    <row r="2020">
      <c r="A2020" s="2" t="s">
        <v>1686</v>
      </c>
    </row>
    <row r="2022">
      <c r="A2022" s="2" t="s">
        <v>1687</v>
      </c>
    </row>
    <row r="2024">
      <c r="A2024" s="2" t="s">
        <v>1688</v>
      </c>
    </row>
    <row r="2026">
      <c r="A2026" s="2" t="s">
        <v>1689</v>
      </c>
    </row>
    <row r="2027">
      <c r="A2027" s="2" t="s">
        <v>1690</v>
      </c>
    </row>
    <row r="2028">
      <c r="A2028" s="2" t="s">
        <v>1691</v>
      </c>
    </row>
    <row r="2029">
      <c r="A2029" s="2" t="s">
        <v>1586</v>
      </c>
    </row>
    <row r="2030">
      <c r="A2030" s="2" t="s">
        <v>1692</v>
      </c>
    </row>
    <row r="2031">
      <c r="A2031" s="2" t="s">
        <v>1420</v>
      </c>
    </row>
    <row r="2032">
      <c r="A2032" s="2" t="s">
        <v>1572</v>
      </c>
    </row>
    <row r="2033">
      <c r="A2033" s="2" t="s">
        <v>1693</v>
      </c>
    </row>
    <row r="2034">
      <c r="A2034" s="2" t="s">
        <v>1694</v>
      </c>
    </row>
    <row r="2035">
      <c r="A2035" s="2" t="s">
        <v>1695</v>
      </c>
    </row>
    <row r="2036">
      <c r="A2036" s="2" t="s">
        <v>1696</v>
      </c>
    </row>
    <row r="2037">
      <c r="A2037" s="2" t="s">
        <v>1697</v>
      </c>
    </row>
    <row r="2038">
      <c r="A2038" s="2" t="s">
        <v>1698</v>
      </c>
    </row>
    <row r="2039">
      <c r="A2039" s="2" t="s">
        <v>1699</v>
      </c>
    </row>
    <row r="2040">
      <c r="A2040" s="2" t="s">
        <v>1700</v>
      </c>
    </row>
    <row r="2041">
      <c r="A2041" s="2" t="s">
        <v>1701</v>
      </c>
    </row>
    <row r="2042">
      <c r="A2042" s="2" t="s">
        <v>1702</v>
      </c>
    </row>
    <row r="2043">
      <c r="A2043" s="2" t="s">
        <v>1703</v>
      </c>
    </row>
    <row r="2044">
      <c r="A2044" s="2" t="s">
        <v>1704</v>
      </c>
    </row>
    <row r="2045">
      <c r="A2045" s="2" t="s">
        <v>1575</v>
      </c>
    </row>
    <row r="2046">
      <c r="A2046" s="2" t="s">
        <v>1705</v>
      </c>
    </row>
    <row r="2047">
      <c r="A2047" s="2" t="s">
        <v>1584</v>
      </c>
    </row>
    <row r="2048">
      <c r="A2048" s="2" t="s">
        <v>1706</v>
      </c>
    </row>
    <row r="2049">
      <c r="A2049" s="2" t="s">
        <v>1707</v>
      </c>
    </row>
    <row r="2050">
      <c r="A2050" s="2" t="s">
        <v>1708</v>
      </c>
    </row>
    <row r="2051">
      <c r="A2051" s="2" t="s">
        <v>1709</v>
      </c>
    </row>
    <row r="2052">
      <c r="A2052" s="2" t="s">
        <v>1710</v>
      </c>
    </row>
    <row r="2053">
      <c r="A2053" s="2" t="s">
        <v>1711</v>
      </c>
    </row>
    <row r="2054">
      <c r="A2054" s="2" t="s">
        <v>1712</v>
      </c>
    </row>
    <row r="2057">
      <c r="A2057" s="2" t="s">
        <v>1713</v>
      </c>
    </row>
    <row r="2058">
      <c r="A2058" s="2" t="s">
        <v>1714</v>
      </c>
    </row>
    <row r="2060">
      <c r="A2060" s="2" t="s">
        <v>1715</v>
      </c>
    </row>
    <row r="2062">
      <c r="A2062" s="2" t="s">
        <v>1716</v>
      </c>
    </row>
    <row r="2064">
      <c r="A2064" s="2" t="s">
        <v>1717</v>
      </c>
    </row>
    <row r="2065">
      <c r="A2065" s="2" t="s">
        <v>1718</v>
      </c>
    </row>
    <row r="2066">
      <c r="A2066" s="2" t="s">
        <v>1719</v>
      </c>
    </row>
    <row r="2067">
      <c r="A2067" s="2" t="s">
        <v>1720</v>
      </c>
    </row>
    <row r="2068">
      <c r="A2068" s="2" t="s">
        <v>1480</v>
      </c>
    </row>
    <row r="2069">
      <c r="A2069" s="2" t="s">
        <v>1721</v>
      </c>
    </row>
    <row r="2070">
      <c r="A2070" s="2" t="s">
        <v>1722</v>
      </c>
    </row>
    <row r="2071">
      <c r="A2071" s="2" t="s">
        <v>1723</v>
      </c>
    </row>
    <row r="2072">
      <c r="A2072" s="2" t="s">
        <v>1724</v>
      </c>
    </row>
    <row r="2073">
      <c r="A2073" s="2" t="s">
        <v>1690</v>
      </c>
    </row>
    <row r="2074">
      <c r="A2074" s="2" t="s">
        <v>1478</v>
      </c>
    </row>
    <row r="2075">
      <c r="A2075" s="2" t="s">
        <v>1725</v>
      </c>
    </row>
    <row r="2076">
      <c r="A2076" s="2" t="s">
        <v>1726</v>
      </c>
    </row>
    <row r="2077">
      <c r="A2077" s="2" t="s">
        <v>1727</v>
      </c>
    </row>
    <row r="2078">
      <c r="A2078" s="2" t="s">
        <v>1728</v>
      </c>
    </row>
    <row r="2079">
      <c r="A2079" s="2" t="s">
        <v>1729</v>
      </c>
    </row>
    <row r="2080">
      <c r="A2080" s="2" t="s">
        <v>1730</v>
      </c>
    </row>
    <row r="2081">
      <c r="A2081" s="2" t="s">
        <v>1731</v>
      </c>
    </row>
    <row r="2082">
      <c r="A2082" s="2" t="s">
        <v>1732</v>
      </c>
    </row>
    <row r="2083">
      <c r="A2083" s="2" t="s">
        <v>1733</v>
      </c>
    </row>
    <row r="2084">
      <c r="A2084" s="2" t="s">
        <v>1734</v>
      </c>
    </row>
    <row r="2085">
      <c r="A2085" s="2" t="s">
        <v>1735</v>
      </c>
    </row>
    <row r="2086">
      <c r="A2086" s="2" t="s">
        <v>1736</v>
      </c>
    </row>
    <row r="2087">
      <c r="A2087" s="2" t="s">
        <v>1737</v>
      </c>
    </row>
    <row r="2088">
      <c r="A2088" s="2" t="s">
        <v>1738</v>
      </c>
    </row>
    <row r="2089">
      <c r="A2089" s="2" t="s">
        <v>1739</v>
      </c>
    </row>
    <row r="2090">
      <c r="A2090" s="2" t="s">
        <v>1483</v>
      </c>
    </row>
    <row r="2091">
      <c r="A2091" s="2" t="s">
        <v>1694</v>
      </c>
    </row>
    <row r="2092">
      <c r="A2092" s="2" t="s">
        <v>1740</v>
      </c>
    </row>
    <row r="2093">
      <c r="A2093" s="2" t="s">
        <v>1741</v>
      </c>
    </row>
    <row r="2094">
      <c r="A2094" s="2" t="s">
        <v>1742</v>
      </c>
    </row>
    <row r="2095">
      <c r="A2095" s="2" t="s">
        <v>1743</v>
      </c>
    </row>
    <row r="2097">
      <c r="A2097" s="2" t="s">
        <v>1481</v>
      </c>
    </row>
    <row r="2098">
      <c r="A2098" s="2" t="s">
        <v>1744</v>
      </c>
    </row>
    <row r="2099">
      <c r="A2099" s="2" t="s">
        <v>1745</v>
      </c>
    </row>
    <row r="2101">
      <c r="A2101" s="2" t="s">
        <v>1148</v>
      </c>
    </row>
    <row r="2102">
      <c r="A2102" s="2" t="s">
        <v>1746</v>
      </c>
    </row>
    <row r="2103">
      <c r="A2103" s="2" t="s">
        <v>1747</v>
      </c>
    </row>
    <row r="2106">
      <c r="A2106" s="2" t="s">
        <v>1748</v>
      </c>
    </row>
    <row r="2107">
      <c r="A2107" s="2" t="s">
        <v>1749</v>
      </c>
    </row>
    <row r="2109">
      <c r="A2109" s="2" t="s">
        <v>1750</v>
      </c>
    </row>
    <row r="2111">
      <c r="A2111" s="2" t="s">
        <v>349</v>
      </c>
    </row>
    <row r="2113">
      <c r="A2113" s="2" t="s">
        <v>1599</v>
      </c>
    </row>
    <row r="2114">
      <c r="A2114" s="2" t="s">
        <v>1589</v>
      </c>
    </row>
    <row r="2115">
      <c r="A2115" s="2" t="s">
        <v>1751</v>
      </c>
    </row>
    <row r="2116">
      <c r="A2116" s="2" t="s">
        <v>1752</v>
      </c>
    </row>
    <row r="2117">
      <c r="A2117" s="2" t="s">
        <v>1753</v>
      </c>
    </row>
    <row r="2118">
      <c r="A2118" s="2" t="s">
        <v>1754</v>
      </c>
    </row>
    <row r="2119">
      <c r="A2119" s="2" t="s">
        <v>1755</v>
      </c>
    </row>
    <row r="2120">
      <c r="A2120" s="2" t="s">
        <v>1150</v>
      </c>
    </row>
    <row r="2121">
      <c r="A2121" s="2" t="s">
        <v>1756</v>
      </c>
    </row>
    <row r="2122">
      <c r="A2122" s="2" t="s">
        <v>1757</v>
      </c>
    </row>
    <row r="2123">
      <c r="A2123" s="2" t="s">
        <v>1758</v>
      </c>
    </row>
    <row r="2124">
      <c r="A2124" s="2" t="s">
        <v>1759</v>
      </c>
    </row>
    <row r="2125">
      <c r="A2125" s="2" t="s">
        <v>1167</v>
      </c>
    </row>
    <row r="2126">
      <c r="A2126" s="2" t="s">
        <v>1667</v>
      </c>
    </row>
    <row r="2127">
      <c r="A2127" s="2" t="s">
        <v>1434</v>
      </c>
    </row>
    <row r="2128">
      <c r="A2128" s="2" t="s">
        <v>1591</v>
      </c>
    </row>
    <row r="2129">
      <c r="A2129" s="2" t="s">
        <v>918</v>
      </c>
    </row>
    <row r="2130">
      <c r="A2130" s="2" t="s">
        <v>1593</v>
      </c>
    </row>
    <row r="2131">
      <c r="A2131" s="2" t="s">
        <v>1760</v>
      </c>
    </row>
    <row r="2132">
      <c r="A2132" s="2" t="s">
        <v>1761</v>
      </c>
    </row>
    <row r="2133">
      <c r="A2133" s="2" t="s">
        <v>1762</v>
      </c>
    </row>
    <row r="2134">
      <c r="A2134" s="2" t="s">
        <v>1763</v>
      </c>
    </row>
    <row r="2135">
      <c r="A2135" s="2" t="s">
        <v>1764</v>
      </c>
    </row>
    <row r="2136">
      <c r="A2136" s="2" t="s">
        <v>1765</v>
      </c>
    </row>
    <row r="2137">
      <c r="A2137" s="2" t="s">
        <v>1766</v>
      </c>
    </row>
    <row r="2138">
      <c r="A2138" s="2" t="s">
        <v>1594</v>
      </c>
    </row>
    <row r="2139">
      <c r="A2139" s="2" t="s">
        <v>1767</v>
      </c>
    </row>
    <row r="2140">
      <c r="A2140" s="2" t="s">
        <v>1576</v>
      </c>
    </row>
    <row r="2141">
      <c r="A2141" s="2" t="s">
        <v>1768</v>
      </c>
    </row>
    <row r="2142">
      <c r="A2142" s="2" t="s">
        <v>1769</v>
      </c>
    </row>
    <row r="2143">
      <c r="A2143" s="2" t="s">
        <v>1770</v>
      </c>
    </row>
    <row r="2144">
      <c r="A2144" s="2" t="s">
        <v>216</v>
      </c>
    </row>
    <row r="2145">
      <c r="A2145" s="2" t="s">
        <v>1771</v>
      </c>
    </row>
    <row r="2146">
      <c r="A2146" s="2" t="s">
        <v>1772</v>
      </c>
    </row>
    <row r="2147">
      <c r="A2147" s="2" t="s">
        <v>1773</v>
      </c>
    </row>
    <row r="2148">
      <c r="A2148" s="2" t="s">
        <v>1774</v>
      </c>
    </row>
    <row r="2149">
      <c r="A2149" s="2" t="s">
        <v>1775</v>
      </c>
    </row>
    <row r="2150">
      <c r="A2150" s="2" t="s">
        <v>1776</v>
      </c>
    </row>
    <row r="2151">
      <c r="A2151" s="2" t="s">
        <v>1777</v>
      </c>
    </row>
    <row r="2152">
      <c r="A2152" s="2" t="s">
        <v>1778</v>
      </c>
    </row>
    <row r="2153">
      <c r="A2153" s="2" t="s">
        <v>1535</v>
      </c>
    </row>
    <row r="2154">
      <c r="A2154" s="2" t="s">
        <v>1779</v>
      </c>
    </row>
    <row r="2155">
      <c r="A2155" s="2" t="s">
        <v>1699</v>
      </c>
    </row>
    <row r="2156">
      <c r="A2156" s="2" t="s">
        <v>1780</v>
      </c>
    </row>
    <row r="2157">
      <c r="A2157" s="2" t="s">
        <v>1598</v>
      </c>
    </row>
    <row r="2158">
      <c r="A2158" s="2" t="s">
        <v>1781</v>
      </c>
    </row>
    <row r="2159">
      <c r="A2159" s="2" t="s">
        <v>370</v>
      </c>
    </row>
    <row r="2160">
      <c r="A2160" s="2" t="s">
        <v>1782</v>
      </c>
    </row>
    <row r="2161">
      <c r="A2161" s="2" t="s">
        <v>1603</v>
      </c>
    </row>
    <row r="2162">
      <c r="A2162" s="2" t="s">
        <v>1783</v>
      </c>
    </row>
    <row r="2163">
      <c r="A2163" s="2" t="s">
        <v>1784</v>
      </c>
    </row>
    <row r="2164">
      <c r="A2164" s="2" t="s">
        <v>1785</v>
      </c>
    </row>
    <row r="2165">
      <c r="A2165" s="2" t="s">
        <v>1652</v>
      </c>
    </row>
    <row r="2166">
      <c r="A2166" s="2" t="s">
        <v>1786</v>
      </c>
    </row>
    <row r="2167">
      <c r="A2167" s="2" t="s">
        <v>1787</v>
      </c>
    </row>
    <row r="2168">
      <c r="A2168" s="2" t="s">
        <v>174</v>
      </c>
    </row>
    <row r="2169">
      <c r="A2169" s="2" t="s">
        <v>1788</v>
      </c>
    </row>
    <row r="2170">
      <c r="A2170" s="2" t="s">
        <v>1789</v>
      </c>
    </row>
    <row r="2171">
      <c r="A2171" s="2" t="s">
        <v>1790</v>
      </c>
    </row>
    <row r="2172">
      <c r="A2172" s="2" t="s">
        <v>1791</v>
      </c>
    </row>
    <row r="2173">
      <c r="A2173" s="2" t="s">
        <v>1792</v>
      </c>
    </row>
    <row r="2174">
      <c r="A2174" s="2" t="s">
        <v>1793</v>
      </c>
    </row>
    <row r="2175">
      <c r="A2175" s="2" t="s">
        <v>1794</v>
      </c>
    </row>
    <row r="2176">
      <c r="A2176" s="2" t="s">
        <v>1602</v>
      </c>
    </row>
    <row r="2177">
      <c r="A2177" s="2" t="s">
        <v>1592</v>
      </c>
    </row>
    <row r="2178">
      <c r="A2178" s="2" t="s">
        <v>971</v>
      </c>
    </row>
    <row r="2179">
      <c r="A2179" s="2" t="s">
        <v>1795</v>
      </c>
    </row>
    <row r="2180">
      <c r="A2180" s="2" t="s">
        <v>1796</v>
      </c>
    </row>
    <row r="2181">
      <c r="A2181" s="2" t="s">
        <v>1797</v>
      </c>
    </row>
    <row r="2182">
      <c r="A2182" s="2" t="s">
        <v>1798</v>
      </c>
    </row>
    <row r="2183">
      <c r="A2183" s="2" t="s">
        <v>1799</v>
      </c>
    </row>
    <row r="2184">
      <c r="A2184" s="2" t="s">
        <v>1340</v>
      </c>
    </row>
    <row r="2185">
      <c r="A2185" s="2" t="s">
        <v>1800</v>
      </c>
    </row>
    <row r="2186">
      <c r="A2186" s="2" t="s">
        <v>1801</v>
      </c>
    </row>
    <row r="2189">
      <c r="A2189" s="2" t="s">
        <v>1802</v>
      </c>
    </row>
    <row r="2190">
      <c r="A2190" s="2" t="s">
        <v>1803</v>
      </c>
    </row>
    <row r="2192">
      <c r="A2192" s="2" t="s">
        <v>1804</v>
      </c>
    </row>
    <row r="2194">
      <c r="A2194" s="2" t="s">
        <v>1805</v>
      </c>
    </row>
    <row r="2196">
      <c r="A2196" s="2" t="s">
        <v>1806</v>
      </c>
    </row>
    <row r="2197">
      <c r="A2197" s="2" t="s">
        <v>1807</v>
      </c>
    </row>
    <row r="2198">
      <c r="A2198" s="2" t="s">
        <v>1274</v>
      </c>
    </row>
    <row r="2199">
      <c r="A2199" s="2" t="s">
        <v>1808</v>
      </c>
    </row>
    <row r="2200">
      <c r="A2200" s="2" t="s">
        <v>1809</v>
      </c>
    </row>
    <row r="2201">
      <c r="A2201" s="2" t="s">
        <v>1810</v>
      </c>
    </row>
    <row r="2202">
      <c r="A2202" s="2" t="s">
        <v>1811</v>
      </c>
    </row>
    <row r="2203">
      <c r="A2203" s="2" t="s">
        <v>1812</v>
      </c>
    </row>
    <row r="2204">
      <c r="A2204" s="2" t="s">
        <v>1813</v>
      </c>
    </row>
    <row r="2205">
      <c r="A2205" s="2" t="s">
        <v>1814</v>
      </c>
    </row>
    <row r="2206">
      <c r="A2206" s="2" t="s">
        <v>1815</v>
      </c>
    </row>
    <row r="2207">
      <c r="A2207" s="2" t="s">
        <v>1816</v>
      </c>
    </row>
    <row r="2209">
      <c r="A2209" s="2" t="s">
        <v>1817</v>
      </c>
    </row>
    <row r="2210">
      <c r="A2210" s="2" t="s">
        <v>1818</v>
      </c>
    </row>
    <row r="2211">
      <c r="A2211" s="2" t="s">
        <v>1819</v>
      </c>
    </row>
    <row r="2215">
      <c r="A2215" s="2" t="s">
        <v>1820</v>
      </c>
    </row>
    <row r="2216">
      <c r="A2216" s="2" t="s">
        <v>1197</v>
      </c>
    </row>
    <row r="2218">
      <c r="A2218" s="2" t="s">
        <v>1152</v>
      </c>
    </row>
    <row r="2220">
      <c r="A2220" s="2" t="s">
        <v>1821</v>
      </c>
    </row>
    <row r="2222">
      <c r="A2222" s="2" t="s">
        <v>1822</v>
      </c>
    </row>
    <row r="2223">
      <c r="A2223" s="2" t="s">
        <v>1823</v>
      </c>
    </row>
    <row r="2224">
      <c r="A2224" s="2" t="s">
        <v>1384</v>
      </c>
    </row>
    <row r="2225">
      <c r="A2225" s="2" t="s">
        <v>1824</v>
      </c>
    </row>
    <row r="2226">
      <c r="A2226" s="2" t="s">
        <v>1621</v>
      </c>
    </row>
    <row r="2227">
      <c r="A2227" s="2" t="s">
        <v>1825</v>
      </c>
    </row>
    <row r="2228">
      <c r="A2228" s="2" t="s">
        <v>1389</v>
      </c>
    </row>
    <row r="2229">
      <c r="A2229" s="2" t="s">
        <v>1826</v>
      </c>
    </row>
    <row r="2230">
      <c r="A2230" s="2" t="s">
        <v>1624</v>
      </c>
    </row>
    <row r="2231">
      <c r="A2231" s="2" t="s">
        <v>1315</v>
      </c>
    </row>
    <row r="2232">
      <c r="A2232" s="2" t="s">
        <v>1827</v>
      </c>
    </row>
    <row r="2233">
      <c r="A2233" s="2" t="s">
        <v>1828</v>
      </c>
    </row>
    <row r="2234">
      <c r="A2234" s="2" t="s">
        <v>1829</v>
      </c>
    </row>
    <row r="2235">
      <c r="A2235" s="2" t="s">
        <v>1830</v>
      </c>
    </row>
    <row r="2236">
      <c r="A2236" s="2" t="s">
        <v>1831</v>
      </c>
    </row>
    <row r="2237">
      <c r="A2237" s="2" t="s">
        <v>1832</v>
      </c>
    </row>
    <row r="2238">
      <c r="A2238" s="2" t="s">
        <v>1131</v>
      </c>
    </row>
    <row r="2239">
      <c r="A2239" s="2" t="s">
        <v>1799</v>
      </c>
    </row>
    <row r="2240">
      <c r="A2240" s="2" t="s">
        <v>1732</v>
      </c>
    </row>
    <row r="2241">
      <c r="A2241" s="2" t="s">
        <v>1157</v>
      </c>
    </row>
    <row r="2242">
      <c r="A2242" s="2" t="s">
        <v>1833</v>
      </c>
    </row>
    <row r="2243">
      <c r="A2243" s="2" t="s">
        <v>1834</v>
      </c>
    </row>
    <row r="2244">
      <c r="A2244" s="2" t="s">
        <v>1405</v>
      </c>
    </row>
    <row r="2245">
      <c r="A2245" s="2" t="s">
        <v>1750</v>
      </c>
    </row>
    <row r="2246">
      <c r="A2246" s="2" t="s">
        <v>1206</v>
      </c>
    </row>
    <row r="2247">
      <c r="A2247" s="2" t="s">
        <v>1663</v>
      </c>
    </row>
    <row r="2248">
      <c r="A2248" s="2" t="s">
        <v>1835</v>
      </c>
    </row>
    <row r="2249">
      <c r="A2249" s="2" t="s">
        <v>1559</v>
      </c>
    </row>
    <row r="2250">
      <c r="A2250" s="2" t="s">
        <v>1417</v>
      </c>
    </row>
    <row r="2251">
      <c r="A2251" s="2" t="s">
        <v>1762</v>
      </c>
    </row>
    <row r="2252">
      <c r="A2252" s="2" t="s">
        <v>1836</v>
      </c>
    </row>
    <row r="2253">
      <c r="A2253" s="2" t="s">
        <v>1582</v>
      </c>
    </row>
    <row r="2254">
      <c r="A2254" s="2" t="s">
        <v>1837</v>
      </c>
    </row>
    <row r="2255">
      <c r="A2255" s="2" t="s">
        <v>1083</v>
      </c>
    </row>
    <row r="2256">
      <c r="A2256" s="2" t="s">
        <v>1838</v>
      </c>
    </row>
    <row r="2257">
      <c r="A2257" s="2" t="s">
        <v>1839</v>
      </c>
    </row>
    <row r="2258">
      <c r="A2258" s="2" t="s">
        <v>1560</v>
      </c>
    </row>
    <row r="2259">
      <c r="A2259" s="2" t="s">
        <v>1840</v>
      </c>
    </row>
    <row r="2260">
      <c r="A2260" s="2" t="s">
        <v>1046</v>
      </c>
    </row>
    <row r="2261">
      <c r="A2261" s="2" t="s">
        <v>1841</v>
      </c>
    </row>
    <row r="2262">
      <c r="A2262" s="2" t="s">
        <v>1222</v>
      </c>
    </row>
    <row r="2263">
      <c r="A2263" s="2" t="s">
        <v>1842</v>
      </c>
    </row>
    <row r="2264">
      <c r="A2264" s="2" t="s">
        <v>1285</v>
      </c>
    </row>
    <row r="2265">
      <c r="A2265" s="2" t="s">
        <v>1645</v>
      </c>
    </row>
    <row r="2266">
      <c r="A2266" s="2" t="s">
        <v>1228</v>
      </c>
    </row>
    <row r="2267">
      <c r="A2267" s="2" t="s">
        <v>1843</v>
      </c>
    </row>
    <row r="2268">
      <c r="A2268" s="2" t="s">
        <v>1844</v>
      </c>
    </row>
    <row r="2269">
      <c r="A2269" s="2" t="s">
        <v>1253</v>
      </c>
    </row>
    <row r="2270">
      <c r="A2270" s="2" t="s">
        <v>1761</v>
      </c>
    </row>
    <row r="2271">
      <c r="A2271" s="2" t="s">
        <v>1845</v>
      </c>
    </row>
    <row r="2272">
      <c r="A2272" s="2" t="s">
        <v>1378</v>
      </c>
    </row>
    <row r="2273">
      <c r="A2273" s="2" t="s">
        <v>1846</v>
      </c>
    </row>
    <row r="2274">
      <c r="A2274" s="2" t="s">
        <v>1847</v>
      </c>
    </row>
    <row r="2276">
      <c r="A2276" s="2" t="s">
        <v>1174</v>
      </c>
    </row>
    <row r="2277">
      <c r="A2277" s="2" t="s">
        <v>1848</v>
      </c>
    </row>
    <row r="2278">
      <c r="A2278" s="2" t="s">
        <v>1849</v>
      </c>
    </row>
    <row r="2280">
      <c r="A2280" s="2" t="s">
        <v>1148</v>
      </c>
    </row>
    <row r="2281">
      <c r="A2281" s="2" t="s">
        <v>1850</v>
      </c>
    </row>
    <row r="2282">
      <c r="A2282" s="2" t="s">
        <v>1851</v>
      </c>
    </row>
  </sheetData>
  <drawing r:id="rId1"/>
</worksheet>
</file>