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_Tasks\DEA Projects\Unilever Sustainability manufacturing using DEA\"/>
    </mc:Choice>
  </mc:AlternateContent>
  <xr:revisionPtr revIDLastSave="0" documentId="13_ncr:1_{4C43E994-DFDB-40D0-ADA4-5AC78BC4BEF1}" xr6:coauthVersionLast="47" xr6:coauthVersionMax="47" xr10:uidLastSave="{00000000-0000-0000-0000-000000000000}"/>
  <bookViews>
    <workbookView xWindow="-110" yWindow="-110" windowWidth="19420" windowHeight="10420" activeTab="1" xr2:uid="{CD234433-7D89-4BD8-8402-E933570DC7CC}"/>
  </bookViews>
  <sheets>
    <sheet name="Henkel" sheetId="2" r:id="rId1"/>
    <sheet name="totalOutput_efficiency" sheetId="1" r:id="rId2"/>
  </sheets>
  <definedNames>
    <definedName name="solver_adj" localSheetId="0" hidden="1">Henkel!$J$5:$J$9,Henkel!$K$9</definedName>
    <definedName name="solver_adj" localSheetId="1" hidden="1">totalOutput_efficiency!$K$5:$K$9,totalOutput_efficiency!$L$9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Henkel!$N$6:$O$6</definedName>
    <definedName name="solver_lhs1" localSheetId="1" hidden="1">totalOutput_efficiency!$O$6:$P$6</definedName>
    <definedName name="solver_lhs2" localSheetId="0" hidden="1">Henkel!$K$7</definedName>
    <definedName name="solver_lhs2" localSheetId="1" hidden="1">totalOutput_efficiency!$L$7</definedName>
    <definedName name="solver_lhs3" localSheetId="0" hidden="1">Henkel!$P$6:$T$6</definedName>
    <definedName name="solver_lhs3" localSheetId="1" hidden="1">totalOutput_efficiency!$Q$6:$U$6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Henkel!$K$9</definedName>
    <definedName name="solver_opt" localSheetId="1" hidden="1">totalOutput_efficiency!$L$9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2</definedName>
    <definedName name="solver_rel2" localSheetId="1" hidden="1">2</definedName>
    <definedName name="solver_rel3" localSheetId="0" hidden="1">3</definedName>
    <definedName name="solver_rel3" localSheetId="1" hidden="1">3</definedName>
    <definedName name="solver_rhs1" localSheetId="0" hidden="1">Henkel!$N$7:$O$7</definedName>
    <definedName name="solver_rhs1" localSheetId="1" hidden="1">totalOutput_efficiency!$O$7:$P$7</definedName>
    <definedName name="solver_rhs2" localSheetId="0" hidden="1">1</definedName>
    <definedName name="solver_rhs2" localSheetId="1" hidden="1">1</definedName>
    <definedName name="solver_rhs3" localSheetId="0" hidden="1">Henkel!$P$7:$T$7</definedName>
    <definedName name="solver_rhs3" localSheetId="1" hidden="1">totalOutput_efficiency!$Q$7:$U$7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Q7" i="1" s="1" a="1"/>
  <c r="Q7" i="1" s="1"/>
  <c r="J7" i="1"/>
  <c r="J8" i="1"/>
  <c r="J9" i="1"/>
  <c r="K11" i="2"/>
  <c r="T7" i="2" a="1"/>
  <c r="T7" i="2" s="1"/>
  <c r="S7" i="2"/>
  <c r="S7" i="2" a="1"/>
  <c r="R7" i="2" a="1"/>
  <c r="R7" i="2" s="1"/>
  <c r="Q7" i="2"/>
  <c r="Q7" i="2" a="1"/>
  <c r="P7" i="2" a="1"/>
  <c r="P7" i="2" s="1"/>
  <c r="O7" i="2"/>
  <c r="O7" i="2" a="1"/>
  <c r="N7" i="2" a="1"/>
  <c r="N7" i="2" s="1"/>
  <c r="K7" i="2"/>
  <c r="T6" i="2"/>
  <c r="S6" i="2"/>
  <c r="R6" i="2"/>
  <c r="Q6" i="2"/>
  <c r="P6" i="2"/>
  <c r="O6" i="2"/>
  <c r="N6" i="2"/>
  <c r="L7" i="1"/>
  <c r="L11" i="1"/>
  <c r="P7" i="1" a="1"/>
  <c r="P7" i="1" s="1"/>
  <c r="O7" i="1" a="1"/>
  <c r="O7" i="1" s="1"/>
  <c r="P6" i="1"/>
  <c r="O6" i="1"/>
  <c r="Q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<sst xmlns="http://schemas.openxmlformats.org/spreadsheetml/2006/main" count="57" uniqueCount="21">
  <si>
    <t>WATER CONSUMPTION</t>
  </si>
  <si>
    <t>Year</t>
  </si>
  <si>
    <t>SCOPE 3 GHG EMISSIONS FROM PURCHASED GOODS</t>
  </si>
  <si>
    <t>SCOPE 1 AND 2 CARBON DIOXIDE EMISSIONS</t>
  </si>
  <si>
    <t>Total Waste for recycling (1,000 metric tons)</t>
  </si>
  <si>
    <t>packaging designed for recyclability and reusability2</t>
  </si>
  <si>
    <t>Labor</t>
  </si>
  <si>
    <t>Occupational safety</t>
  </si>
  <si>
    <t>Output</t>
  </si>
  <si>
    <t>Input</t>
  </si>
  <si>
    <t>Lamda</t>
  </si>
  <si>
    <t>DMU</t>
  </si>
  <si>
    <t>Sum</t>
  </si>
  <si>
    <t xml:space="preserve">Phi </t>
  </si>
  <si>
    <t>LHS</t>
  </si>
  <si>
    <t>RHS</t>
  </si>
  <si>
    <t>TE = 1 /phi</t>
  </si>
  <si>
    <t>Sr. No</t>
  </si>
  <si>
    <t>Phi</t>
  </si>
  <si>
    <t>TE</t>
  </si>
  <si>
    <t>Total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</si>
</sst>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ill="1"/>
    <xf numFmtId="0" fontId="1" fillId="8" borderId="0" xfId="0" applyFont="1" applyFill="1" applyAlignment="1">
      <alignment wrapText="1"/>
    </xf>
    <xf numFmtId="0" fontId="1" fillId="8" borderId="0" xfId="0" applyFont="1" applyFill="1"/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127E-707B-4476-9E6C-7A4D013F96BF}">
  <dimension ref="B3:T18"/>
  <sheetViews>
    <sheetView topLeftCell="C4" workbookViewId="0">
      <selection activeCell="L5" sqref="L5"/>
    </sheetView>
  </sheetViews>
  <sheetFormatPr defaultRowHeight="14.5" x14ac:dyDescent="0.35"/>
  <sheetData>
    <row r="3" spans="2:20" x14ac:dyDescent="0.35">
      <c r="B3" s="13" t="s">
        <v>9</v>
      </c>
      <c r="C3" s="13"/>
      <c r="D3" s="13"/>
      <c r="E3" s="14" t="s">
        <v>8</v>
      </c>
      <c r="F3" s="14"/>
      <c r="G3" s="14"/>
      <c r="H3" s="14"/>
      <c r="I3" s="14"/>
    </row>
    <row r="4" spans="2:20" ht="116" x14ac:dyDescent="0.35">
      <c r="B4" s="5" t="s">
        <v>1</v>
      </c>
      <c r="C4" s="6" t="s">
        <v>0</v>
      </c>
      <c r="D4" s="5" t="s">
        <v>6</v>
      </c>
      <c r="E4" s="4" t="s">
        <v>3</v>
      </c>
      <c r="F4" s="4" t="s">
        <v>2</v>
      </c>
      <c r="G4" s="4" t="s">
        <v>4</v>
      </c>
      <c r="H4" s="4" t="s">
        <v>5</v>
      </c>
      <c r="I4" s="4" t="s">
        <v>7</v>
      </c>
      <c r="J4" s="7" t="s">
        <v>10</v>
      </c>
      <c r="K4" s="1" t="s">
        <v>11</v>
      </c>
      <c r="N4" s="12" t="s">
        <v>9</v>
      </c>
      <c r="O4" s="12"/>
      <c r="P4" s="11" t="s">
        <v>8</v>
      </c>
      <c r="Q4" s="11"/>
      <c r="R4" s="11"/>
      <c r="S4" s="11"/>
      <c r="T4" s="11"/>
    </row>
    <row r="5" spans="2:20" ht="116" x14ac:dyDescent="0.35">
      <c r="B5">
        <v>2018</v>
      </c>
      <c r="C5">
        <v>8359</v>
      </c>
      <c r="D5">
        <v>53000</v>
      </c>
      <c r="E5">
        <v>682</v>
      </c>
      <c r="F5">
        <v>11938</v>
      </c>
      <c r="G5">
        <v>125</v>
      </c>
      <c r="H5">
        <v>86</v>
      </c>
      <c r="I5">
        <v>1</v>
      </c>
      <c r="J5" s="8">
        <v>1</v>
      </c>
      <c r="K5">
        <v>1</v>
      </c>
      <c r="N5" s="9" t="s">
        <v>0</v>
      </c>
      <c r="O5" s="10" t="s">
        <v>6</v>
      </c>
      <c r="P5" s="7" t="s">
        <v>3</v>
      </c>
      <c r="Q5" s="7" t="s">
        <v>2</v>
      </c>
      <c r="R5" s="7" t="s">
        <v>4</v>
      </c>
      <c r="S5" s="7" t="s">
        <v>5</v>
      </c>
      <c r="T5" s="7" t="s">
        <v>7</v>
      </c>
    </row>
    <row r="6" spans="2:20" x14ac:dyDescent="0.35">
      <c r="B6">
        <v>2019</v>
      </c>
      <c r="C6">
        <v>8324</v>
      </c>
      <c r="D6">
        <v>52450</v>
      </c>
      <c r="E6">
        <v>665</v>
      </c>
      <c r="F6">
        <v>11618</v>
      </c>
      <c r="G6">
        <v>113</v>
      </c>
      <c r="H6">
        <v>85</v>
      </c>
      <c r="I6">
        <v>0.7</v>
      </c>
      <c r="J6" s="8">
        <v>0</v>
      </c>
      <c r="K6" t="s">
        <v>12</v>
      </c>
      <c r="M6" t="s">
        <v>14</v>
      </c>
      <c r="N6">
        <f>SUMPRODUCT(C5:C9,$J$5:$J$9)</f>
        <v>8359</v>
      </c>
      <c r="O6">
        <f>SUMPRODUCT(D5:D9,$J$5:$J$9)</f>
        <v>53000</v>
      </c>
      <c r="P6">
        <f>SUMPRODUCT(E5:E9,$J$5:$J$9)</f>
        <v>682</v>
      </c>
      <c r="Q6">
        <f>SUMPRODUCT(F5:F9,$J$5:$J$9)</f>
        <v>11938</v>
      </c>
      <c r="R6">
        <f>SUMPRODUCT(G5:G9,$J$5:$J$9)</f>
        <v>125</v>
      </c>
      <c r="S6">
        <f>SUMPRODUCT(H5:H9,$J$5:$J$9)</f>
        <v>86</v>
      </c>
      <c r="T6">
        <f>SUMPRODUCT(I5:I9,$J$5:$J$9)</f>
        <v>1</v>
      </c>
    </row>
    <row r="7" spans="2:20" x14ac:dyDescent="0.35">
      <c r="B7">
        <v>2020</v>
      </c>
      <c r="C7">
        <v>8231</v>
      </c>
      <c r="D7">
        <v>52950</v>
      </c>
      <c r="E7">
        <v>536</v>
      </c>
      <c r="F7">
        <v>11766</v>
      </c>
      <c r="G7">
        <v>105</v>
      </c>
      <c r="H7">
        <v>89</v>
      </c>
      <c r="I7">
        <v>0.6</v>
      </c>
      <c r="J7" s="8">
        <v>0</v>
      </c>
      <c r="K7">
        <f>SUM(J5:J9)</f>
        <v>1</v>
      </c>
      <c r="M7" t="s">
        <v>15</v>
      </c>
      <c r="N7" cm="1">
        <f t="array" ref="N7">INDEX(C5:C9,K5)</f>
        <v>8359</v>
      </c>
      <c r="O7" cm="1">
        <f t="array" ref="O7">INDEX(D5:D9,K5)</f>
        <v>53000</v>
      </c>
      <c r="P7" cm="1">
        <f t="array" ref="P7">K9*INDEX(E5:E9,K5)</f>
        <v>682</v>
      </c>
      <c r="Q7" cm="1">
        <f t="array" ref="Q7">K9*INDEX(F5:F9,K5)</f>
        <v>11938</v>
      </c>
      <c r="R7" cm="1">
        <f t="array" ref="R7">K9*INDEX(G5:G9,K5)</f>
        <v>125</v>
      </c>
      <c r="S7" cm="1">
        <f t="array" ref="S7">K9*INDEX(H5:H9,K5)</f>
        <v>86</v>
      </c>
      <c r="T7" cm="1">
        <f t="array" ref="T7">K9*INDEX(I5:I9,K5)</f>
        <v>1</v>
      </c>
    </row>
    <row r="8" spans="2:20" x14ac:dyDescent="0.35">
      <c r="B8">
        <v>2021</v>
      </c>
      <c r="C8">
        <v>8117</v>
      </c>
      <c r="D8">
        <v>52450</v>
      </c>
      <c r="E8">
        <v>475</v>
      </c>
      <c r="F8">
        <v>11586</v>
      </c>
      <c r="G8">
        <v>107</v>
      </c>
      <c r="H8">
        <v>86</v>
      </c>
      <c r="I8">
        <v>0.7</v>
      </c>
      <c r="J8" s="8">
        <v>0</v>
      </c>
      <c r="K8" t="s">
        <v>13</v>
      </c>
    </row>
    <row r="9" spans="2:20" x14ac:dyDescent="0.35">
      <c r="B9">
        <v>2022</v>
      </c>
      <c r="C9">
        <v>7769</v>
      </c>
      <c r="D9">
        <v>51200</v>
      </c>
      <c r="E9">
        <v>398</v>
      </c>
      <c r="F9">
        <v>10330</v>
      </c>
      <c r="G9">
        <v>97</v>
      </c>
      <c r="H9">
        <v>87</v>
      </c>
      <c r="I9">
        <v>0.7</v>
      </c>
      <c r="J9" s="8">
        <v>0</v>
      </c>
      <c r="K9">
        <v>1</v>
      </c>
    </row>
    <row r="10" spans="2:20" x14ac:dyDescent="0.35">
      <c r="K10" t="s">
        <v>16</v>
      </c>
    </row>
    <row r="11" spans="2:20" x14ac:dyDescent="0.35">
      <c r="K11">
        <f>1/K9</f>
        <v>1</v>
      </c>
    </row>
    <row r="13" spans="2:20" x14ac:dyDescent="0.35">
      <c r="G13" s="2" t="s">
        <v>17</v>
      </c>
      <c r="H13" s="2" t="s">
        <v>1</v>
      </c>
      <c r="I13" s="2" t="s">
        <v>18</v>
      </c>
      <c r="J13" s="2" t="s">
        <v>19</v>
      </c>
    </row>
    <row r="14" spans="2:20" x14ac:dyDescent="0.35">
      <c r="G14">
        <v>1</v>
      </c>
      <c r="H14">
        <v>2018</v>
      </c>
      <c r="I14">
        <v>1</v>
      </c>
      <c r="J14">
        <v>1</v>
      </c>
    </row>
    <row r="15" spans="2:20" x14ac:dyDescent="0.35">
      <c r="G15">
        <v>2</v>
      </c>
      <c r="H15">
        <v>2019</v>
      </c>
      <c r="I15">
        <v>1</v>
      </c>
      <c r="J15">
        <v>1</v>
      </c>
    </row>
    <row r="16" spans="2:20" x14ac:dyDescent="0.35">
      <c r="G16">
        <v>3</v>
      </c>
      <c r="H16">
        <v>2020</v>
      </c>
      <c r="I16">
        <v>1</v>
      </c>
      <c r="J16">
        <v>1</v>
      </c>
    </row>
    <row r="17" spans="7:10" x14ac:dyDescent="0.35">
      <c r="G17">
        <v>4</v>
      </c>
      <c r="H17">
        <v>2021</v>
      </c>
      <c r="I17">
        <v>1</v>
      </c>
      <c r="J17">
        <v>1</v>
      </c>
    </row>
    <row r="18" spans="7:10" x14ac:dyDescent="0.35">
      <c r="G18">
        <v>5</v>
      </c>
      <c r="H18">
        <v>2022</v>
      </c>
      <c r="I18">
        <v>1</v>
      </c>
      <c r="J18">
        <v>1</v>
      </c>
    </row>
  </sheetData>
  <mergeCells count="4">
    <mergeCell ref="B3:D3"/>
    <mergeCell ref="E3:I3"/>
    <mergeCell ref="N4:O4"/>
    <mergeCell ref="P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0A5B-AB96-4618-A89A-A89A9243B81F}">
  <dimension ref="B3:U18"/>
  <sheetViews>
    <sheetView tabSelected="1" topLeftCell="A4" workbookViewId="0">
      <selection activeCell="L6" sqref="L6"/>
    </sheetView>
  </sheetViews>
  <sheetFormatPr defaultRowHeight="14.5" x14ac:dyDescent="0.35"/>
  <sheetData>
    <row r="3" spans="2:21" x14ac:dyDescent="0.35">
      <c r="B3" s="13" t="s">
        <v>9</v>
      </c>
      <c r="C3" s="13"/>
      <c r="D3" s="13"/>
      <c r="E3" s="14" t="s">
        <v>8</v>
      </c>
      <c r="F3" s="14"/>
      <c r="G3" s="14"/>
      <c r="H3" s="14"/>
      <c r="I3" s="14"/>
      <c r="J3" s="3"/>
    </row>
    <row r="4" spans="2:21" ht="116" x14ac:dyDescent="0.35">
      <c r="B4" s="5" t="s">
        <v>1</v>
      </c>
      <c r="C4" s="6" t="s">
        <v>0</v>
      </c>
      <c r="D4" s="5" t="s">
        <v>6</v>
      </c>
      <c r="E4" s="4" t="s">
        <v>3</v>
      </c>
      <c r="F4" s="4" t="s">
        <v>2</v>
      </c>
      <c r="G4" s="4" t="s">
        <v>4</v>
      </c>
      <c r="H4" s="4" t="s">
        <v>5</v>
      </c>
      <c r="I4" s="4" t="s">
        <v>7</v>
      </c>
      <c r="J4" s="15" t="s">
        <v>20</v>
      </c>
      <c r="K4" s="7" t="s">
        <v>10</v>
      </c>
      <c r="L4" s="1" t="s">
        <v>11</v>
      </c>
      <c r="O4" s="12" t="s">
        <v>9</v>
      </c>
      <c r="P4" s="12"/>
      <c r="Q4" s="18" t="s">
        <v>8</v>
      </c>
      <c r="R4" s="16"/>
      <c r="S4" s="16"/>
      <c r="T4" s="16"/>
      <c r="U4" s="16"/>
    </row>
    <row r="5" spans="2:21" ht="43.5" x14ac:dyDescent="0.35">
      <c r="B5">
        <v>2018</v>
      </c>
      <c r="C5">
        <v>8359</v>
      </c>
      <c r="D5">
        <v>53000</v>
      </c>
      <c r="E5">
        <v>682</v>
      </c>
      <c r="F5">
        <v>11938</v>
      </c>
      <c r="G5">
        <v>125</v>
      </c>
      <c r="H5">
        <v>86</v>
      </c>
      <c r="I5">
        <v>1</v>
      </c>
      <c r="J5">
        <f xml:space="preserve"> SUM(G5:I5)</f>
        <v>212</v>
      </c>
      <c r="K5" s="8">
        <v>0.78305084745762665</v>
      </c>
      <c r="L5">
        <v>3</v>
      </c>
      <c r="O5" s="9" t="s">
        <v>0</v>
      </c>
      <c r="P5" s="10" t="s">
        <v>6</v>
      </c>
      <c r="Q5" s="19" t="s">
        <v>20</v>
      </c>
      <c r="R5" s="17"/>
      <c r="S5" s="17"/>
      <c r="T5" s="17"/>
      <c r="U5" s="17"/>
    </row>
    <row r="6" spans="2:21" x14ac:dyDescent="0.35">
      <c r="B6">
        <v>2019</v>
      </c>
      <c r="C6">
        <v>8324</v>
      </c>
      <c r="D6">
        <v>52450</v>
      </c>
      <c r="E6">
        <v>665</v>
      </c>
      <c r="F6">
        <v>11618</v>
      </c>
      <c r="G6">
        <v>113</v>
      </c>
      <c r="H6">
        <v>85</v>
      </c>
      <c r="I6">
        <v>0.7</v>
      </c>
      <c r="J6">
        <f t="shared" ref="J6:J9" si="0" xml:space="preserve"> SUM(G6:I6)</f>
        <v>198.7</v>
      </c>
      <c r="K6" s="8">
        <v>0</v>
      </c>
      <c r="L6" t="s">
        <v>12</v>
      </c>
      <c r="N6" t="s">
        <v>14</v>
      </c>
      <c r="O6">
        <f>SUMPRODUCT(C5:C9,$K$5:$K$9)</f>
        <v>8231</v>
      </c>
      <c r="P6">
        <f>SUMPRODUCT(D5:D9,$K$5:$K$9)</f>
        <v>52609.491525423728</v>
      </c>
      <c r="Q6">
        <f>SUMPRODUCT(J5:J9,K5:K9)</f>
        <v>206.07728813559322</v>
      </c>
      <c r="R6">
        <v>0</v>
      </c>
      <c r="S6">
        <v>0</v>
      </c>
      <c r="T6">
        <v>0</v>
      </c>
      <c r="U6">
        <v>0</v>
      </c>
    </row>
    <row r="7" spans="2:21" x14ac:dyDescent="0.35">
      <c r="B7">
        <v>2020</v>
      </c>
      <c r="C7">
        <v>8231</v>
      </c>
      <c r="D7">
        <v>52950</v>
      </c>
      <c r="E7">
        <v>536</v>
      </c>
      <c r="F7">
        <v>11766</v>
      </c>
      <c r="G7">
        <v>105</v>
      </c>
      <c r="H7">
        <v>89</v>
      </c>
      <c r="I7">
        <v>0.6</v>
      </c>
      <c r="J7">
        <f t="shared" si="0"/>
        <v>194.6</v>
      </c>
      <c r="K7" s="8">
        <v>0</v>
      </c>
      <c r="L7">
        <f>SUM(K5:K9)</f>
        <v>1</v>
      </c>
      <c r="N7" t="s">
        <v>15</v>
      </c>
      <c r="O7" cm="1">
        <f t="array" ref="O7">INDEX(C5:C9,L5)</f>
        <v>8231</v>
      </c>
      <c r="P7" cm="1">
        <f t="array" ref="P7">INDEX(D5:D9,L5)</f>
        <v>52950</v>
      </c>
      <c r="Q7" cm="1">
        <f t="array" ref="Q7">L9*INDEX(J5:J9,L5)</f>
        <v>206.07728813559316</v>
      </c>
      <c r="R7">
        <v>0</v>
      </c>
      <c r="S7">
        <v>0</v>
      </c>
      <c r="T7">
        <v>0</v>
      </c>
      <c r="U7">
        <v>0</v>
      </c>
    </row>
    <row r="8" spans="2:21" x14ac:dyDescent="0.35">
      <c r="B8">
        <v>2021</v>
      </c>
      <c r="C8">
        <v>8117</v>
      </c>
      <c r="D8">
        <v>52450</v>
      </c>
      <c r="E8">
        <v>475</v>
      </c>
      <c r="F8">
        <v>11586</v>
      </c>
      <c r="G8">
        <v>107</v>
      </c>
      <c r="H8">
        <v>86</v>
      </c>
      <c r="I8">
        <v>0.7</v>
      </c>
      <c r="J8">
        <f t="shared" si="0"/>
        <v>193.7</v>
      </c>
      <c r="K8" s="8">
        <v>0</v>
      </c>
      <c r="L8" t="s">
        <v>13</v>
      </c>
    </row>
    <row r="9" spans="2:21" x14ac:dyDescent="0.35">
      <c r="B9">
        <v>2022</v>
      </c>
      <c r="C9">
        <v>7769</v>
      </c>
      <c r="D9">
        <v>51200</v>
      </c>
      <c r="E9">
        <v>398</v>
      </c>
      <c r="F9">
        <v>10330</v>
      </c>
      <c r="G9">
        <v>97</v>
      </c>
      <c r="H9">
        <v>87</v>
      </c>
      <c r="I9">
        <v>0.7</v>
      </c>
      <c r="J9">
        <f t="shared" si="0"/>
        <v>184.7</v>
      </c>
      <c r="K9" s="8">
        <v>0.21694915254237335</v>
      </c>
      <c r="L9">
        <v>1.0589788701726268</v>
      </c>
    </row>
    <row r="10" spans="2:21" x14ac:dyDescent="0.35">
      <c r="L10" t="s">
        <v>16</v>
      </c>
    </row>
    <row r="11" spans="2:21" x14ac:dyDescent="0.35">
      <c r="L11">
        <f>1/L9</f>
        <v>0.94430590464660302</v>
      </c>
    </row>
    <row r="13" spans="2:21" x14ac:dyDescent="0.35">
      <c r="G13" s="2" t="s">
        <v>17</v>
      </c>
      <c r="H13" s="2" t="s">
        <v>1</v>
      </c>
      <c r="I13" s="2" t="s">
        <v>18</v>
      </c>
      <c r="J13" s="2" t="s">
        <v>19</v>
      </c>
    </row>
    <row r="14" spans="2:21" x14ac:dyDescent="0.35">
      <c r="G14">
        <v>1</v>
      </c>
      <c r="H14">
        <v>2018</v>
      </c>
      <c r="I14">
        <v>1</v>
      </c>
      <c r="J14">
        <v>1</v>
      </c>
    </row>
    <row r="15" spans="2:21" x14ac:dyDescent="0.35">
      <c r="G15">
        <v>2</v>
      </c>
      <c r="H15">
        <v>2019</v>
      </c>
      <c r="I15">
        <v>1.02495386680087</v>
      </c>
      <c r="J15">
        <v>0.97565366831703648</v>
      </c>
    </row>
    <row r="16" spans="2:21" x14ac:dyDescent="0.35">
      <c r="G16">
        <v>3</v>
      </c>
      <c r="H16">
        <v>2020</v>
      </c>
      <c r="I16">
        <v>1.0589788701726268</v>
      </c>
      <c r="J16">
        <v>0.94430590464660302</v>
      </c>
    </row>
    <row r="17" spans="7:10" x14ac:dyDescent="0.35">
      <c r="G17">
        <v>4</v>
      </c>
      <c r="H17">
        <v>2021</v>
      </c>
      <c r="I17">
        <v>1.0366668708381825</v>
      </c>
      <c r="J17">
        <v>0.96463003509648571</v>
      </c>
    </row>
    <row r="18" spans="7:10" x14ac:dyDescent="0.35">
      <c r="G18">
        <v>5</v>
      </c>
      <c r="H18">
        <v>2022</v>
      </c>
      <c r="I18">
        <v>1</v>
      </c>
      <c r="J18">
        <v>1</v>
      </c>
    </row>
  </sheetData>
  <mergeCells count="3">
    <mergeCell ref="O4:P4"/>
    <mergeCell ref="B3:D3"/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Henkel</vt:lpstr>
      <vt:lpstr>totalOutput_efficiency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2023-12-02T06:44:35Z</dcterms:created>
  <dcterms:modified xsi:type="dcterms:W3CDTF">2023-12-05T19:04:57Z</dcterms:modified>
</cp:coreProperties>
</file>