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_Tasks\DEA Projects\Unilever Sustainability manufacturing using DEA\DEA 1 updated\"/>
    </mc:Choice>
  </mc:AlternateContent>
  <xr:revisionPtr revIDLastSave="0" documentId="13_ncr:1_{038D7DFB-D963-4435-99B1-79EE814A5E6E}" xr6:coauthVersionLast="47" xr6:coauthVersionMax="47" xr10:uidLastSave="{00000000-0000-0000-0000-000000000000}"/>
  <bookViews>
    <workbookView xWindow="-110" yWindow="-110" windowWidth="19420" windowHeight="10420" xr2:uid="{9277B9E2-BF92-440E-A9C0-59D1FEACC434}"/>
  </bookViews>
  <sheets>
    <sheet name="Summary of all companies" sheetId="4" r:id="rId1"/>
    <sheet name="Total output  effiency" sheetId="3" r:id="rId2"/>
    <sheet name="NESTLE DEA" sheetId="2" r:id="rId3"/>
  </sheets>
  <definedNames>
    <definedName name="solver_adj" localSheetId="2" hidden="1">'NESTLE DEA'!$C$13:$C$16,'NESTLE DEA'!$D$17</definedName>
    <definedName name="solver_adj" localSheetId="0" hidden="1">'Summary of all companies'!#REF!,'Summary of all companies'!#REF!</definedName>
    <definedName name="solver_adj" localSheetId="1" hidden="1">'Total output  effiency'!$C$13:$C$16,'Total output  effiency'!$D$17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'NESTLE DEA'!$H$12:$L$12</definedName>
    <definedName name="solver_lhs1" localSheetId="0" hidden="1">'Summary of all companies'!#REF!</definedName>
    <definedName name="solver_lhs1" localSheetId="1" hidden="1">'Total output  effiency'!$D$15</definedName>
    <definedName name="solver_lhs2" localSheetId="2" hidden="1">'NESTLE DEA'!$D$15</definedName>
    <definedName name="solver_lhs2" localSheetId="0" hidden="1">'Summary of all companies'!#REF!</definedName>
    <definedName name="solver_lhs2" localSheetId="1" hidden="1">'Total output  effiency'!$H$13</definedName>
    <definedName name="solver_lhs3" localSheetId="2" hidden="1">'NESTLE DEA'!$M$12:$P$12</definedName>
    <definedName name="solver_lhs3" localSheetId="0" hidden="1">'Summary of all companies'!#REF!</definedName>
    <definedName name="solver_lhs3" localSheetId="1" hidden="1">'Total output  effiency'!$I$13:$L$13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3</definedName>
    <definedName name="solver_num" localSheetId="0" hidden="1">3</definedName>
    <definedName name="solver_num" localSheetId="1" hidden="1">3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'NESTLE DEA'!$D$17</definedName>
    <definedName name="solver_opt" localSheetId="0" hidden="1">'Summary of all companies'!#REF!</definedName>
    <definedName name="solver_opt" localSheetId="1" hidden="1">'Total output  effiency'!$D$17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el1" localSheetId="2" hidden="1">3</definedName>
    <definedName name="solver_rel1" localSheetId="0" hidden="1">2</definedName>
    <definedName name="solver_rel1" localSheetId="1" hidden="1">2</definedName>
    <definedName name="solver_rel2" localSheetId="2" hidden="1">2</definedName>
    <definedName name="solver_rel2" localSheetId="0" hidden="1">3</definedName>
    <definedName name="solver_rel2" localSheetId="1" hidden="1">3</definedName>
    <definedName name="solver_rel3" localSheetId="2" hidden="1">1</definedName>
    <definedName name="solver_rel3" localSheetId="0" hidden="1">1</definedName>
    <definedName name="solver_rel3" localSheetId="1" hidden="1">1</definedName>
    <definedName name="solver_rhs1" localSheetId="2" hidden="1">'NESTLE DEA'!$H$13:$L$13</definedName>
    <definedName name="solver_rhs1" localSheetId="0" hidden="1">1</definedName>
    <definedName name="solver_rhs1" localSheetId="1" hidden="1">1</definedName>
    <definedName name="solver_rhs2" localSheetId="2" hidden="1">1</definedName>
    <definedName name="solver_rhs2" localSheetId="0" hidden="1">'Summary of all companies'!#REF!</definedName>
    <definedName name="solver_rhs2" localSheetId="1" hidden="1">'Total output  effiency'!$H$14</definedName>
    <definedName name="solver_rhs3" localSheetId="2" hidden="1">'NESTLE DEA'!$M$13:$P$13</definedName>
    <definedName name="solver_rhs3" localSheetId="0" hidden="1">'Summary of all companies'!#REF!</definedName>
    <definedName name="solver_rhs3" localSheetId="1" hidden="1">'Total output  effiency'!$I$14:$L$14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D19" i="3"/>
  <c r="H14" i="3" a="1"/>
  <c r="H14" i="3" s="1"/>
  <c r="H13" i="3"/>
  <c r="K6" i="3"/>
  <c r="K7" i="3"/>
  <c r="K8" i="3"/>
  <c r="K5" i="3"/>
  <c r="L14" i="3" a="1"/>
  <c r="L14" i="3" s="1"/>
  <c r="K14" i="3" a="1"/>
  <c r="K14" i="3" s="1"/>
  <c r="J14" i="3" a="1"/>
  <c r="J14" i="3" s="1"/>
  <c r="I14" i="3" a="1"/>
  <c r="I14" i="3" s="1"/>
  <c r="L13" i="3"/>
  <c r="K13" i="3"/>
  <c r="J13" i="3"/>
  <c r="I13" i="3"/>
  <c r="M12" i="2"/>
  <c r="N12" i="2"/>
  <c r="O12" i="2"/>
  <c r="P12" i="2"/>
  <c r="M13" i="2" a="1"/>
  <c r="M13" i="2" s="1"/>
  <c r="N13" i="2" a="1"/>
  <c r="N13" i="2" s="1"/>
  <c r="O13" i="2" a="1"/>
  <c r="O13" i="2" s="1"/>
  <c r="P13" i="2" a="1"/>
  <c r="P13" i="2" s="1"/>
  <c r="D19" i="2"/>
  <c r="D15" i="2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L12" i="2"/>
  <c r="K12" i="2"/>
  <c r="J12" i="2"/>
  <c r="I12" i="2"/>
  <c r="H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<sst xmlns="http://schemas.openxmlformats.org/spreadsheetml/2006/main" count="89" uniqueCount="29">
  <si>
    <t>Renewable electricity</t>
  </si>
  <si>
    <t>Packaging made from recycled and/or renewable materials (%)</t>
  </si>
  <si>
    <t>Total Water Usage(Million cubic meters)</t>
  </si>
  <si>
    <t>Total water discharged (Million cubic meters)</t>
  </si>
  <si>
    <t>Total (Scope 1+2+3) GHG emissions (CO2 e) (Million tonnes)</t>
  </si>
  <si>
    <t>Energy Consumption(GJ)</t>
  </si>
  <si>
    <t>Packaging that is recyclable, reusable, and/or compostable</t>
  </si>
  <si>
    <t>Total employees covered by collective bargaining agreement (%)</t>
  </si>
  <si>
    <t>Safety and health</t>
  </si>
  <si>
    <t>Output</t>
  </si>
  <si>
    <t>Input</t>
  </si>
  <si>
    <t>Year</t>
  </si>
  <si>
    <t>Data Envelopment Analysis</t>
  </si>
  <si>
    <t>Lamda</t>
  </si>
  <si>
    <t xml:space="preserve">DMU </t>
  </si>
  <si>
    <t>Sum</t>
  </si>
  <si>
    <t>Phi</t>
  </si>
  <si>
    <t>Technical Efficiency</t>
  </si>
  <si>
    <t>LHS</t>
  </si>
  <si>
    <t>RHS</t>
  </si>
  <si>
    <t>DMU</t>
  </si>
  <si>
    <t>Technical Efficency</t>
  </si>
  <si>
    <t>Total Output</t>
  </si>
  <si>
    <t>TE</t>
  </si>
  <si>
    <t>Nestle Data Envelopment Analysis</t>
  </si>
  <si>
    <t>Henkel Data Envelopment Analysis</t>
  </si>
  <si>
    <t>P&amp;G  Data Envelopment Analysis</t>
  </si>
  <si>
    <t>Unilever  Data Envelopment Analysis</t>
  </si>
  <si>
    <t>SUMMARY OF DATA EVELOPMENT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</si>
</sst>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7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2" fillId="8" borderId="4" xfId="0" applyFont="1" applyFill="1" applyBorder="1" applyAlignment="1">
      <alignment vertical="center" wrapText="1"/>
    </xf>
    <xf numFmtId="0" fontId="0" fillId="7" borderId="5" xfId="0" applyFill="1" applyBorder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5737-B590-480D-8D37-83207D98F592}">
  <dimension ref="D2:K27"/>
  <sheetViews>
    <sheetView tabSelected="1" workbookViewId="0">
      <selection activeCell="J13" sqref="J13"/>
    </sheetView>
  </sheetViews>
  <sheetFormatPr defaultRowHeight="14.5" x14ac:dyDescent="0.35"/>
  <cols>
    <col min="4" max="4" width="12.26953125" customWidth="1"/>
    <col min="11" max="11" width="20" style="1" customWidth="1"/>
  </cols>
  <sheetData>
    <row r="2" spans="4:7" x14ac:dyDescent="0.35">
      <c r="D2" s="32" t="s">
        <v>28</v>
      </c>
      <c r="E2" s="32"/>
      <c r="F2" s="32"/>
      <c r="G2" s="32"/>
    </row>
    <row r="3" spans="4:7" x14ac:dyDescent="0.35">
      <c r="D3" s="29" t="s">
        <v>24</v>
      </c>
      <c r="E3" s="29"/>
      <c r="F3" s="29"/>
      <c r="G3" s="29"/>
    </row>
    <row r="4" spans="4:7" ht="29" x14ac:dyDescent="0.35">
      <c r="D4" s="16" t="s">
        <v>20</v>
      </c>
      <c r="E4" s="16" t="s">
        <v>11</v>
      </c>
      <c r="F4" s="16" t="s">
        <v>16</v>
      </c>
      <c r="G4" s="17" t="s">
        <v>21</v>
      </c>
    </row>
    <row r="5" spans="4:7" x14ac:dyDescent="0.35">
      <c r="D5" s="15">
        <v>1</v>
      </c>
      <c r="E5" s="15">
        <v>2019</v>
      </c>
      <c r="F5" s="15">
        <v>1</v>
      </c>
      <c r="G5" s="20">
        <v>2</v>
      </c>
    </row>
    <row r="6" spans="4:7" x14ac:dyDescent="0.35">
      <c r="D6" s="15">
        <v>2</v>
      </c>
      <c r="E6" s="15">
        <v>2020</v>
      </c>
      <c r="F6">
        <v>1.03993737985116</v>
      </c>
      <c r="G6" s="15">
        <v>0.96159636087234934</v>
      </c>
    </row>
    <row r="7" spans="4:7" x14ac:dyDescent="0.35">
      <c r="D7" s="15">
        <v>3</v>
      </c>
      <c r="E7" s="15">
        <v>2021</v>
      </c>
      <c r="F7" s="15">
        <v>1</v>
      </c>
      <c r="G7" s="15">
        <v>1</v>
      </c>
    </row>
    <row r="8" spans="4:7" x14ac:dyDescent="0.35">
      <c r="D8" s="15">
        <v>4</v>
      </c>
      <c r="E8" s="15">
        <v>2022</v>
      </c>
      <c r="F8" s="15">
        <v>1</v>
      </c>
      <c r="G8" s="15">
        <v>1</v>
      </c>
    </row>
    <row r="9" spans="4:7" x14ac:dyDescent="0.35">
      <c r="D9" s="30" t="s">
        <v>25</v>
      </c>
      <c r="E9" s="30"/>
      <c r="F9" s="30"/>
      <c r="G9" s="30"/>
    </row>
    <row r="10" spans="4:7" x14ac:dyDescent="0.35">
      <c r="D10" s="16" t="s">
        <v>20</v>
      </c>
      <c r="E10" s="21" t="s">
        <v>11</v>
      </c>
      <c r="F10" s="21" t="s">
        <v>16</v>
      </c>
      <c r="G10" s="21" t="s">
        <v>23</v>
      </c>
    </row>
    <row r="11" spans="4:7" x14ac:dyDescent="0.35">
      <c r="D11" s="15">
        <v>1</v>
      </c>
      <c r="E11">
        <v>2018</v>
      </c>
      <c r="F11">
        <v>1</v>
      </c>
      <c r="G11">
        <v>1</v>
      </c>
    </row>
    <row r="12" spans="4:7" x14ac:dyDescent="0.35">
      <c r="D12" s="15">
        <v>2</v>
      </c>
      <c r="E12">
        <v>2019</v>
      </c>
      <c r="F12">
        <v>1.02495386680087</v>
      </c>
      <c r="G12">
        <v>0.97565366831703648</v>
      </c>
    </row>
    <row r="13" spans="4:7" x14ac:dyDescent="0.35">
      <c r="D13" s="15">
        <v>3</v>
      </c>
      <c r="E13">
        <v>2020</v>
      </c>
      <c r="F13">
        <v>1.0589788701726268</v>
      </c>
      <c r="G13">
        <v>0.94430590464660302</v>
      </c>
    </row>
    <row r="14" spans="4:7" x14ac:dyDescent="0.35">
      <c r="D14" s="15">
        <v>4</v>
      </c>
      <c r="E14">
        <v>2021</v>
      </c>
      <c r="F14">
        <v>1.0366668708381825</v>
      </c>
      <c r="G14">
        <v>0.96463003509648571</v>
      </c>
    </row>
    <row r="15" spans="4:7" x14ac:dyDescent="0.35">
      <c r="D15" s="24">
        <v>5</v>
      </c>
      <c r="E15">
        <v>2022</v>
      </c>
      <c r="F15">
        <v>1</v>
      </c>
      <c r="G15">
        <v>1</v>
      </c>
    </row>
    <row r="16" spans="4:7" x14ac:dyDescent="0.35">
      <c r="D16" s="25" t="s">
        <v>26</v>
      </c>
      <c r="E16" s="25"/>
      <c r="F16" s="25"/>
      <c r="G16" s="25"/>
    </row>
    <row r="17" spans="4:7" x14ac:dyDescent="0.35">
      <c r="D17" s="16" t="s">
        <v>20</v>
      </c>
      <c r="E17" s="21" t="s">
        <v>11</v>
      </c>
      <c r="F17" s="21" t="s">
        <v>16</v>
      </c>
      <c r="G17" s="21" t="s">
        <v>23</v>
      </c>
    </row>
    <row r="18" spans="4:7" x14ac:dyDescent="0.35">
      <c r="D18" s="15">
        <v>1</v>
      </c>
      <c r="E18">
        <v>2019</v>
      </c>
      <c r="F18">
        <v>0.42301700196437036</v>
      </c>
      <c r="G18">
        <v>2.3639711769415532</v>
      </c>
    </row>
    <row r="19" spans="4:7" x14ac:dyDescent="0.35">
      <c r="D19" s="15">
        <v>2</v>
      </c>
      <c r="E19">
        <v>2020</v>
      </c>
      <c r="F19">
        <v>0.41961080672586426</v>
      </c>
      <c r="G19">
        <v>2.383160738406124</v>
      </c>
    </row>
    <row r="20" spans="4:7" x14ac:dyDescent="0.35">
      <c r="D20" s="15">
        <v>3</v>
      </c>
      <c r="E20">
        <v>2021</v>
      </c>
      <c r="F20">
        <v>0.46235500575613958</v>
      </c>
      <c r="G20">
        <v>2.1628402148790213</v>
      </c>
    </row>
    <row r="21" spans="4:7" x14ac:dyDescent="0.35">
      <c r="D21" s="15">
        <v>4</v>
      </c>
      <c r="E21">
        <v>2022</v>
      </c>
      <c r="F21">
        <v>0.45951580649278811</v>
      </c>
      <c r="G21">
        <v>2.1762037037037039</v>
      </c>
    </row>
    <row r="22" spans="4:7" x14ac:dyDescent="0.35">
      <c r="D22" s="25" t="s">
        <v>27</v>
      </c>
      <c r="E22" s="25"/>
      <c r="F22" s="25"/>
      <c r="G22" s="25"/>
    </row>
    <row r="23" spans="4:7" x14ac:dyDescent="0.35">
      <c r="D23" s="16" t="s">
        <v>20</v>
      </c>
      <c r="E23" s="21" t="s">
        <v>11</v>
      </c>
      <c r="F23" s="21" t="s">
        <v>16</v>
      </c>
      <c r="G23" s="21" t="s">
        <v>23</v>
      </c>
    </row>
    <row r="24" spans="4:7" ht="16" thickBot="1" x14ac:dyDescent="0.4">
      <c r="D24" s="15">
        <v>1</v>
      </c>
      <c r="E24" s="22">
        <v>2019</v>
      </c>
      <c r="F24" s="23">
        <v>2.6492750109999998</v>
      </c>
      <c r="G24" s="23">
        <v>0.37746175700000001</v>
      </c>
    </row>
    <row r="25" spans="4:7" ht="16" thickBot="1" x14ac:dyDescent="0.4">
      <c r="D25" s="15">
        <v>2</v>
      </c>
      <c r="E25" s="22">
        <v>2020</v>
      </c>
      <c r="F25" s="23">
        <v>1.591948505</v>
      </c>
      <c r="G25" s="23">
        <v>0.62816102200000001</v>
      </c>
    </row>
    <row r="26" spans="4:7" ht="16" thickBot="1" x14ac:dyDescent="0.4">
      <c r="D26" s="15">
        <v>3</v>
      </c>
      <c r="E26" s="22">
        <v>2021</v>
      </c>
      <c r="F26" s="23">
        <v>1.630097788</v>
      </c>
      <c r="G26" s="23">
        <v>0.61346012999999999</v>
      </c>
    </row>
    <row r="27" spans="4:7" ht="16" thickBot="1" x14ac:dyDescent="0.4">
      <c r="D27" s="15">
        <v>4</v>
      </c>
      <c r="E27" s="22">
        <v>2022</v>
      </c>
      <c r="F27" s="23">
        <v>1.5355311629999999</v>
      </c>
      <c r="G27" s="23">
        <v>0.65124044699999994</v>
      </c>
    </row>
  </sheetData>
  <mergeCells count="5">
    <mergeCell ref="D2:G2"/>
    <mergeCell ref="D22:G22"/>
    <mergeCell ref="D3:G3"/>
    <mergeCell ref="D9:G9"/>
    <mergeCell ref="D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1D55-3484-4B80-AC7F-95DD314F3921}">
  <dimension ref="A3:L27"/>
  <sheetViews>
    <sheetView topLeftCell="A9" workbookViewId="0">
      <selection activeCell="D22" sqref="D22:G22"/>
    </sheetView>
  </sheetViews>
  <sheetFormatPr defaultRowHeight="14.5" x14ac:dyDescent="0.35"/>
  <cols>
    <col min="4" max="4" width="12.26953125" customWidth="1"/>
    <col min="11" max="11" width="20" style="1" customWidth="1"/>
  </cols>
  <sheetData>
    <row r="3" spans="1:12" x14ac:dyDescent="0.35">
      <c r="B3" s="26" t="s">
        <v>10</v>
      </c>
      <c r="C3" s="26"/>
      <c r="D3" s="26"/>
      <c r="E3" s="26"/>
      <c r="F3" s="13" t="s">
        <v>9</v>
      </c>
      <c r="G3" s="13"/>
      <c r="H3" s="13"/>
      <c r="I3" s="13"/>
      <c r="J3" s="13"/>
      <c r="K3" s="4"/>
    </row>
    <row r="4" spans="1:12" ht="145" x14ac:dyDescent="0.35">
      <c r="A4" s="2" t="s">
        <v>11</v>
      </c>
      <c r="B4" s="6" t="s">
        <v>7</v>
      </c>
      <c r="C4" s="6" t="s">
        <v>2</v>
      </c>
      <c r="D4" s="6" t="s">
        <v>5</v>
      </c>
      <c r="E4" s="6" t="s">
        <v>1</v>
      </c>
      <c r="F4" s="10" t="s">
        <v>4</v>
      </c>
      <c r="G4" s="10" t="s">
        <v>0</v>
      </c>
      <c r="H4" s="10" t="s">
        <v>3</v>
      </c>
      <c r="I4" s="10" t="s">
        <v>6</v>
      </c>
      <c r="J4" s="10" t="s">
        <v>8</v>
      </c>
      <c r="K4" s="5" t="s">
        <v>22</v>
      </c>
    </row>
    <row r="5" spans="1:12" x14ac:dyDescent="0.35">
      <c r="A5">
        <v>2019</v>
      </c>
      <c r="B5" s="7">
        <v>23.1</v>
      </c>
      <c r="C5" s="7">
        <v>64.3</v>
      </c>
      <c r="D5" s="7">
        <v>80385568</v>
      </c>
      <c r="E5" s="6">
        <v>33</v>
      </c>
      <c r="F5" s="11">
        <v>163.43</v>
      </c>
      <c r="G5" s="11">
        <v>45.4</v>
      </c>
      <c r="H5" s="11">
        <v>63.4</v>
      </c>
      <c r="I5" s="11">
        <v>33</v>
      </c>
      <c r="J5" s="10">
        <v>0.9</v>
      </c>
      <c r="K5" s="18">
        <f xml:space="preserve"> SUM(F5:J5)</f>
        <v>306.13</v>
      </c>
    </row>
    <row r="6" spans="1:12" x14ac:dyDescent="0.35">
      <c r="A6">
        <v>2020</v>
      </c>
      <c r="B6" s="8">
        <v>53.2</v>
      </c>
      <c r="C6" s="8">
        <v>56.2</v>
      </c>
      <c r="D6" s="8">
        <v>81385568</v>
      </c>
      <c r="E6" s="8">
        <v>37</v>
      </c>
      <c r="F6" s="11">
        <v>121.52</v>
      </c>
      <c r="G6" s="12">
        <v>50.5</v>
      </c>
      <c r="H6" s="12">
        <v>59.2</v>
      </c>
      <c r="I6" s="12">
        <v>84</v>
      </c>
      <c r="J6" s="12">
        <v>1.28</v>
      </c>
      <c r="K6" s="18">
        <f t="shared" ref="K6:K8" si="0" xml:space="preserve"> SUM(F6:J6)</f>
        <v>316.49999999999994</v>
      </c>
    </row>
    <row r="7" spans="1:12" x14ac:dyDescent="0.35">
      <c r="A7">
        <v>2021</v>
      </c>
      <c r="B7" s="8">
        <v>54.4</v>
      </c>
      <c r="C7" s="8">
        <v>39</v>
      </c>
      <c r="D7" s="8">
        <v>82779476</v>
      </c>
      <c r="E7" s="8">
        <v>39.5</v>
      </c>
      <c r="F7" s="11">
        <v>120.62</v>
      </c>
      <c r="G7" s="12">
        <v>63.7</v>
      </c>
      <c r="H7" s="12">
        <v>59</v>
      </c>
      <c r="I7" s="12">
        <v>85.4</v>
      </c>
      <c r="J7" s="12">
        <v>1.33</v>
      </c>
      <c r="K7" s="18">
        <f t="shared" si="0"/>
        <v>330.05</v>
      </c>
    </row>
    <row r="8" spans="1:12" x14ac:dyDescent="0.35">
      <c r="A8">
        <v>2022</v>
      </c>
      <c r="B8" s="8">
        <v>56.3</v>
      </c>
      <c r="C8" s="8">
        <v>43.9</v>
      </c>
      <c r="D8" s="9">
        <v>80131120</v>
      </c>
      <c r="E8" s="8">
        <v>36</v>
      </c>
      <c r="F8" s="11">
        <v>112.9</v>
      </c>
      <c r="G8" s="12">
        <v>78.400000000000006</v>
      </c>
      <c r="H8" s="12">
        <v>53.2</v>
      </c>
      <c r="I8" s="12">
        <v>85.8</v>
      </c>
      <c r="J8" s="12">
        <v>1.21</v>
      </c>
      <c r="K8" s="18">
        <f t="shared" si="0"/>
        <v>331.51</v>
      </c>
    </row>
    <row r="10" spans="1:12" x14ac:dyDescent="0.35">
      <c r="H10" s="27"/>
      <c r="I10" s="27"/>
      <c r="J10" s="27"/>
      <c r="K10" s="27"/>
      <c r="L10" s="27"/>
    </row>
    <row r="11" spans="1:12" x14ac:dyDescent="0.35">
      <c r="C11" s="2" t="s">
        <v>12</v>
      </c>
      <c r="H11" s="19"/>
      <c r="I11" s="28" t="s">
        <v>10</v>
      </c>
      <c r="J11" s="28"/>
      <c r="K11" s="28"/>
      <c r="L11" s="28"/>
    </row>
    <row r="12" spans="1:12" ht="145" x14ac:dyDescent="0.35">
      <c r="C12" t="s">
        <v>13</v>
      </c>
      <c r="D12" s="2" t="s">
        <v>14</v>
      </c>
      <c r="H12" s="1" t="s">
        <v>22</v>
      </c>
      <c r="I12" s="3" t="s">
        <v>7</v>
      </c>
      <c r="J12" s="3" t="s">
        <v>2</v>
      </c>
      <c r="K12" s="3" t="s">
        <v>5</v>
      </c>
      <c r="L12" s="3" t="s">
        <v>1</v>
      </c>
    </row>
    <row r="13" spans="1:12" x14ac:dyDescent="0.35">
      <c r="C13">
        <v>0</v>
      </c>
      <c r="D13">
        <v>4</v>
      </c>
      <c r="G13" t="s">
        <v>18</v>
      </c>
      <c r="H13">
        <f>SUMPRODUCT(K5:K8,C13:C16)</f>
        <v>331.50999999999993</v>
      </c>
      <c r="I13">
        <f xml:space="preserve"> SUMPRODUCT(B5:B8,$C$13:$C$16)</f>
        <v>56.29999999999999</v>
      </c>
      <c r="J13">
        <f xml:space="preserve"> SUMPRODUCT(C5:C8,$C$13:$C$16)</f>
        <v>43.899999999999991</v>
      </c>
      <c r="K13">
        <f xml:space="preserve"> SUMPRODUCT(D5:D8,$C$13:$C$16)</f>
        <v>80131119.999999985</v>
      </c>
      <c r="L13">
        <f xml:space="preserve"> SUMPRODUCT(E5:E8,$C$13:$C$16)</f>
        <v>35.999999999999993</v>
      </c>
    </row>
    <row r="14" spans="1:12" x14ac:dyDescent="0.35">
      <c r="C14">
        <v>0</v>
      </c>
      <c r="D14" s="2" t="s">
        <v>15</v>
      </c>
      <c r="G14" t="s">
        <v>19</v>
      </c>
      <c r="H14" cm="1">
        <f t="array" ref="H14">D17*INDEX(K5:K8,D13)</f>
        <v>331.51000000000005</v>
      </c>
      <c r="I14" cm="1">
        <f t="array" ref="I14">INDEX(B5:B8,D13)</f>
        <v>56.3</v>
      </c>
      <c r="J14" cm="1">
        <f t="array" ref="J14">INDEX(C5:C8,D13)</f>
        <v>43.9</v>
      </c>
      <c r="K14" s="1" cm="1">
        <f t="array" ref="K14">INDEX(D5:D8,D13)</f>
        <v>80131120</v>
      </c>
      <c r="L14" cm="1">
        <f t="array" ref="L14">INDEX(E5:E8,D13)</f>
        <v>36</v>
      </c>
    </row>
    <row r="15" spans="1:12" x14ac:dyDescent="0.35">
      <c r="C15">
        <v>0</v>
      </c>
      <c r="D15">
        <f xml:space="preserve"> SUM(C13:C16)</f>
        <v>0.99999999999999989</v>
      </c>
    </row>
    <row r="16" spans="1:12" x14ac:dyDescent="0.35">
      <c r="C16">
        <v>0.99999999999999989</v>
      </c>
      <c r="D16" s="2" t="s">
        <v>16</v>
      </c>
    </row>
    <row r="17" spans="4:7" x14ac:dyDescent="0.35">
      <c r="D17">
        <v>1.0000000000000002</v>
      </c>
    </row>
    <row r="18" spans="4:7" x14ac:dyDescent="0.35">
      <c r="D18" s="2" t="s">
        <v>17</v>
      </c>
    </row>
    <row r="19" spans="4:7" x14ac:dyDescent="0.35">
      <c r="D19">
        <f xml:space="preserve"> 1/D17</f>
        <v>0.99999999999999978</v>
      </c>
    </row>
    <row r="22" spans="4:7" x14ac:dyDescent="0.35">
      <c r="D22" s="29" t="s">
        <v>12</v>
      </c>
      <c r="E22" s="29"/>
      <c r="F22" s="29"/>
      <c r="G22" s="29"/>
    </row>
    <row r="23" spans="4:7" ht="29" x14ac:dyDescent="0.35">
      <c r="D23" s="16" t="s">
        <v>20</v>
      </c>
      <c r="E23" s="16" t="s">
        <v>11</v>
      </c>
      <c r="F23" s="16" t="s">
        <v>16</v>
      </c>
      <c r="G23" s="17" t="s">
        <v>21</v>
      </c>
    </row>
    <row r="24" spans="4:7" x14ac:dyDescent="0.35">
      <c r="D24" s="15">
        <v>1</v>
      </c>
      <c r="E24" s="15">
        <v>2019</v>
      </c>
      <c r="F24" s="15">
        <v>1</v>
      </c>
      <c r="G24" s="20">
        <v>2</v>
      </c>
    </row>
    <row r="25" spans="4:7" x14ac:dyDescent="0.35">
      <c r="D25" s="15">
        <v>2</v>
      </c>
      <c r="E25" s="15">
        <v>2020</v>
      </c>
      <c r="F25">
        <v>1.03993737985116</v>
      </c>
      <c r="G25" s="15">
        <v>0.96159636087234934</v>
      </c>
    </row>
    <row r="26" spans="4:7" x14ac:dyDescent="0.35">
      <c r="D26" s="15">
        <v>3</v>
      </c>
      <c r="E26" s="15">
        <v>2021</v>
      </c>
      <c r="F26" s="15">
        <v>1</v>
      </c>
      <c r="G26" s="15">
        <v>1</v>
      </c>
    </row>
    <row r="27" spans="4:7" x14ac:dyDescent="0.35">
      <c r="D27" s="15">
        <v>4</v>
      </c>
      <c r="E27" s="15">
        <v>2022</v>
      </c>
      <c r="F27" s="15">
        <v>1</v>
      </c>
      <c r="G27" s="15">
        <v>1</v>
      </c>
    </row>
  </sheetData>
  <mergeCells count="4">
    <mergeCell ref="B3:E3"/>
    <mergeCell ref="H10:L10"/>
    <mergeCell ref="I11:L11"/>
    <mergeCell ref="D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ACEF-4929-4A33-9BF1-9ACC7D4919C8}">
  <dimension ref="A3:P27"/>
  <sheetViews>
    <sheetView topLeftCell="A4" workbookViewId="0">
      <selection activeCell="B16" sqref="B16"/>
    </sheetView>
  </sheetViews>
  <sheetFormatPr defaultRowHeight="14.5" x14ac:dyDescent="0.35"/>
  <cols>
    <col min="4" max="4" width="12.26953125" customWidth="1"/>
    <col min="11" max="11" width="20" style="1" customWidth="1"/>
  </cols>
  <sheetData>
    <row r="3" spans="1:16" x14ac:dyDescent="0.35">
      <c r="B3" s="26" t="s">
        <v>10</v>
      </c>
      <c r="C3" s="26"/>
      <c r="D3" s="26"/>
      <c r="E3" s="26"/>
      <c r="F3" s="13" t="s">
        <v>9</v>
      </c>
      <c r="G3" s="13"/>
      <c r="H3" s="13"/>
      <c r="I3" s="13"/>
      <c r="J3" s="13"/>
      <c r="K3" s="14"/>
    </row>
    <row r="4" spans="1:16" ht="145" x14ac:dyDescent="0.35">
      <c r="A4" s="2" t="s">
        <v>11</v>
      </c>
      <c r="B4" s="6" t="s">
        <v>7</v>
      </c>
      <c r="C4" s="6" t="s">
        <v>2</v>
      </c>
      <c r="D4" s="6" t="s">
        <v>5</v>
      </c>
      <c r="E4" s="6" t="s">
        <v>1</v>
      </c>
      <c r="F4" s="10" t="s">
        <v>4</v>
      </c>
      <c r="G4" s="10" t="s">
        <v>0</v>
      </c>
      <c r="H4" s="10" t="s">
        <v>3</v>
      </c>
      <c r="I4" s="10" t="s">
        <v>6</v>
      </c>
      <c r="J4" s="10" t="s">
        <v>8</v>
      </c>
    </row>
    <row r="5" spans="1:16" x14ac:dyDescent="0.35">
      <c r="A5">
        <v>2019</v>
      </c>
      <c r="B5" s="7">
        <v>23.1</v>
      </c>
      <c r="C5" s="7">
        <v>64.3</v>
      </c>
      <c r="D5" s="7">
        <v>80385568</v>
      </c>
      <c r="E5" s="6">
        <v>33</v>
      </c>
      <c r="F5" s="11">
        <v>163.43</v>
      </c>
      <c r="G5" s="11">
        <v>45.4</v>
      </c>
      <c r="H5" s="11">
        <v>63.4</v>
      </c>
      <c r="I5" s="11">
        <v>33</v>
      </c>
      <c r="J5" s="10">
        <v>0.9</v>
      </c>
    </row>
    <row r="6" spans="1:16" x14ac:dyDescent="0.35">
      <c r="A6">
        <v>2020</v>
      </c>
      <c r="B6" s="8">
        <v>53.2</v>
      </c>
      <c r="C6" s="8">
        <v>56.2</v>
      </c>
      <c r="D6" s="8">
        <v>81385568</v>
      </c>
      <c r="E6" s="8">
        <v>37</v>
      </c>
      <c r="F6" s="11">
        <v>121.52</v>
      </c>
      <c r="G6" s="12">
        <v>50.5</v>
      </c>
      <c r="H6" s="12">
        <v>59.2</v>
      </c>
      <c r="I6" s="12">
        <v>84</v>
      </c>
      <c r="J6" s="12">
        <v>1.28</v>
      </c>
    </row>
    <row r="7" spans="1:16" x14ac:dyDescent="0.35">
      <c r="A7">
        <v>2021</v>
      </c>
      <c r="B7" s="8">
        <v>54.4</v>
      </c>
      <c r="C7" s="8">
        <v>39</v>
      </c>
      <c r="D7" s="8">
        <v>82779476</v>
      </c>
      <c r="E7" s="8">
        <v>39.5</v>
      </c>
      <c r="F7" s="11">
        <v>120.62</v>
      </c>
      <c r="G7" s="12">
        <v>63.7</v>
      </c>
      <c r="H7" s="12">
        <v>59</v>
      </c>
      <c r="I7" s="12">
        <v>85.4</v>
      </c>
      <c r="J7" s="12">
        <v>1.33</v>
      </c>
    </row>
    <row r="8" spans="1:16" x14ac:dyDescent="0.35">
      <c r="A8">
        <v>2022</v>
      </c>
      <c r="B8" s="8">
        <v>56.3</v>
      </c>
      <c r="C8" s="8">
        <v>43.9</v>
      </c>
      <c r="D8" s="9">
        <v>80131120</v>
      </c>
      <c r="E8" s="8">
        <v>36</v>
      </c>
      <c r="F8" s="11">
        <v>112.9</v>
      </c>
      <c r="G8" s="12">
        <v>78.400000000000006</v>
      </c>
      <c r="H8" s="12">
        <v>53.2</v>
      </c>
      <c r="I8" s="12">
        <v>85.8</v>
      </c>
      <c r="J8" s="12">
        <v>1.21</v>
      </c>
    </row>
    <row r="10" spans="1:16" x14ac:dyDescent="0.35">
      <c r="H10" s="31" t="s">
        <v>9</v>
      </c>
      <c r="I10" s="31"/>
      <c r="J10" s="31"/>
      <c r="K10" s="31"/>
      <c r="L10" s="31"/>
      <c r="M10" s="28" t="s">
        <v>10</v>
      </c>
      <c r="N10" s="28"/>
      <c r="O10" s="28"/>
      <c r="P10" s="28"/>
    </row>
    <row r="11" spans="1:16" ht="145" x14ac:dyDescent="0.35">
      <c r="C11" s="2" t="s">
        <v>12</v>
      </c>
      <c r="H11" s="5" t="s">
        <v>4</v>
      </c>
      <c r="I11" s="5" t="s">
        <v>0</v>
      </c>
      <c r="J11" s="5" t="s">
        <v>3</v>
      </c>
      <c r="K11" s="5" t="s">
        <v>6</v>
      </c>
      <c r="L11" s="5" t="s">
        <v>8</v>
      </c>
      <c r="M11" s="3" t="s">
        <v>7</v>
      </c>
      <c r="N11" s="3" t="s">
        <v>2</v>
      </c>
      <c r="O11" s="3" t="s">
        <v>5</v>
      </c>
      <c r="P11" s="3" t="s">
        <v>1</v>
      </c>
    </row>
    <row r="12" spans="1:16" x14ac:dyDescent="0.35">
      <c r="C12" t="s">
        <v>13</v>
      </c>
      <c r="D12" s="2" t="s">
        <v>14</v>
      </c>
      <c r="G12" t="s">
        <v>18</v>
      </c>
      <c r="H12">
        <f xml:space="preserve"> SUMPRODUCT(F5:F8,$C$13:$C$16)</f>
        <v>120.61999999999996</v>
      </c>
      <c r="I12">
        <f xml:space="preserve"> SUMPRODUCT(G5:G8,$C$13:$C$16)</f>
        <v>63.699999999999982</v>
      </c>
      <c r="J12">
        <f xml:space="preserve"> SUMPRODUCT(H5:H8,$C$13:$C$16)</f>
        <v>58.999999999999979</v>
      </c>
      <c r="K12">
        <f xml:space="preserve"> SUMPRODUCT(I5:I8,$C$13:$C$16)</f>
        <v>85.399999999999963</v>
      </c>
      <c r="L12">
        <f xml:space="preserve"> SUMPRODUCT(J5:J8,$C$13:$C$16)</f>
        <v>1.3299999999999994</v>
      </c>
      <c r="M12">
        <f xml:space="preserve"> SUMPRODUCT(B5:B8,$C$13:$C$16)</f>
        <v>54.399999999999977</v>
      </c>
      <c r="N12">
        <f xml:space="preserve"> SUMPRODUCT(C5:C8,$C$13:$C$16)</f>
        <v>38.999999999999993</v>
      </c>
      <c r="O12">
        <f xml:space="preserve"> SUMPRODUCT(D5:D8,$C$13:$C$16)</f>
        <v>82779475.999999985</v>
      </c>
      <c r="P12">
        <f xml:space="preserve"> SUMPRODUCT(E5:E8,$C$13:$C$16)</f>
        <v>39.499999999999993</v>
      </c>
    </row>
    <row r="13" spans="1:16" x14ac:dyDescent="0.35">
      <c r="C13">
        <v>1.1102230246251565E-16</v>
      </c>
      <c r="D13">
        <v>3</v>
      </c>
      <c r="G13" t="s">
        <v>19</v>
      </c>
      <c r="H13" cm="1">
        <f t="array" ref="H13">D17*INDEX(F5:F8,D13)</f>
        <v>120.61999999999996</v>
      </c>
      <c r="I13" cm="1">
        <f t="array" ref="I13">D17*INDEX(G5:G8,D13)</f>
        <v>63.699999999999982</v>
      </c>
      <c r="J13" cm="1">
        <f t="array" ref="J13">D17*INDEX(H5:H8,D13)</f>
        <v>58.999999999999979</v>
      </c>
      <c r="K13" cm="1">
        <f t="array" ref="K13">D17*INDEX(I5:I8,D13)</f>
        <v>85.399999999999977</v>
      </c>
      <c r="L13" cm="1">
        <f t="array" ref="L13">D17*INDEX(J5:J8,D13)</f>
        <v>1.3299999999999996</v>
      </c>
      <c r="M13" cm="1">
        <f t="array" ref="M13">INDEX(B5:B8,D13)</f>
        <v>54.4</v>
      </c>
      <c r="N13" cm="1">
        <f t="array" ref="N13">INDEX(C5:C8,D13)</f>
        <v>39</v>
      </c>
      <c r="O13" s="1" cm="1">
        <f t="array" ref="O13">INDEX(D5:D8,D13)</f>
        <v>82779476</v>
      </c>
      <c r="P13" cm="1">
        <f t="array" ref="P13">INDEX(E5:E8,D13)</f>
        <v>39.5</v>
      </c>
    </row>
    <row r="14" spans="1:16" x14ac:dyDescent="0.35">
      <c r="C14">
        <v>0</v>
      </c>
      <c r="D14" s="2" t="s">
        <v>15</v>
      </c>
    </row>
    <row r="15" spans="1:16" x14ac:dyDescent="0.35">
      <c r="C15">
        <v>0.99999999999999956</v>
      </c>
      <c r="D15">
        <f xml:space="preserve"> SUM(C13:C16)</f>
        <v>0.99999999999999967</v>
      </c>
    </row>
    <row r="16" spans="1:16" x14ac:dyDescent="0.35">
      <c r="C16">
        <v>0</v>
      </c>
      <c r="D16" s="2" t="s">
        <v>16</v>
      </c>
    </row>
    <row r="17" spans="4:7" x14ac:dyDescent="0.35">
      <c r="D17">
        <v>0.99999999999999967</v>
      </c>
    </row>
    <row r="18" spans="4:7" x14ac:dyDescent="0.35">
      <c r="D18" s="2" t="s">
        <v>17</v>
      </c>
    </row>
    <row r="19" spans="4:7" x14ac:dyDescent="0.35">
      <c r="D19">
        <f xml:space="preserve"> 1/D17</f>
        <v>1.0000000000000004</v>
      </c>
    </row>
    <row r="22" spans="4:7" x14ac:dyDescent="0.35">
      <c r="D22" s="29" t="s">
        <v>12</v>
      </c>
      <c r="E22" s="29"/>
      <c r="F22" s="29"/>
      <c r="G22" s="29"/>
    </row>
    <row r="23" spans="4:7" ht="29" x14ac:dyDescent="0.35">
      <c r="D23" s="16" t="s">
        <v>20</v>
      </c>
      <c r="E23" s="16" t="s">
        <v>11</v>
      </c>
      <c r="F23" s="16" t="s">
        <v>16</v>
      </c>
      <c r="G23" s="17" t="s">
        <v>21</v>
      </c>
    </row>
    <row r="24" spans="4:7" x14ac:dyDescent="0.35">
      <c r="D24" s="15">
        <v>1</v>
      </c>
      <c r="E24" s="15">
        <v>2019</v>
      </c>
      <c r="F24" s="15">
        <v>0.7</v>
      </c>
      <c r="G24" s="15">
        <v>1.42</v>
      </c>
    </row>
    <row r="25" spans="4:7" x14ac:dyDescent="0.35">
      <c r="D25" s="15">
        <v>2</v>
      </c>
      <c r="E25" s="15">
        <v>2020</v>
      </c>
      <c r="F25" s="15">
        <v>1</v>
      </c>
      <c r="G25" s="15">
        <v>1</v>
      </c>
    </row>
    <row r="26" spans="4:7" x14ac:dyDescent="0.35">
      <c r="D26" s="15">
        <v>3</v>
      </c>
      <c r="E26" s="15">
        <v>2021</v>
      </c>
      <c r="F26" s="15">
        <v>1</v>
      </c>
      <c r="G26" s="15">
        <v>1</v>
      </c>
    </row>
    <row r="27" spans="4:7" x14ac:dyDescent="0.35">
      <c r="D27" s="15">
        <v>4</v>
      </c>
      <c r="E27" s="15">
        <v>2022</v>
      </c>
      <c r="F27" s="15">
        <v>1</v>
      </c>
      <c r="G27" s="15">
        <v>1</v>
      </c>
    </row>
  </sheetData>
  <mergeCells count="4">
    <mergeCell ref="B3:E3"/>
    <mergeCell ref="M10:P10"/>
    <mergeCell ref="H10:L10"/>
    <mergeCell ref="D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all companies</vt:lpstr>
      <vt:lpstr>Total output  effiency</vt:lpstr>
      <vt:lpstr>NESTLE 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2023-12-02T06:04:49Z</dcterms:created>
  <dcterms:modified xsi:type="dcterms:W3CDTF">2023-12-06T14:49:13Z</dcterms:modified>
</cp:coreProperties>
</file>