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Eugene\Desktop\"/>
    </mc:Choice>
  </mc:AlternateContent>
  <xr:revisionPtr revIDLastSave="0" documentId="13_ncr:1_{FCD8BAB1-628C-454C-9DD6-3B7D93FA3BDE}" xr6:coauthVersionLast="47" xr6:coauthVersionMax="47" xr10:uidLastSave="{00000000-0000-0000-0000-000000000000}"/>
  <bookViews>
    <workbookView xWindow="-120" yWindow="-120" windowWidth="20730" windowHeight="11040" activeTab="2" xr2:uid="{3A1D91DB-9AB5-41B2-9661-A3841914C8A9}"/>
  </bookViews>
  <sheets>
    <sheet name="Data Description" sheetId="2" r:id="rId1"/>
    <sheet name="CKD Risk Data" sheetId="4" r:id="rId2"/>
    <sheet name="Correlation" sheetId="5" r:id="rId3"/>
    <sheet name="Regression Model" sheetId="6" r:id="rId4"/>
  </sheets>
  <definedNames>
    <definedName name="_xlnm._FilterDatabase" localSheetId="1" hidden="1">'CKD Risk Data'!$A$1:$T$1</definedName>
    <definedName name="_xlnm.Print_Titles" localSheetId="2">Correlation!$1:$1</definedName>
    <definedName name="_xlnm.Print_Titles" localSheetId="3">'Regression Model'!$1:$1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 i="4"/>
  <c r="X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X87" i="4"/>
  <c r="X88" i="4"/>
  <c r="X89" i="4"/>
  <c r="X90" i="4"/>
  <c r="X91" i="4"/>
  <c r="X92" i="4"/>
  <c r="X93" i="4"/>
  <c r="X94" i="4"/>
  <c r="X95" i="4"/>
  <c r="X96" i="4"/>
  <c r="X97" i="4"/>
  <c r="X98" i="4"/>
  <c r="X99" i="4"/>
  <c r="X100" i="4"/>
  <c r="X101" i="4"/>
  <c r="X102" i="4"/>
  <c r="X103" i="4"/>
  <c r="X104" i="4"/>
  <c r="X105" i="4"/>
  <c r="X106" i="4"/>
  <c r="X107" i="4"/>
  <c r="X108" i="4"/>
  <c r="X109" i="4"/>
  <c r="X110" i="4"/>
  <c r="X111" i="4"/>
  <c r="X112" i="4"/>
  <c r="X113" i="4"/>
  <c r="X114" i="4"/>
  <c r="X115" i="4"/>
  <c r="X116" i="4"/>
  <c r="X117" i="4"/>
  <c r="X118" i="4"/>
  <c r="X119" i="4"/>
  <c r="X120" i="4"/>
  <c r="X121" i="4"/>
  <c r="X122" i="4"/>
  <c r="X123" i="4"/>
  <c r="X124" i="4"/>
  <c r="X125" i="4"/>
  <c r="X126" i="4"/>
  <c r="X127" i="4"/>
  <c r="X128" i="4"/>
  <c r="X129" i="4"/>
  <c r="X130" i="4"/>
  <c r="X131" i="4"/>
  <c r="X132" i="4"/>
  <c r="X133" i="4"/>
  <c r="X134" i="4"/>
  <c r="X135" i="4"/>
  <c r="X136" i="4"/>
  <c r="X137" i="4"/>
  <c r="X138" i="4"/>
  <c r="X139" i="4"/>
  <c r="X140" i="4"/>
  <c r="X141" i="4"/>
  <c r="X142" i="4"/>
  <c r="X143" i="4"/>
  <c r="X144" i="4"/>
  <c r="X145" i="4"/>
  <c r="X146" i="4"/>
  <c r="X147" i="4"/>
  <c r="X148" i="4"/>
  <c r="X149" i="4"/>
  <c r="X150" i="4"/>
  <c r="X151" i="4"/>
  <c r="X152" i="4"/>
  <c r="X153" i="4"/>
  <c r="X154" i="4"/>
  <c r="X155" i="4"/>
  <c r="X156" i="4"/>
  <c r="X157" i="4"/>
  <c r="X158" i="4"/>
  <c r="X159" i="4"/>
  <c r="X160" i="4"/>
  <c r="X161" i="4"/>
  <c r="X162" i="4"/>
  <c r="X163" i="4"/>
  <c r="X164" i="4"/>
  <c r="X165" i="4"/>
  <c r="X166" i="4"/>
  <c r="X167" i="4"/>
  <c r="X168" i="4"/>
  <c r="X169" i="4"/>
  <c r="X170" i="4"/>
  <c r="X171" i="4"/>
  <c r="X172" i="4"/>
  <c r="X173" i="4"/>
  <c r="X174" i="4"/>
  <c r="X175" i="4"/>
  <c r="X176" i="4"/>
  <c r="X177" i="4"/>
  <c r="X178" i="4"/>
  <c r="X179" i="4"/>
  <c r="X180" i="4"/>
  <c r="X181" i="4"/>
  <c r="X182" i="4"/>
  <c r="X183" i="4"/>
  <c r="X184" i="4"/>
  <c r="X185" i="4"/>
  <c r="X186" i="4"/>
  <c r="X187" i="4"/>
  <c r="X188" i="4"/>
  <c r="X189" i="4"/>
  <c r="X190" i="4"/>
  <c r="X191" i="4"/>
  <c r="X192" i="4"/>
  <c r="X193" i="4"/>
  <c r="X194" i="4"/>
  <c r="X195" i="4"/>
  <c r="X196" i="4"/>
  <c r="X197" i="4"/>
  <c r="X198" i="4"/>
  <c r="X199" i="4"/>
  <c r="X200" i="4"/>
  <c r="X201" i="4"/>
  <c r="X202" i="4"/>
  <c r="X203" i="4"/>
  <c r="X204" i="4"/>
  <c r="X205" i="4"/>
  <c r="X206" i="4"/>
  <c r="X207" i="4"/>
  <c r="X208" i="4"/>
  <c r="X209" i="4"/>
  <c r="X210" i="4"/>
  <c r="X211" i="4"/>
  <c r="X212" i="4"/>
  <c r="X213" i="4"/>
  <c r="X214" i="4"/>
  <c r="X215" i="4"/>
  <c r="X216" i="4"/>
  <c r="X217" i="4"/>
  <c r="X218" i="4"/>
  <c r="X219" i="4"/>
  <c r="X220" i="4"/>
  <c r="X221" i="4"/>
  <c r="X222" i="4"/>
  <c r="X223" i="4"/>
  <c r="X224" i="4"/>
  <c r="X225" i="4"/>
  <c r="X226" i="4"/>
  <c r="X227" i="4"/>
  <c r="X228" i="4"/>
  <c r="X229" i="4"/>
  <c r="X230" i="4"/>
  <c r="X231" i="4"/>
  <c r="X232" i="4"/>
  <c r="X233" i="4"/>
  <c r="X234" i="4"/>
  <c r="X235" i="4"/>
  <c r="X236" i="4"/>
  <c r="X237" i="4"/>
  <c r="X238" i="4"/>
  <c r="X239" i="4"/>
  <c r="X240" i="4"/>
  <c r="X241" i="4"/>
  <c r="X242" i="4"/>
  <c r="X243" i="4"/>
  <c r="X244" i="4"/>
  <c r="X245" i="4"/>
  <c r="X246" i="4"/>
  <c r="X247" i="4"/>
  <c r="X248" i="4"/>
  <c r="X249" i="4"/>
  <c r="X250" i="4"/>
  <c r="X251" i="4"/>
  <c r="X2" i="4"/>
  <c r="W2" i="4"/>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103" i="4"/>
  <c r="W104" i="4"/>
  <c r="W105" i="4"/>
  <c r="W106" i="4"/>
  <c r="W107" i="4"/>
  <c r="W108" i="4"/>
  <c r="W109" i="4"/>
  <c r="W110" i="4"/>
  <c r="W111" i="4"/>
  <c r="W112" i="4"/>
  <c r="W113" i="4"/>
  <c r="W114" i="4"/>
  <c r="W115" i="4"/>
  <c r="W116" i="4"/>
  <c r="W117" i="4"/>
  <c r="W118" i="4"/>
  <c r="W119" i="4"/>
  <c r="W120" i="4"/>
  <c r="W121" i="4"/>
  <c r="W122" i="4"/>
  <c r="W123" i="4"/>
  <c r="W124" i="4"/>
  <c r="W125" i="4"/>
  <c r="W126" i="4"/>
  <c r="W127" i="4"/>
  <c r="W128" i="4"/>
  <c r="W129" i="4"/>
  <c r="W130" i="4"/>
  <c r="W131" i="4"/>
  <c r="W132" i="4"/>
  <c r="W133" i="4"/>
  <c r="W134" i="4"/>
  <c r="W135" i="4"/>
  <c r="W136" i="4"/>
  <c r="W137" i="4"/>
  <c r="W138" i="4"/>
  <c r="W139" i="4"/>
  <c r="W140" i="4"/>
  <c r="W141" i="4"/>
  <c r="W142" i="4"/>
  <c r="W143" i="4"/>
  <c r="W144" i="4"/>
  <c r="W145" i="4"/>
  <c r="W146" i="4"/>
  <c r="W147" i="4"/>
  <c r="W148" i="4"/>
  <c r="W149" i="4"/>
  <c r="W150" i="4"/>
  <c r="W151" i="4"/>
  <c r="W152" i="4"/>
  <c r="W153" i="4"/>
  <c r="W154" i="4"/>
  <c r="W155" i="4"/>
  <c r="W156" i="4"/>
  <c r="W157" i="4"/>
  <c r="W158" i="4"/>
  <c r="W159" i="4"/>
  <c r="W160" i="4"/>
  <c r="W161" i="4"/>
  <c r="W162" i="4"/>
  <c r="W163" i="4"/>
  <c r="W164" i="4"/>
  <c r="W165" i="4"/>
  <c r="W166" i="4"/>
  <c r="W167" i="4"/>
  <c r="W168" i="4"/>
  <c r="W169" i="4"/>
  <c r="W170" i="4"/>
  <c r="W171" i="4"/>
  <c r="W172" i="4"/>
  <c r="W173" i="4"/>
  <c r="W174" i="4"/>
  <c r="W175" i="4"/>
  <c r="W176" i="4"/>
  <c r="W177" i="4"/>
  <c r="W178" i="4"/>
  <c r="W179" i="4"/>
  <c r="W180" i="4"/>
  <c r="W181" i="4"/>
  <c r="W182" i="4"/>
  <c r="W183" i="4"/>
  <c r="W184" i="4"/>
  <c r="W185" i="4"/>
  <c r="W186" i="4"/>
  <c r="W187" i="4"/>
  <c r="W188" i="4"/>
  <c r="W189" i="4"/>
  <c r="W190" i="4"/>
  <c r="W191" i="4"/>
  <c r="W192" i="4"/>
  <c r="W193" i="4"/>
  <c r="W194" i="4"/>
  <c r="W195" i="4"/>
  <c r="W196" i="4"/>
  <c r="W197" i="4"/>
  <c r="W198" i="4"/>
  <c r="W199" i="4"/>
  <c r="W200" i="4"/>
  <c r="W201" i="4"/>
  <c r="W202" i="4"/>
  <c r="W203" i="4"/>
  <c r="W204" i="4"/>
  <c r="W205" i="4"/>
  <c r="W206" i="4"/>
  <c r="W207" i="4"/>
  <c r="W208" i="4"/>
  <c r="W209" i="4"/>
  <c r="W210" i="4"/>
  <c r="W211" i="4"/>
  <c r="W212" i="4"/>
  <c r="W213" i="4"/>
  <c r="W214" i="4"/>
  <c r="W215" i="4"/>
  <c r="W216" i="4"/>
  <c r="W217" i="4"/>
  <c r="W218" i="4"/>
  <c r="W219" i="4"/>
  <c r="W220" i="4"/>
  <c r="W221" i="4"/>
  <c r="W222" i="4"/>
  <c r="W223" i="4"/>
  <c r="W224" i="4"/>
  <c r="W225" i="4"/>
  <c r="W226" i="4"/>
  <c r="W227" i="4"/>
  <c r="W228" i="4"/>
  <c r="W229" i="4"/>
  <c r="W230" i="4"/>
  <c r="W231" i="4"/>
  <c r="W232" i="4"/>
  <c r="W233" i="4"/>
  <c r="W234" i="4"/>
  <c r="W235" i="4"/>
  <c r="W236" i="4"/>
  <c r="W237" i="4"/>
  <c r="W238" i="4"/>
  <c r="W239" i="4"/>
  <c r="W240" i="4"/>
  <c r="W241" i="4"/>
  <c r="W242" i="4"/>
  <c r="W243" i="4"/>
  <c r="W244" i="4"/>
  <c r="W245" i="4"/>
  <c r="W246" i="4"/>
  <c r="W247" i="4"/>
  <c r="W248" i="4"/>
  <c r="W249" i="4"/>
  <c r="W250" i="4"/>
  <c r="W251" i="4"/>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V133" i="4"/>
  <c r="V134" i="4"/>
  <c r="V135" i="4"/>
  <c r="V136" i="4"/>
  <c r="V137" i="4"/>
  <c r="V138" i="4"/>
  <c r="V139" i="4"/>
  <c r="V140" i="4"/>
  <c r="V141" i="4"/>
  <c r="V142" i="4"/>
  <c r="V143" i="4"/>
  <c r="V144" i="4"/>
  <c r="V145" i="4"/>
  <c r="V146" i="4"/>
  <c r="V147" i="4"/>
  <c r="V148" i="4"/>
  <c r="V149" i="4"/>
  <c r="V150" i="4"/>
  <c r="V151" i="4"/>
  <c r="V152" i="4"/>
  <c r="V153" i="4"/>
  <c r="V154" i="4"/>
  <c r="V155" i="4"/>
  <c r="V156" i="4"/>
  <c r="V157" i="4"/>
  <c r="V158" i="4"/>
  <c r="V159" i="4"/>
  <c r="V160" i="4"/>
  <c r="V161" i="4"/>
  <c r="V162" i="4"/>
  <c r="V163" i="4"/>
  <c r="V164" i="4"/>
  <c r="V165" i="4"/>
  <c r="V166" i="4"/>
  <c r="V167" i="4"/>
  <c r="V168" i="4"/>
  <c r="V169" i="4"/>
  <c r="V170" i="4"/>
  <c r="V171" i="4"/>
  <c r="V172" i="4"/>
  <c r="V173" i="4"/>
  <c r="V174" i="4"/>
  <c r="V175" i="4"/>
  <c r="V176" i="4"/>
  <c r="V177" i="4"/>
  <c r="V178" i="4"/>
  <c r="V179" i="4"/>
  <c r="V180" i="4"/>
  <c r="V181" i="4"/>
  <c r="V182" i="4"/>
  <c r="V183" i="4"/>
  <c r="V184" i="4"/>
  <c r="V185" i="4"/>
  <c r="V186" i="4"/>
  <c r="V187" i="4"/>
  <c r="V188" i="4"/>
  <c r="V189" i="4"/>
  <c r="V190" i="4"/>
  <c r="V191" i="4"/>
  <c r="V192" i="4"/>
  <c r="V193" i="4"/>
  <c r="V194" i="4"/>
  <c r="V195" i="4"/>
  <c r="V196" i="4"/>
  <c r="V197" i="4"/>
  <c r="V198" i="4"/>
  <c r="V199" i="4"/>
  <c r="V200" i="4"/>
  <c r="V201" i="4"/>
  <c r="V202" i="4"/>
  <c r="V203" i="4"/>
  <c r="V204" i="4"/>
  <c r="V205" i="4"/>
  <c r="V206" i="4"/>
  <c r="V207" i="4"/>
  <c r="V208" i="4"/>
  <c r="V209" i="4"/>
  <c r="V210" i="4"/>
  <c r="V211" i="4"/>
  <c r="V212" i="4"/>
  <c r="V213" i="4"/>
  <c r="V214" i="4"/>
  <c r="V215" i="4"/>
  <c r="V216" i="4"/>
  <c r="V217" i="4"/>
  <c r="V218" i="4"/>
  <c r="V219" i="4"/>
  <c r="V220" i="4"/>
  <c r="V221" i="4"/>
  <c r="V222" i="4"/>
  <c r="V223" i="4"/>
  <c r="V224" i="4"/>
  <c r="V225" i="4"/>
  <c r="V226" i="4"/>
  <c r="V227" i="4"/>
  <c r="V228" i="4"/>
  <c r="V229" i="4"/>
  <c r="V230" i="4"/>
  <c r="V231" i="4"/>
  <c r="V232" i="4"/>
  <c r="V233" i="4"/>
  <c r="V234" i="4"/>
  <c r="V235" i="4"/>
  <c r="V236" i="4"/>
  <c r="V237" i="4"/>
  <c r="V238" i="4"/>
  <c r="V239" i="4"/>
  <c r="V240" i="4"/>
  <c r="V241" i="4"/>
  <c r="V242" i="4"/>
  <c r="V243" i="4"/>
  <c r="V244" i="4"/>
  <c r="V245" i="4"/>
  <c r="V246" i="4"/>
  <c r="V247" i="4"/>
  <c r="V248" i="4"/>
  <c r="V249" i="4"/>
  <c r="V250" i="4"/>
  <c r="V251" i="4"/>
  <c r="V2" i="4"/>
  <c r="U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161" i="4"/>
  <c r="U162" i="4"/>
  <c r="U163" i="4"/>
  <c r="U164" i="4"/>
  <c r="U165" i="4"/>
  <c r="U166" i="4"/>
  <c r="U167" i="4"/>
  <c r="U168" i="4"/>
  <c r="U169" i="4"/>
  <c r="U170" i="4"/>
  <c r="U171" i="4"/>
  <c r="U172" i="4"/>
  <c r="U173" i="4"/>
  <c r="U174" i="4"/>
  <c r="U175" i="4"/>
  <c r="U176" i="4"/>
  <c r="U177" i="4"/>
  <c r="U178" i="4"/>
  <c r="U179" i="4"/>
  <c r="U180" i="4"/>
  <c r="U181" i="4"/>
  <c r="U182" i="4"/>
  <c r="U183" i="4"/>
  <c r="U184" i="4"/>
  <c r="U185" i="4"/>
  <c r="U186" i="4"/>
  <c r="U187" i="4"/>
  <c r="U188" i="4"/>
  <c r="U189" i="4"/>
  <c r="U190" i="4"/>
  <c r="U191" i="4"/>
  <c r="U192" i="4"/>
  <c r="U193" i="4"/>
  <c r="U194" i="4"/>
  <c r="U195" i="4"/>
  <c r="U196" i="4"/>
  <c r="U197" i="4"/>
  <c r="U198" i="4"/>
  <c r="U199" i="4"/>
  <c r="U200" i="4"/>
  <c r="U201" i="4"/>
  <c r="U202" i="4"/>
  <c r="U203" i="4"/>
  <c r="U204" i="4"/>
  <c r="U205" i="4"/>
  <c r="U206" i="4"/>
  <c r="U207" i="4"/>
  <c r="U208" i="4"/>
  <c r="U209" i="4"/>
  <c r="U210" i="4"/>
  <c r="U211" i="4"/>
  <c r="U212" i="4"/>
  <c r="U213" i="4"/>
  <c r="U214" i="4"/>
  <c r="U215" i="4"/>
  <c r="U216" i="4"/>
  <c r="U217" i="4"/>
  <c r="U218" i="4"/>
  <c r="U219" i="4"/>
  <c r="U220" i="4"/>
  <c r="U221" i="4"/>
  <c r="U222" i="4"/>
  <c r="U223" i="4"/>
  <c r="U224" i="4"/>
  <c r="U225" i="4"/>
  <c r="U226" i="4"/>
  <c r="U227" i="4"/>
  <c r="U228" i="4"/>
  <c r="U229" i="4"/>
  <c r="U230" i="4"/>
  <c r="U231" i="4"/>
  <c r="U232" i="4"/>
  <c r="U233" i="4"/>
  <c r="U234" i="4"/>
  <c r="U235" i="4"/>
  <c r="U236" i="4"/>
  <c r="U237" i="4"/>
  <c r="U238" i="4"/>
  <c r="U239" i="4"/>
  <c r="U240" i="4"/>
  <c r="U241" i="4"/>
  <c r="U242" i="4"/>
  <c r="U243" i="4"/>
  <c r="U244" i="4"/>
  <c r="U245" i="4"/>
  <c r="U246" i="4"/>
  <c r="U247" i="4"/>
  <c r="U248" i="4"/>
  <c r="U249" i="4"/>
  <c r="U250" i="4"/>
  <c r="U251" i="4"/>
  <c r="U2" i="4"/>
</calcChain>
</file>

<file path=xl/sharedStrings.xml><?xml version="1.0" encoding="utf-8"?>
<sst xmlns="http://schemas.openxmlformats.org/spreadsheetml/2006/main" count="1545" uniqueCount="190">
  <si>
    <t>CONCLUSION</t>
  </si>
  <si>
    <t>*** THIS SECTION WILL BE MARKED ***</t>
  </si>
  <si>
    <t>WORKINGS</t>
  </si>
  <si>
    <t>…</t>
  </si>
  <si>
    <t>*** This section will NOT be marked ***</t>
  </si>
  <si>
    <t>Variable</t>
  </si>
  <si>
    <t>Description</t>
  </si>
  <si>
    <t>DUMMY VARIABLES</t>
  </si>
  <si>
    <t>Complete the following table which summarizes the results of your transformation of categorical variables into dummy variables. Use as many rows or columns as necessary.</t>
  </si>
  <si>
    <t>Categorical Variable</t>
  </si>
  <si>
    <t>Number of Dummy IVs Remaining After Transformation</t>
  </si>
  <si>
    <t>Name of Remaining Dummy IVs After Transformation</t>
  </si>
  <si>
    <t>#1</t>
  </si>
  <si>
    <t>#2</t>
  </si>
  <si>
    <t>#3</t>
  </si>
  <si>
    <t>#4</t>
  </si>
  <si>
    <t>#5</t>
  </si>
  <si>
    <t>#6</t>
  </si>
  <si>
    <t>#7</t>
  </si>
  <si>
    <t>#8</t>
  </si>
  <si>
    <t>UNCORRELATED INDEPENDENT VARIABLES</t>
  </si>
  <si>
    <t>Independent Variable Eliminated</t>
  </si>
  <si>
    <t>Correlation Coefficient
(with DV)</t>
  </si>
  <si>
    <t>MULTI-COLLINEARITY</t>
  </si>
  <si>
    <t>Complete the following table which summarizes the independent variables (IVs) which have been eliminated from the regression model due to multi-collinearity (strongly correlated with each other).</t>
  </si>
  <si>
    <t>Add rows to the table if necessary or leave extra rows empty.</t>
  </si>
  <si>
    <t>Ignore independent variables already removed from the model due to being uncorrelated with the Dependent Variable.</t>
  </si>
  <si>
    <t>Strongly Correlated Independent Variables</t>
  </si>
  <si>
    <t>Correlation Coefficient of the Two IVs</t>
  </si>
  <si>
    <t>Correlation Coefficient of each IV with the DV</t>
  </si>
  <si>
    <t>Name of Independent Variable Eliminated from the Regression Model</t>
  </si>
  <si>
    <t>First Pair of IVs</t>
  </si>
  <si>
    <t>First Independent Variable</t>
  </si>
  <si>
    <t>Second Independent Variable</t>
  </si>
  <si>
    <t>Second Pair of IVs</t>
  </si>
  <si>
    <t>Third Pair of IVs</t>
  </si>
  <si>
    <t>Fourth Pair of IVs</t>
  </si>
  <si>
    <t>Fifth Pair of IVs</t>
  </si>
  <si>
    <t>Sixth Pair of IVs</t>
  </si>
  <si>
    <t>Seventh Pair of IVs</t>
  </si>
  <si>
    <t>CORRELATION TABLE</t>
  </si>
  <si>
    <t>Using the “Correlation” option in Excel’s Data Analysis ToolPak generate a correlation table.</t>
  </si>
  <si>
    <t>SCATTER DIAGRAMS</t>
  </si>
  <si>
    <t>Generate three scatter diagrams. Format each diagram, and include a linear trendline:</t>
  </si>
  <si>
    <t>EQUATION</t>
  </si>
  <si>
    <t>Based on your final regression ("Regression" worksheet) write the final model (where all remaining independent variables are statistically significant). Use the number of variables appropriate to your final regression model. Add or delete extra columns if needed.</t>
  </si>
  <si>
    <t>Ŷ</t>
  </si>
  <si>
    <t>=</t>
  </si>
  <si>
    <r>
      <t>b</t>
    </r>
    <r>
      <rPr>
        <vertAlign val="subscript"/>
        <sz val="12"/>
        <rFont val="Calibri"/>
        <family val="2"/>
        <scheme val="minor"/>
      </rPr>
      <t>0</t>
    </r>
    <r>
      <rPr>
        <sz val="12"/>
        <rFont val="Calibri"/>
        <family val="2"/>
        <scheme val="minor"/>
      </rPr>
      <t xml:space="preserve"> +</t>
    </r>
  </si>
  <si>
    <r>
      <t>b</t>
    </r>
    <r>
      <rPr>
        <vertAlign val="subscript"/>
        <sz val="12"/>
        <rFont val="Calibri"/>
        <family val="2"/>
        <scheme val="minor"/>
      </rPr>
      <t>1 *</t>
    </r>
  </si>
  <si>
    <r>
      <t>X</t>
    </r>
    <r>
      <rPr>
        <vertAlign val="subscript"/>
        <sz val="12"/>
        <rFont val="Calibri"/>
        <family val="2"/>
        <scheme val="minor"/>
      </rPr>
      <t>1</t>
    </r>
    <r>
      <rPr>
        <sz val="12"/>
        <rFont val="Calibri"/>
        <family val="2"/>
        <scheme val="minor"/>
      </rPr>
      <t xml:space="preserve"> +</t>
    </r>
  </si>
  <si>
    <r>
      <t>b</t>
    </r>
    <r>
      <rPr>
        <vertAlign val="subscript"/>
        <sz val="12"/>
        <rFont val="Calibri"/>
        <family val="2"/>
        <scheme val="minor"/>
      </rPr>
      <t>2 *</t>
    </r>
  </si>
  <si>
    <r>
      <t>X</t>
    </r>
    <r>
      <rPr>
        <vertAlign val="subscript"/>
        <sz val="12"/>
        <rFont val="Calibri"/>
        <family val="2"/>
        <scheme val="minor"/>
      </rPr>
      <t>2</t>
    </r>
    <r>
      <rPr>
        <sz val="12"/>
        <rFont val="Calibri"/>
        <family val="2"/>
        <scheme val="minor"/>
      </rPr>
      <t xml:space="preserve"> +</t>
    </r>
  </si>
  <si>
    <r>
      <t>b</t>
    </r>
    <r>
      <rPr>
        <vertAlign val="subscript"/>
        <sz val="12"/>
        <rFont val="Calibri"/>
        <family val="2"/>
        <scheme val="minor"/>
      </rPr>
      <t>3 *</t>
    </r>
  </si>
  <si>
    <r>
      <t>X</t>
    </r>
    <r>
      <rPr>
        <vertAlign val="subscript"/>
        <sz val="12"/>
        <rFont val="Calibri"/>
        <family val="2"/>
        <scheme val="minor"/>
      </rPr>
      <t>3</t>
    </r>
    <r>
      <rPr>
        <sz val="12"/>
        <rFont val="Calibri"/>
        <family val="2"/>
        <scheme val="minor"/>
      </rPr>
      <t xml:space="preserve"> +</t>
    </r>
  </si>
  <si>
    <t xml:space="preserve">POINT ESTIMATE = </t>
  </si>
  <si>
    <t>Lower limit</t>
  </si>
  <si>
    <t>Upper limit</t>
  </si>
  <si>
    <t>PREDICTION INTERVAL</t>
  </si>
  <si>
    <t>CONFIDENCE INTERVAL</t>
  </si>
  <si>
    <t>MODEL</t>
  </si>
  <si>
    <t>Copy the Summary Output of your final regression (from the "Regression" worksheet) and paste in this section. This is the final regression model (where all remaining independent variables are statistically significant)</t>
  </si>
  <si>
    <t>There is no need for any calculations.</t>
  </si>
  <si>
    <t>PREDICTIONS</t>
  </si>
  <si>
    <t>Complete the following table which summarizes the independent variables which have been eliminated from the regression model due to being (virtually) uncorrelated with the Dependent Variable (Charging Efficiency).</t>
  </si>
  <si>
    <t>ID</t>
  </si>
  <si>
    <t>Age</t>
  </si>
  <si>
    <t>Residence</t>
  </si>
  <si>
    <t>Diabetes Mellitus</t>
  </si>
  <si>
    <t>CKD Risk Score</t>
  </si>
  <si>
    <t>Blood Pressure</t>
  </si>
  <si>
    <t>Blood Glucose</t>
  </si>
  <si>
    <t>Packed Cell Volume</t>
  </si>
  <si>
    <t>Haemoglobin</t>
  </si>
  <si>
    <t>Red Blood Cell Count</t>
  </si>
  <si>
    <t>White Blood Cell Count</t>
  </si>
  <si>
    <t>Blood Urea</t>
  </si>
  <si>
    <t>Serum Creatinine</t>
  </si>
  <si>
    <t>Hypertension</t>
  </si>
  <si>
    <t>Alcohol Intake</t>
  </si>
  <si>
    <t>Physical Activity</t>
  </si>
  <si>
    <t>Urban</t>
  </si>
  <si>
    <t>High</t>
  </si>
  <si>
    <t>Active</t>
  </si>
  <si>
    <t>Rural</t>
  </si>
  <si>
    <t>Moderate</t>
  </si>
  <si>
    <t>None</t>
  </si>
  <si>
    <t>Inactive</t>
  </si>
  <si>
    <t>Chronic Kidney Disease (CKD) Risk Data</t>
  </si>
  <si>
    <t>Age of the survey participant</t>
  </si>
  <si>
    <t>Location of the survey participant: Rural or Urban</t>
  </si>
  <si>
    <t xml:space="preserve">CKD Risk Score and the numerical (not dummy categorical) Independent Variable (IV) which is closest to being uncorrelated with the DV </t>
  </si>
  <si>
    <t xml:space="preserve">CKD Risk Score and the remaining numerical (not categorical) Independent Variable (IV) which has the highest correlation with the DV. </t>
  </si>
  <si>
    <t xml:space="preserve">CKD Risk Score and the remaining numerical (not categorical) Independent Variable (IV) which has the highest inverse (i.e., most negative) correlation with the DV. </t>
  </si>
  <si>
    <r>
      <t>b</t>
    </r>
    <r>
      <rPr>
        <vertAlign val="subscript"/>
        <sz val="12"/>
        <rFont val="Calibri"/>
        <family val="2"/>
        <scheme val="minor"/>
      </rPr>
      <t>4 *</t>
    </r>
  </si>
  <si>
    <r>
      <t>X</t>
    </r>
    <r>
      <rPr>
        <vertAlign val="subscript"/>
        <sz val="12"/>
        <rFont val="Calibri"/>
        <family val="2"/>
        <scheme val="minor"/>
      </rPr>
      <t>4</t>
    </r>
    <r>
      <rPr>
        <sz val="12"/>
        <rFont val="Calibri"/>
        <family val="2"/>
        <scheme val="minor"/>
      </rPr>
      <t xml:space="preserve"> +</t>
    </r>
  </si>
  <si>
    <r>
      <t>b</t>
    </r>
    <r>
      <rPr>
        <vertAlign val="subscript"/>
        <sz val="12"/>
        <rFont val="Calibri"/>
        <family val="2"/>
        <scheme val="minor"/>
      </rPr>
      <t>5 *</t>
    </r>
  </si>
  <si>
    <r>
      <t>X</t>
    </r>
    <r>
      <rPr>
        <vertAlign val="subscript"/>
        <sz val="12"/>
        <rFont val="Calibri"/>
        <family val="2"/>
        <scheme val="minor"/>
      </rPr>
      <t>5</t>
    </r>
    <r>
      <rPr>
        <sz val="12"/>
        <rFont val="Calibri"/>
        <family val="2"/>
        <scheme val="minor"/>
      </rPr>
      <t xml:space="preserve"> +</t>
    </r>
  </si>
  <si>
    <r>
      <t>b</t>
    </r>
    <r>
      <rPr>
        <vertAlign val="subscript"/>
        <sz val="12"/>
        <rFont val="Calibri"/>
        <family val="2"/>
        <scheme val="minor"/>
      </rPr>
      <t>6 *</t>
    </r>
  </si>
  <si>
    <r>
      <t>X</t>
    </r>
    <r>
      <rPr>
        <vertAlign val="subscript"/>
        <sz val="12"/>
        <rFont val="Calibri"/>
        <family val="2"/>
        <scheme val="minor"/>
      </rPr>
      <t>6</t>
    </r>
    <r>
      <rPr>
        <sz val="12"/>
        <rFont val="Calibri"/>
        <family val="2"/>
        <scheme val="minor"/>
      </rPr>
      <t xml:space="preserve"> +</t>
    </r>
  </si>
  <si>
    <t>Blood Sugar</t>
  </si>
  <si>
    <t>The percentage of red blood cells in the total blood volume</t>
  </si>
  <si>
    <t>Typical</t>
  </si>
  <si>
    <t xml:space="preserve">The average amount of alcohol consumed by the Participant, classified as above average (High), below average (Moderate) and Abstainer (No Alcohol) </t>
  </si>
  <si>
    <t>Average amount of exercise taken by the participant, classified as above average (Active), average (Typical), and Passive (Inactive)</t>
  </si>
  <si>
    <t>CKD Risk</t>
  </si>
  <si>
    <t xml:space="preserve">Reticulocyte Count </t>
  </si>
  <si>
    <t>Patient ID</t>
  </si>
  <si>
    <t>Patient study number</t>
  </si>
  <si>
    <t>Risk of developing Chronic Kidney Disease (CKD Score from 0 to 100)</t>
  </si>
  <si>
    <t>Reticulocyte Count (%)</t>
  </si>
  <si>
    <t>Measurement of immature red blood cells in the bloodstream, measured as a percentage</t>
  </si>
  <si>
    <t>Blood Pressure (mm Hg)</t>
  </si>
  <si>
    <t xml:space="preserve">Average blood pressure measured as millimeters of mercury </t>
  </si>
  <si>
    <t>Blood Sugar (mmol/L)</t>
  </si>
  <si>
    <t>The amount of sugar in the Participant’s blood, measured in millimoles per litre</t>
  </si>
  <si>
    <t>Blood Glucose (mg/dL)</t>
  </si>
  <si>
    <t xml:space="preserve">The amount of glucose in the Participant’s blood, measured in milligrams per decilitre </t>
  </si>
  <si>
    <t>Packed Cell Volume (%)</t>
  </si>
  <si>
    <t>Haemoglobin (g/dL)</t>
  </si>
  <si>
    <t>Grams of haemoglobin per deciliter of blood.</t>
  </si>
  <si>
    <t>Red Blood Cell Count (million/cmm)</t>
  </si>
  <si>
    <t>The number of red blood cells per unit of blood, measured as million cells per cubic millimetre of blood</t>
  </si>
  <si>
    <t>White Blood Cell Count (cells/cmm)</t>
  </si>
  <si>
    <t>The number of white cells in the blood sample. Measured as cells per cubic millimetre of blood</t>
  </si>
  <si>
    <t>Blood Urea (mmol/L)</t>
  </si>
  <si>
    <t>The amount of urea nitrogen (BUN) in the blood sample, measured in millimoles per litre</t>
  </si>
  <si>
    <t>Serum Creatinine (µmol/L)</t>
  </si>
  <si>
    <t>The amount of serum creatinine in the blood sample, measured in micromoles per litre</t>
  </si>
  <si>
    <t>Risk of developing CKD: Low (&lt; 30), Moderate (30 to &lt;50), High (50 to &lt;75), Urgent (75 or greater)</t>
  </si>
  <si>
    <t>No</t>
  </si>
  <si>
    <t>Yes</t>
  </si>
  <si>
    <t>Diabetes indicator present: Yes or No</t>
  </si>
  <si>
    <t>Whether/not the participant suffers from hypertension: Yes, or No</t>
  </si>
  <si>
    <t>Diabetes_Mellitus</t>
  </si>
  <si>
    <t>Alcohol_Intake_Moderate</t>
  </si>
  <si>
    <t>Alcohol_Intake_None</t>
  </si>
  <si>
    <t>Physical Activity Inactive</t>
  </si>
  <si>
    <t>Physical Activity Typical</t>
  </si>
  <si>
    <t>Diabetese_Mellitus</t>
  </si>
  <si>
    <t>Residence_rural</t>
  </si>
  <si>
    <t>Hypertension_no</t>
  </si>
  <si>
    <t>Reticulocyte Count</t>
  </si>
  <si>
    <t>Blood Glucose = -0.055</t>
  </si>
  <si>
    <t>Serum Creatinine = -0.066</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</si>
  <si>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</si>
  <si>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</si>
  <si>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</si>
  <si>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</si>
  <si>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</si>
  <si>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</si>
  <si>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</si>
  <si>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</si>
  <si>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</si>
  <si>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</si>
  <si>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</si>
  <si>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</si>
  <si>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</si>
  <si>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</si>
  <si>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</si>
  <si>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</si>
  <si>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</si>
  <si>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</si>
  <si>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</si>
  <si>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</si>
  <si>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</si>
  <si>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</si>
  <si>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</si>
  <si>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Prediction Interval = 51.56 – 86.92</t>
  </si>
  <si>
    <r>
      <t>Interpretation:</t>
    </r>
    <r>
      <rPr>
        <sz val="11"/>
        <color theme="1"/>
        <rFont val="Calibri"/>
        <family val="2"/>
        <scheme val="minor"/>
      </rPr>
      <t xml:space="preserve"> An individual patient with these characteristics is expected to have a CKD Risk in this range.</t>
    </r>
  </si>
  <si>
    <t>Confidence Interval = 51.59 – 86.89</t>
  </si>
  <si>
    <r>
      <t>Interpretation:</t>
    </r>
    <r>
      <rPr>
        <sz val="11"/>
        <color theme="1"/>
        <rFont val="Calibri"/>
        <family val="2"/>
        <scheme val="minor"/>
      </rPr>
      <t xml:space="preserve"> The mean CKD Risk for patients with these characteristics is expected to fall in this range.</t>
    </r>
  </si>
  <si>
    <t>^=28.33−3.58⋅Residence_rural−10.55⋅Diabetes_Mellitus+0.038⋅Blood Pressure−8.91⋅Hypertension_no+0.376⋅Haemoglobin−1.56⋅Red Blood Cell Count+16.25⋅Blood Urea−3.20⋅Alcohol_Intake_Modera</t>
  </si>
  <si>
    <t>The most likely CKD Risk score for an average patient with the included variables</t>
  </si>
  <si>
    <t>The likely range of individual patient CKD Risk scores, accounting for individual variability.</t>
  </si>
  <si>
    <r>
      <t xml:space="preserve">I am 95% confident that the </t>
    </r>
    <r>
      <rPr>
        <b/>
        <sz val="11"/>
        <color theme="1"/>
        <rFont val="Calibri"/>
        <family val="2"/>
        <scheme val="minor"/>
      </rPr>
      <t>mean CKD Risk</t>
    </r>
    <r>
      <rPr>
        <sz val="11"/>
        <color theme="1"/>
        <rFont val="Calibri"/>
        <family val="2"/>
        <scheme val="minor"/>
      </rPr>
      <t xml:space="preserve"> for patients with these characteristics falls within this range.</t>
    </r>
  </si>
  <si>
    <t>Interpretation of Coefficients:</t>
  </si>
  <si>
    <t>Coefficient</t>
  </si>
  <si>
    <t>Interpretation</t>
  </si>
  <si>
    <t>Baseline CKD Risk when all other variables are 0.</t>
  </si>
  <si>
    <t>Being a rural resident decreases CKD Risk by 3.58 units (vs. urban).</t>
  </si>
  <si>
    <t>Having diabetes decreases CKD Risk by 10.55 units (dataset-specific coding).</t>
  </si>
  <si>
    <t>Each 1 mmHg increase increases CKD Risk by 0.038 units.</t>
  </si>
  <si>
    <t>Not having hypertension decreases CKD Risk by 8.91 units.</t>
  </si>
  <si>
    <t>Each 1 g/dL increase increases CKD Risk by 0.376 units.</t>
  </si>
  <si>
    <t>Each 1 million/cmm increase decreases CKD Risk by 1.56 units.</t>
  </si>
  <si>
    <t>Each 1 mmol/L increase increases CKD Risk by 16.25 units (strongest predictor).</t>
  </si>
  <si>
    <t>Moderate alcohol intake decreases CKD Risk by 3.20 units (vs. baseline).</t>
  </si>
  <si>
    <t>Packed Cell Volume=-0.0166</t>
  </si>
  <si>
    <t>Reticulocycte Count=-0.0198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</si>
</sst>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00"/>
    <numFmt numFmtId="165" formatCode="#,##0.0000"/>
    <numFmt numFmtId="166" formatCode="#,##0.000"/>
    <numFmt numFmtId="167" formatCode="0.0"/>
    <numFmt numFmtId="168" formatCode="0.000"/>
  </numFmts>
  <fonts count="37">
    <font>
      <sz val="11"/>
      <color theme="1"/>
      <name val="Calibri"/>
      <family val="2"/>
      <scheme val="minor"/>
    </font>
    <font>
      <sz val="11"/>
      <color theme="1"/>
      <name val="Calibri"/>
      <family val="2"/>
      <scheme val="minor"/>
    </font>
    <font>
      <i/>
      <sz val="11"/>
      <color theme="1"/>
      <name val="Calibri"/>
      <family val="2"/>
      <scheme val="minor"/>
    </font>
    <font>
      <b/>
      <sz val="12"/>
      <color theme="1"/>
      <name val="Calibri"/>
      <family val="2"/>
      <scheme val="minor"/>
    </font>
    <font>
      <sz val="12"/>
      <color theme="1"/>
      <name val="Calibri"/>
      <family val="2"/>
      <scheme val="minor"/>
    </font>
    <font>
      <i/>
      <sz val="12"/>
      <color theme="8" tint="-0.249977111117893"/>
      <name val="Calibri"/>
      <family val="2"/>
      <scheme val="minor"/>
    </font>
    <font>
      <sz val="12"/>
      <name val="Calibri"/>
      <family val="2"/>
      <scheme val="minor"/>
    </font>
    <font>
      <b/>
      <sz val="14"/>
      <color rgb="FFC00000"/>
      <name val="Calibri"/>
      <family val="2"/>
      <scheme val="minor"/>
    </font>
    <font>
      <sz val="14"/>
      <name val="Calibri"/>
      <family val="2"/>
      <scheme val="minor"/>
    </font>
    <font>
      <b/>
      <sz val="14"/>
      <color theme="1"/>
      <name val="Calibri"/>
      <family val="2"/>
      <scheme val="minor"/>
    </font>
    <font>
      <sz val="14"/>
      <color theme="1"/>
      <name val="Calibri"/>
      <family val="2"/>
      <scheme val="minor"/>
    </font>
    <font>
      <i/>
      <sz val="14"/>
      <color theme="8" tint="-0.249977111117893"/>
      <name val="Calibri"/>
      <family val="2"/>
      <scheme val="minor"/>
    </font>
    <font>
      <sz val="12"/>
      <name val="Arial"/>
      <family val="2"/>
    </font>
    <font>
      <b/>
      <sz val="11"/>
      <color theme="1"/>
      <name val="Calibri"/>
      <family val="2"/>
      <scheme val="minor"/>
    </font>
    <font>
      <sz val="14"/>
      <color rgb="FFFF0000"/>
      <name val="Calibri"/>
      <family val="2"/>
      <scheme val="minor"/>
    </font>
    <font>
      <b/>
      <sz val="14"/>
      <name val="Calibri"/>
      <family val="2"/>
      <scheme val="minor"/>
    </font>
    <font>
      <b/>
      <sz val="14"/>
      <color rgb="FFFF0000"/>
      <name val="Calibri"/>
      <family val="2"/>
      <scheme val="minor"/>
    </font>
    <font>
      <sz val="14"/>
      <color rgb="FF4472C4"/>
      <name val="Calibri"/>
      <family val="2"/>
      <scheme val="minor"/>
    </font>
    <font>
      <i/>
      <sz val="12"/>
      <color theme="1"/>
      <name val="Calibri"/>
      <family val="2"/>
      <scheme val="minor"/>
    </font>
    <font>
      <i/>
      <sz val="10"/>
      <color theme="1"/>
      <name val="Calibri"/>
      <family val="2"/>
      <scheme val="minor"/>
    </font>
    <font>
      <sz val="14"/>
      <color theme="4"/>
      <name val="Calibri"/>
      <family val="2"/>
      <scheme val="minor"/>
    </font>
    <font>
      <sz val="12"/>
      <color rgb="FFFF0000"/>
      <name val="Calibri"/>
      <family val="2"/>
      <scheme val="minor"/>
    </font>
    <font>
      <vertAlign val="subscript"/>
      <sz val="12"/>
      <name val="Calibri"/>
      <family val="2"/>
      <scheme val="minor"/>
    </font>
    <font>
      <b/>
      <sz val="12"/>
      <name val="Calibri"/>
      <family val="2"/>
      <scheme val="minor"/>
    </font>
    <font>
      <i/>
      <sz val="14"/>
      <name val="Calibri"/>
      <family val="2"/>
      <scheme val="minor"/>
    </font>
    <font>
      <i/>
      <sz val="14"/>
      <color theme="1"/>
      <name val="Calibri"/>
      <family val="2"/>
      <scheme val="minor"/>
    </font>
    <font>
      <sz val="10"/>
      <color theme="1"/>
      <name val="Calibri"/>
      <family val="2"/>
      <scheme val="minor"/>
    </font>
    <font>
      <i/>
      <sz val="12"/>
      <name val="Calibri"/>
      <family val="2"/>
      <scheme val="minor"/>
    </font>
    <font>
      <u/>
      <sz val="12"/>
      <color theme="1"/>
      <name val="Calibri"/>
      <family val="2"/>
      <scheme val="minor"/>
    </font>
    <font>
      <sz val="11"/>
      <color rgb="FFFF0000"/>
      <name val="Calibri"/>
      <family val="2"/>
      <scheme val="minor"/>
    </font>
    <font>
      <sz val="11"/>
      <name val="Calibri"/>
      <family val="2"/>
      <scheme val="minor"/>
    </font>
    <font>
      <i/>
      <sz val="11"/>
      <name val="Calibri"/>
      <family val="2"/>
      <scheme val="minor"/>
    </font>
    <font>
      <sz val="12"/>
      <color theme="1"/>
      <name val="Aptos Narrow"/>
      <family val="2"/>
    </font>
    <font>
      <sz val="12"/>
      <name val="Calibri"/>
      <family val="2"/>
    </font>
    <font>
      <b/>
      <sz val="18"/>
      <color theme="1"/>
      <name val="Calibri"/>
      <family val="2"/>
      <scheme val="minor"/>
    </font>
    <font>
      <b/>
      <sz val="20"/>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indexed="64"/>
      </bottom>
      <diagonal/>
    </border>
    <border>
      <left/>
      <right style="thin">
        <color auto="1"/>
      </right>
      <top/>
      <bottom style="thin">
        <color auto="1"/>
      </bottom>
      <diagonal/>
    </border>
    <border>
      <left style="thin">
        <color indexed="64"/>
      </left>
      <right/>
      <top style="hair">
        <color auto="1"/>
      </top>
      <bottom style="thin">
        <color indexed="64"/>
      </bottom>
      <diagonal/>
    </border>
    <border>
      <left style="hair">
        <color auto="1"/>
      </left>
      <right/>
      <top style="hair">
        <color auto="1"/>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diagonal/>
    </border>
    <border>
      <left/>
      <right style="thin">
        <color indexed="64"/>
      </right>
      <top/>
      <bottom/>
      <diagonal/>
    </border>
    <border>
      <left/>
      <right style="hair">
        <color auto="1"/>
      </right>
      <top/>
      <bottom/>
      <diagonal/>
    </border>
    <border>
      <left style="hair">
        <color auto="1"/>
      </left>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hair">
        <color auto="1"/>
      </right>
      <top style="hair">
        <color indexed="64"/>
      </top>
      <bottom style="hair">
        <color indexed="64"/>
      </bottom>
      <diagonal/>
    </border>
    <border>
      <left style="hair">
        <color auto="1"/>
      </left>
      <right/>
      <top style="hair">
        <color indexed="64"/>
      </top>
      <bottom style="hair">
        <color indexed="64"/>
      </bottom>
      <diagonal/>
    </border>
    <border>
      <left/>
      <right style="hair">
        <color auto="1"/>
      </right>
      <top/>
      <bottom style="thin">
        <color indexed="64"/>
      </bottom>
      <diagonal/>
    </border>
    <border>
      <left/>
      <right style="hair">
        <color auto="1"/>
      </right>
      <top style="hair">
        <color auto="1"/>
      </top>
      <bottom style="thin">
        <color indexed="64"/>
      </bottom>
      <diagonal/>
    </border>
    <border>
      <left style="hair">
        <color auto="1"/>
      </left>
      <right/>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indexed="64"/>
      </top>
      <bottom style="thin">
        <color indexed="64"/>
      </bottom>
      <diagonal/>
    </border>
  </borders>
  <cellStyleXfs count="8">
    <xf numFmtId="0" fontId="0" fillId="0" borderId="0"/>
    <xf numFmtId="0" fontId="1" fillId="0" borderId="0"/>
    <xf numFmtId="0" fontId="4" fillId="0" borderId="0"/>
    <xf numFmtId="9" fontId="1" fillId="0" borderId="0" applyFont="0" applyFill="0" applyBorder="0" applyAlignment="0" applyProtection="0"/>
    <xf numFmtId="9" fontId="4"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cellStyleXfs>
  <cellXfs count="297">
    <xf numFmtId="0" fontId="0" fillId="0" borderId="0" xfId="0"/>
    <xf numFmtId="4" fontId="4" fillId="0" borderId="0" xfId="1" applyNumberFormat="1" applyFont="1" applyAlignment="1">
      <alignment horizontal="center" vertical="center"/>
    </xf>
    <xf numFmtId="4" fontId="4" fillId="0" borderId="0" xfId="1" applyNumberFormat="1" applyFont="1" applyAlignment="1">
      <alignment horizontal="left" vertical="center"/>
    </xf>
    <xf numFmtId="4" fontId="4" fillId="0" borderId="1" xfId="1" applyNumberFormat="1" applyFont="1" applyBorder="1" applyAlignment="1">
      <alignment horizontal="left" vertical="center"/>
    </xf>
    <xf numFmtId="4" fontId="4" fillId="0" borderId="2" xfId="1" applyNumberFormat="1" applyFont="1" applyBorder="1" applyAlignment="1">
      <alignment horizontal="center" vertical="center"/>
    </xf>
    <xf numFmtId="4" fontId="4" fillId="0" borderId="2" xfId="1" applyNumberFormat="1" applyFont="1" applyBorder="1" applyAlignment="1">
      <alignment horizontal="left" vertical="center"/>
    </xf>
    <xf numFmtId="4" fontId="4" fillId="0" borderId="3" xfId="1" applyNumberFormat="1" applyFont="1" applyBorder="1" applyAlignment="1">
      <alignment horizontal="center" vertical="center"/>
    </xf>
    <xf numFmtId="4" fontId="4" fillId="0" borderId="4" xfId="1" applyNumberFormat="1" applyFont="1" applyBorder="1" applyAlignment="1">
      <alignment horizontal="left" vertical="center"/>
    </xf>
    <xf numFmtId="4" fontId="5" fillId="0" borderId="0" xfId="1" applyNumberFormat="1" applyFont="1" applyAlignment="1">
      <alignment horizontal="left" vertical="center"/>
    </xf>
    <xf numFmtId="4" fontId="4" fillId="0" borderId="5" xfId="1" applyNumberFormat="1" applyFont="1" applyBorder="1" applyAlignment="1">
      <alignment horizontal="center" vertical="center"/>
    </xf>
    <xf numFmtId="0" fontId="4" fillId="0" borderId="0" xfId="1" applyFont="1" applyAlignment="1">
      <alignment horizontal="left" vertical="center"/>
    </xf>
    <xf numFmtId="4" fontId="4" fillId="0" borderId="6" xfId="1" applyNumberFormat="1" applyFont="1" applyBorder="1" applyAlignment="1">
      <alignment horizontal="left" vertical="center"/>
    </xf>
    <xf numFmtId="4" fontId="4" fillId="0" borderId="7" xfId="1" applyNumberFormat="1" applyFont="1" applyBorder="1" applyAlignment="1">
      <alignment horizontal="center" vertical="center"/>
    </xf>
    <xf numFmtId="4" fontId="4" fillId="0" borderId="8" xfId="1" applyNumberFormat="1" applyFont="1" applyBorder="1" applyAlignment="1">
      <alignment horizontal="center" vertical="center"/>
    </xf>
    <xf numFmtId="0" fontId="4" fillId="0" borderId="0" xfId="1" applyFont="1" applyAlignment="1">
      <alignment horizontal="center" vertical="center"/>
    </xf>
    <xf numFmtId="4" fontId="6" fillId="0" borderId="0" xfId="1" applyNumberFormat="1" applyFont="1" applyAlignment="1">
      <alignment horizontal="left" vertical="center"/>
    </xf>
    <xf numFmtId="4" fontId="6" fillId="0" borderId="6" xfId="1" applyNumberFormat="1" applyFont="1" applyBorder="1" applyAlignment="1">
      <alignment horizontal="left" vertical="center"/>
    </xf>
    <xf numFmtId="0" fontId="6" fillId="0" borderId="0" xfId="1" applyFont="1" applyAlignment="1">
      <alignment horizontal="left" vertical="center"/>
    </xf>
    <xf numFmtId="0" fontId="6" fillId="0" borderId="0" xfId="1" applyFont="1" applyAlignment="1">
      <alignment vertical="center"/>
    </xf>
    <xf numFmtId="4" fontId="6" fillId="0" borderId="0" xfId="1" applyNumberFormat="1" applyFont="1" applyAlignment="1">
      <alignment vertical="center"/>
    </xf>
    <xf numFmtId="4" fontId="6" fillId="0" borderId="4" xfId="1" applyNumberFormat="1" applyFont="1" applyBorder="1" applyAlignment="1">
      <alignment vertical="center"/>
    </xf>
    <xf numFmtId="4" fontId="6" fillId="0" borderId="7" xfId="1" applyNumberFormat="1" applyFont="1" applyBorder="1" applyAlignment="1">
      <alignment horizontal="left" vertical="center"/>
    </xf>
    <xf numFmtId="4" fontId="6" fillId="0" borderId="8" xfId="1" applyNumberFormat="1" applyFont="1" applyBorder="1" applyAlignment="1">
      <alignment horizontal="left" vertical="center"/>
    </xf>
    <xf numFmtId="4" fontId="4" fillId="0" borderId="0" xfId="1" applyNumberFormat="1" applyFont="1" applyAlignment="1">
      <alignment horizontal="center" vertical="center" wrapText="1"/>
    </xf>
    <xf numFmtId="0" fontId="6" fillId="0" borderId="0" xfId="1" applyFont="1" applyAlignment="1">
      <alignment horizontal="center" vertical="center"/>
    </xf>
    <xf numFmtId="3" fontId="9" fillId="0" borderId="0" xfId="1" applyNumberFormat="1" applyFont="1" applyAlignment="1">
      <alignment horizontal="left" vertical="center"/>
    </xf>
    <xf numFmtId="3" fontId="10" fillId="0" borderId="0" xfId="1" applyNumberFormat="1" applyFont="1" applyAlignment="1">
      <alignment horizontal="center" vertical="center"/>
    </xf>
    <xf numFmtId="3" fontId="7" fillId="0" borderId="0" xfId="1" applyNumberFormat="1" applyFont="1" applyAlignment="1">
      <alignment horizontal="left" vertical="center"/>
    </xf>
    <xf numFmtId="3" fontId="10" fillId="0" borderId="0" xfId="1" applyNumberFormat="1" applyFont="1" applyAlignment="1">
      <alignment horizontal="left" vertical="center"/>
    </xf>
    <xf numFmtId="0" fontId="12" fillId="0" borderId="0" xfId="1" applyFont="1" applyAlignment="1">
      <alignment horizontal="center" vertical="center" wrapText="1"/>
    </xf>
    <xf numFmtId="0" fontId="12" fillId="0" borderId="0" xfId="1" applyFont="1" applyAlignment="1">
      <alignment horizontal="center" vertical="center"/>
    </xf>
    <xf numFmtId="4" fontId="10" fillId="0" borderId="5" xfId="1" applyNumberFormat="1" applyFont="1" applyBorder="1" applyAlignment="1">
      <alignment horizontal="center" vertical="center"/>
    </xf>
    <xf numFmtId="0" fontId="4" fillId="0" borderId="0" xfId="0" applyFont="1" applyAlignment="1">
      <alignment horizontal="center" vertical="center"/>
    </xf>
    <xf numFmtId="4" fontId="9" fillId="0" borderId="0" xfId="1" applyNumberFormat="1" applyFont="1" applyAlignment="1">
      <alignment horizontal="left" vertical="center"/>
    </xf>
    <xf numFmtId="0" fontId="10" fillId="0" borderId="0" xfId="1" applyFont="1" applyAlignment="1">
      <alignment horizontal="center" vertical="center"/>
    </xf>
    <xf numFmtId="4" fontId="7" fillId="0" borderId="0" xfId="1" applyNumberFormat="1" applyFont="1" applyAlignment="1">
      <alignment horizontal="left" vertical="center"/>
    </xf>
    <xf numFmtId="4" fontId="10" fillId="0" borderId="0" xfId="1" applyNumberFormat="1" applyFont="1" applyAlignment="1">
      <alignment horizontal="center" vertical="center"/>
    </xf>
    <xf numFmtId="0" fontId="9" fillId="0" borderId="0" xfId="1" applyFont="1" applyAlignment="1">
      <alignment horizontal="center" vertical="center"/>
    </xf>
    <xf numFmtId="4" fontId="9" fillId="0" borderId="1" xfId="1" applyNumberFormat="1" applyFont="1" applyBorder="1" applyAlignment="1">
      <alignment horizontal="left" vertical="center"/>
    </xf>
    <xf numFmtId="4" fontId="9" fillId="0" borderId="2" xfId="1" applyNumberFormat="1" applyFont="1" applyBorder="1" applyAlignment="1">
      <alignment horizontal="center" vertical="center"/>
    </xf>
    <xf numFmtId="4" fontId="9" fillId="0" borderId="2" xfId="1" applyNumberFormat="1" applyFont="1" applyBorder="1" applyAlignment="1">
      <alignment horizontal="left" vertical="center"/>
    </xf>
    <xf numFmtId="4" fontId="9" fillId="0" borderId="3" xfId="1" applyNumberFormat="1" applyFont="1" applyBorder="1" applyAlignment="1">
      <alignment horizontal="center" vertical="center"/>
    </xf>
    <xf numFmtId="4" fontId="9" fillId="0" borderId="0" xfId="1" applyNumberFormat="1" applyFont="1" applyAlignment="1">
      <alignment horizontal="center" vertical="center"/>
    </xf>
    <xf numFmtId="4" fontId="10" fillId="0" borderId="0" xfId="1" applyNumberFormat="1" applyFont="1" applyAlignment="1">
      <alignment horizontal="left" vertical="center"/>
    </xf>
    <xf numFmtId="4" fontId="10" fillId="0" borderId="4" xfId="1" applyNumberFormat="1" applyFont="1" applyBorder="1" applyAlignment="1">
      <alignment horizontal="left" vertical="center"/>
    </xf>
    <xf numFmtId="4" fontId="14" fillId="0" borderId="0" xfId="1" applyNumberFormat="1" applyFont="1" applyAlignment="1">
      <alignment horizontal="center" vertical="center"/>
    </xf>
    <xf numFmtId="0" fontId="10" fillId="0" borderId="0" xfId="1" applyFont="1" applyAlignment="1">
      <alignment horizontal="center" vertical="center" wrapText="1"/>
    </xf>
    <xf numFmtId="4" fontId="11" fillId="0" borderId="0" xfId="1" applyNumberFormat="1" applyFont="1" applyAlignment="1">
      <alignment horizontal="left" vertical="center"/>
    </xf>
    <xf numFmtId="4" fontId="8" fillId="0" borderId="0" xfId="1" applyNumberFormat="1" applyFont="1" applyAlignment="1">
      <alignment vertical="center"/>
    </xf>
    <xf numFmtId="4" fontId="8" fillId="0" borderId="4" xfId="1" applyNumberFormat="1" applyFont="1" applyBorder="1" applyAlignment="1">
      <alignment vertical="center"/>
    </xf>
    <xf numFmtId="0" fontId="15" fillId="0" borderId="0" xfId="1" quotePrefix="1" applyFont="1" applyAlignment="1">
      <alignment horizontal="center" vertical="center"/>
    </xf>
    <xf numFmtId="0" fontId="8" fillId="0" borderId="5" xfId="1" quotePrefix="1" applyFont="1" applyBorder="1" applyAlignment="1">
      <alignment horizontal="center" vertical="center"/>
    </xf>
    <xf numFmtId="0" fontId="8" fillId="0" borderId="0" xfId="1" quotePrefix="1" applyFont="1" applyAlignment="1">
      <alignment horizontal="center" vertical="center"/>
    </xf>
    <xf numFmtId="4" fontId="15" fillId="0" borderId="0" xfId="1" applyNumberFormat="1" applyFont="1" applyAlignment="1">
      <alignment horizontal="center" vertical="center"/>
    </xf>
    <xf numFmtId="4" fontId="8" fillId="0" borderId="5" xfId="1" applyNumberFormat="1" applyFont="1" applyBorder="1" applyAlignment="1">
      <alignment horizontal="center" vertical="center"/>
    </xf>
    <xf numFmtId="4" fontId="8" fillId="0" borderId="0" xfId="1" applyNumberFormat="1" applyFont="1" applyAlignment="1">
      <alignment horizontal="center" vertical="center"/>
    </xf>
    <xf numFmtId="0" fontId="8" fillId="0" borderId="0" xfId="1" applyFont="1" applyAlignment="1">
      <alignment horizontal="center" vertical="center"/>
    </xf>
    <xf numFmtId="0" fontId="8" fillId="0" borderId="20" xfId="1" applyFont="1" applyBorder="1" applyAlignment="1">
      <alignment horizontal="center" vertical="center"/>
    </xf>
    <xf numFmtId="0" fontId="8" fillId="0" borderId="0" xfId="1" applyFont="1" applyAlignment="1">
      <alignment vertical="center"/>
    </xf>
    <xf numFmtId="0" fontId="8" fillId="0" borderId="5" xfId="1" applyFont="1" applyBorder="1" applyAlignment="1">
      <alignment horizontal="center" vertical="center"/>
    </xf>
    <xf numFmtId="0" fontId="8" fillId="0" borderId="24" xfId="1" applyFont="1" applyBorder="1" applyAlignment="1">
      <alignment horizontal="center" vertical="center"/>
    </xf>
    <xf numFmtId="0" fontId="8" fillId="0" borderId="25" xfId="1" applyFont="1" applyBorder="1" applyAlignment="1">
      <alignment horizontal="center" vertical="center"/>
    </xf>
    <xf numFmtId="0" fontId="10" fillId="0" borderId="12" xfId="1" applyFont="1" applyBorder="1" applyAlignment="1">
      <alignment horizontal="center" vertical="center"/>
    </xf>
    <xf numFmtId="0" fontId="10" fillId="0" borderId="13" xfId="1" applyFont="1" applyBorder="1" applyAlignment="1">
      <alignment horizontal="center" vertical="center"/>
    </xf>
    <xf numFmtId="0" fontId="10" fillId="0" borderId="14" xfId="1" applyFont="1" applyBorder="1" applyAlignment="1">
      <alignment horizontal="center" vertical="center"/>
    </xf>
    <xf numFmtId="0" fontId="10" fillId="0" borderId="5" xfId="1" applyFont="1" applyBorder="1" applyAlignment="1">
      <alignment horizontal="left" vertical="center"/>
    </xf>
    <xf numFmtId="0" fontId="10" fillId="0" borderId="0" xfId="1" applyFont="1" applyAlignment="1">
      <alignment horizontal="left" vertical="center"/>
    </xf>
    <xf numFmtId="0" fontId="10" fillId="0" borderId="5" xfId="1" applyFont="1" applyBorder="1" applyAlignment="1">
      <alignment horizontal="center" vertical="center"/>
    </xf>
    <xf numFmtId="0" fontId="16" fillId="0" borderId="0" xfId="1" applyFont="1" applyAlignment="1">
      <alignment horizontal="left" vertical="center"/>
    </xf>
    <xf numFmtId="0" fontId="15" fillId="0" borderId="0" xfId="1" applyFont="1" applyAlignment="1">
      <alignment horizontal="center" vertical="center" wrapText="1"/>
    </xf>
    <xf numFmtId="0" fontId="8" fillId="0" borderId="5" xfId="1" applyFont="1" applyBorder="1" applyAlignment="1">
      <alignment vertical="center"/>
    </xf>
    <xf numFmtId="4" fontId="8" fillId="0" borderId="0" xfId="1" applyNumberFormat="1" applyFont="1" applyAlignment="1">
      <alignment horizontal="left" vertical="center"/>
    </xf>
    <xf numFmtId="4" fontId="8" fillId="0" borderId="6" xfId="1" applyNumberFormat="1" applyFont="1" applyBorder="1" applyAlignment="1">
      <alignment horizontal="left" vertical="center"/>
    </xf>
    <xf numFmtId="4" fontId="8" fillId="0" borderId="7" xfId="1" applyNumberFormat="1" applyFont="1" applyBorder="1" applyAlignment="1">
      <alignment horizontal="left" vertical="center"/>
    </xf>
    <xf numFmtId="4" fontId="8" fillId="0" borderId="8" xfId="1" applyNumberFormat="1" applyFont="1" applyBorder="1" applyAlignment="1">
      <alignment horizontal="left" vertical="center"/>
    </xf>
    <xf numFmtId="0" fontId="17" fillId="0" borderId="0" xfId="1" applyFont="1" applyAlignment="1">
      <alignment vertical="center"/>
    </xf>
    <xf numFmtId="168" fontId="18" fillId="0" borderId="2" xfId="0" applyNumberFormat="1" applyFont="1" applyBorder="1" applyAlignment="1">
      <alignment horizontal="left" wrapText="1"/>
    </xf>
    <xf numFmtId="1" fontId="18" fillId="0" borderId="2" xfId="0" applyNumberFormat="1" applyFont="1" applyBorder="1" applyAlignment="1">
      <alignment horizontal="left" wrapText="1"/>
    </xf>
    <xf numFmtId="0" fontId="10" fillId="0" borderId="2" xfId="1" applyFont="1" applyBorder="1" applyAlignment="1">
      <alignment horizontal="center" vertical="center"/>
    </xf>
    <xf numFmtId="0" fontId="10" fillId="0" borderId="3" xfId="1" applyFont="1" applyBorder="1" applyAlignment="1">
      <alignment horizontal="center" vertical="center"/>
    </xf>
    <xf numFmtId="168" fontId="0" fillId="0" borderId="4" xfId="0" applyNumberFormat="1" applyBorder="1"/>
    <xf numFmtId="4" fontId="1" fillId="0" borderId="5" xfId="1" applyNumberFormat="1" applyBorder="1" applyAlignment="1">
      <alignment horizontal="center" vertical="center"/>
    </xf>
    <xf numFmtId="0" fontId="10" fillId="0" borderId="4" xfId="1" applyFont="1" applyBorder="1" applyAlignment="1">
      <alignment horizontal="center" vertical="center"/>
    </xf>
    <xf numFmtId="2" fontId="10" fillId="0" borderId="0" xfId="1" applyNumberFormat="1" applyFont="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10" fillId="0" borderId="8" xfId="1" applyFont="1" applyBorder="1" applyAlignment="1">
      <alignment horizontal="center" vertical="center"/>
    </xf>
    <xf numFmtId="0" fontId="20" fillId="0" borderId="0" xfId="1" applyFont="1" applyAlignment="1">
      <alignment vertical="center"/>
    </xf>
    <xf numFmtId="0" fontId="20" fillId="0" borderId="0" xfId="1" applyFont="1" applyAlignment="1">
      <alignment horizontal="center" vertical="center"/>
    </xf>
    <xf numFmtId="0" fontId="10" fillId="0" borderId="1" xfId="1" applyFont="1" applyBorder="1" applyAlignment="1">
      <alignment horizontal="center" vertical="center"/>
    </xf>
    <xf numFmtId="10" fontId="3" fillId="0" borderId="0" xfId="3" applyNumberFormat="1" applyFont="1" applyBorder="1" applyAlignment="1">
      <alignment horizontal="center" vertical="center"/>
    </xf>
    <xf numFmtId="4" fontId="13" fillId="0" borderId="0" xfId="1" applyNumberFormat="1" applyFont="1" applyAlignment="1">
      <alignment horizontal="center" vertical="center" wrapText="1"/>
    </xf>
    <xf numFmtId="4" fontId="9" fillId="0" borderId="0" xfId="1" applyNumberFormat="1" applyFont="1" applyAlignment="1">
      <alignment horizontal="right" vertical="center"/>
    </xf>
    <xf numFmtId="4" fontId="21" fillId="0" borderId="0" xfId="1" applyNumberFormat="1" applyFont="1" applyAlignment="1">
      <alignment horizontal="center" vertical="center"/>
    </xf>
    <xf numFmtId="0" fontId="6" fillId="0" borderId="0" xfId="1" quotePrefix="1" applyFont="1" applyAlignment="1">
      <alignment horizontal="center" vertical="center"/>
    </xf>
    <xf numFmtId="4" fontId="6" fillId="0" borderId="0" xfId="1" applyNumberFormat="1" applyFont="1" applyAlignment="1">
      <alignment horizontal="center" vertical="center"/>
    </xf>
    <xf numFmtId="165" fontId="6" fillId="0" borderId="0" xfId="1" applyNumberFormat="1" applyFont="1" applyAlignment="1">
      <alignment horizontal="center" vertical="center"/>
    </xf>
    <xf numFmtId="0" fontId="6" fillId="0" borderId="4" xfId="1" applyFont="1" applyBorder="1" applyAlignment="1">
      <alignment horizontal="left" vertical="center"/>
    </xf>
    <xf numFmtId="0" fontId="6" fillId="0" borderId="5" xfId="1" applyFont="1" applyBorder="1" applyAlignment="1">
      <alignment horizontal="left" vertical="center"/>
    </xf>
    <xf numFmtId="0" fontId="4" fillId="0" borderId="4" xfId="1" applyFont="1" applyBorder="1" applyAlignment="1">
      <alignment horizontal="left" vertical="center"/>
    </xf>
    <xf numFmtId="0" fontId="4" fillId="0" borderId="5" xfId="1" applyFont="1" applyBorder="1" applyAlignment="1">
      <alignment horizontal="center" vertical="center"/>
    </xf>
    <xf numFmtId="0" fontId="12" fillId="0" borderId="2" xfId="1" applyFont="1" applyBorder="1" applyAlignment="1">
      <alignment horizontal="center" vertical="center"/>
    </xf>
    <xf numFmtId="0" fontId="12" fillId="0" borderId="3" xfId="1" applyFont="1" applyBorder="1" applyAlignment="1">
      <alignment horizontal="center" vertical="center"/>
    </xf>
    <xf numFmtId="0" fontId="12" fillId="0" borderId="5" xfId="1" applyFont="1" applyBorder="1" applyAlignment="1">
      <alignment horizontal="center" vertical="center"/>
    </xf>
    <xf numFmtId="0" fontId="1" fillId="0" borderId="0" xfId="1"/>
    <xf numFmtId="0" fontId="4" fillId="0" borderId="0" xfId="1" applyFont="1" applyAlignment="1">
      <alignment horizontal="center" vertical="center" wrapText="1"/>
    </xf>
    <xf numFmtId="3" fontId="4" fillId="0" borderId="0" xfId="0" applyNumberFormat="1" applyFont="1" applyAlignment="1">
      <alignment horizontal="center" vertical="center"/>
    </xf>
    <xf numFmtId="3" fontId="6" fillId="0" borderId="0" xfId="0" applyNumberFormat="1" applyFont="1" applyAlignment="1">
      <alignment horizontal="center" vertical="center"/>
    </xf>
    <xf numFmtId="4" fontId="4" fillId="0" borderId="0" xfId="0" applyNumberFormat="1" applyFont="1" applyAlignment="1">
      <alignment horizontal="center" vertical="center"/>
    </xf>
    <xf numFmtId="4" fontId="6" fillId="0" borderId="0" xfId="0" applyNumberFormat="1" applyFont="1" applyAlignment="1">
      <alignment horizontal="center" vertical="center"/>
    </xf>
    <xf numFmtId="0" fontId="0" fillId="0" borderId="0" xfId="0" applyAlignment="1">
      <alignment vertical="center"/>
    </xf>
    <xf numFmtId="4" fontId="15" fillId="0" borderId="15" xfId="1" applyNumberFormat="1" applyFont="1" applyBorder="1" applyAlignment="1">
      <alignment horizontal="center" vertical="center"/>
    </xf>
    <xf numFmtId="4" fontId="15" fillId="0" borderId="16" xfId="1" applyNumberFormat="1" applyFont="1" applyBorder="1" applyAlignment="1">
      <alignment horizontal="center" vertical="center"/>
    </xf>
    <xf numFmtId="4" fontId="15" fillId="0" borderId="17" xfId="1" applyNumberFormat="1" applyFont="1" applyBorder="1" applyAlignment="1">
      <alignment horizontal="center" vertical="center"/>
    </xf>
    <xf numFmtId="4" fontId="15" fillId="0" borderId="18" xfId="1" applyNumberFormat="1" applyFont="1" applyBorder="1" applyAlignment="1">
      <alignment horizontal="center" vertical="center"/>
    </xf>
    <xf numFmtId="166" fontId="8" fillId="0" borderId="19" xfId="1" applyNumberFormat="1" applyFont="1" applyBorder="1" applyAlignment="1">
      <alignment horizontal="center" vertical="center"/>
    </xf>
    <xf numFmtId="166" fontId="8" fillId="0" borderId="21" xfId="1" applyNumberFormat="1" applyFont="1" applyBorder="1" applyAlignment="1">
      <alignment horizontal="center" vertical="center"/>
    </xf>
    <xf numFmtId="166" fontId="8" fillId="0" borderId="22" xfId="1" applyNumberFormat="1" applyFont="1" applyBorder="1" applyAlignment="1">
      <alignment horizontal="center" vertical="center"/>
    </xf>
    <xf numFmtId="166" fontId="8" fillId="0" borderId="23" xfId="1" applyNumberFormat="1" applyFont="1" applyBorder="1" applyAlignment="1">
      <alignment horizontal="center" vertical="center"/>
    </xf>
    <xf numFmtId="166" fontId="8" fillId="0" borderId="26" xfId="1" applyNumberFormat="1" applyFont="1" applyBorder="1" applyAlignment="1">
      <alignment horizontal="center" vertical="center"/>
    </xf>
    <xf numFmtId="166" fontId="8" fillId="0" borderId="27" xfId="1" applyNumberFormat="1" applyFont="1" applyBorder="1" applyAlignment="1">
      <alignment horizontal="center" vertical="center"/>
    </xf>
    <xf numFmtId="0" fontId="8" fillId="0" borderId="27" xfId="1" applyFont="1" applyBorder="1" applyAlignment="1">
      <alignment horizontal="center" vertical="center"/>
    </xf>
    <xf numFmtId="0" fontId="8" fillId="0" borderId="26" xfId="1" applyFont="1" applyBorder="1" applyAlignment="1">
      <alignment horizontal="center" vertical="center"/>
    </xf>
    <xf numFmtId="0" fontId="8" fillId="0" borderId="22" xfId="1" applyFont="1" applyBorder="1" applyAlignment="1">
      <alignment horizontal="center" vertical="center"/>
    </xf>
    <xf numFmtId="0" fontId="8" fillId="0" borderId="21" xfId="1" applyFont="1" applyBorder="1" applyAlignment="1">
      <alignment horizontal="center" vertical="center"/>
    </xf>
    <xf numFmtId="0" fontId="10" fillId="0" borderId="28" xfId="1" applyFont="1" applyBorder="1" applyAlignment="1">
      <alignment horizontal="center" vertical="center"/>
    </xf>
    <xf numFmtId="0" fontId="10" fillId="0" borderId="16" xfId="1" applyFont="1" applyBorder="1" applyAlignment="1">
      <alignment horizontal="center" vertical="center"/>
    </xf>
    <xf numFmtId="0" fontId="10" fillId="0" borderId="29" xfId="1" applyFont="1" applyBorder="1" applyAlignment="1">
      <alignment horizontal="center" vertical="center"/>
    </xf>
    <xf numFmtId="0" fontId="10" fillId="0" borderId="30" xfId="1" applyFont="1" applyBorder="1" applyAlignment="1">
      <alignment horizontal="center" vertical="center"/>
    </xf>
    <xf numFmtId="0" fontId="24" fillId="0" borderId="0" xfId="1" quotePrefix="1" applyFont="1" applyAlignment="1">
      <alignment horizontal="center" vertical="center"/>
    </xf>
    <xf numFmtId="0" fontId="24" fillId="0" borderId="0" xfId="1" applyFont="1" applyAlignment="1">
      <alignment horizontal="center" vertical="center"/>
    </xf>
    <xf numFmtId="0" fontId="25" fillId="0" borderId="0" xfId="1" applyFont="1" applyAlignment="1">
      <alignment horizontal="center" vertical="center"/>
    </xf>
    <xf numFmtId="4" fontId="10" fillId="0" borderId="0" xfId="1" applyNumberFormat="1" applyFont="1" applyAlignment="1">
      <alignment horizontal="center" vertical="center" wrapText="1"/>
    </xf>
    <xf numFmtId="0" fontId="3" fillId="0" borderId="0" xfId="1" applyFont="1" applyAlignment="1">
      <alignment horizontal="center" vertical="center" wrapText="1"/>
    </xf>
    <xf numFmtId="0" fontId="25" fillId="0" borderId="0" xfId="1" applyFont="1" applyAlignment="1">
      <alignment vertical="center"/>
    </xf>
    <xf numFmtId="0" fontId="27" fillId="0" borderId="0" xfId="1" applyFont="1" applyAlignment="1">
      <alignment horizontal="left" vertical="center"/>
    </xf>
    <xf numFmtId="168" fontId="10" fillId="0" borderId="0" xfId="1" applyNumberFormat="1" applyFont="1" applyAlignment="1">
      <alignment horizontal="center" vertical="center"/>
    </xf>
    <xf numFmtId="0" fontId="28" fillId="0" borderId="0" xfId="1" applyFont="1" applyAlignment="1">
      <alignment horizontal="center" vertical="center"/>
    </xf>
    <xf numFmtId="4" fontId="3" fillId="0" borderId="0" xfId="1" applyNumberFormat="1" applyFont="1" applyAlignment="1">
      <alignment horizontal="center" vertical="center"/>
    </xf>
    <xf numFmtId="4" fontId="5" fillId="0" borderId="0" xfId="1" applyNumberFormat="1" applyFont="1" applyAlignment="1">
      <alignment horizontal="center" vertical="center"/>
    </xf>
    <xf numFmtId="4" fontId="6" fillId="0" borderId="7" xfId="1" applyNumberFormat="1" applyFont="1" applyBorder="1" applyAlignment="1">
      <alignment horizontal="center" vertical="center"/>
    </xf>
    <xf numFmtId="0" fontId="1" fillId="0" borderId="0" xfId="1" applyAlignment="1">
      <alignment horizontal="center"/>
    </xf>
    <xf numFmtId="3" fontId="23" fillId="2" borderId="0" xfId="0" applyNumberFormat="1" applyFont="1" applyFill="1" applyAlignment="1">
      <alignment horizontal="center" vertical="center" wrapText="1"/>
    </xf>
    <xf numFmtId="4" fontId="23" fillId="2" borderId="0" xfId="0" applyNumberFormat="1" applyFont="1" applyFill="1" applyAlignment="1">
      <alignment horizontal="center" vertical="center" wrapText="1"/>
    </xf>
    <xf numFmtId="0" fontId="6" fillId="0" borderId="0" xfId="0" applyFont="1" applyAlignment="1">
      <alignment horizontal="center" vertical="center"/>
    </xf>
    <xf numFmtId="0" fontId="4" fillId="0" borderId="0" xfId="0" quotePrefix="1" applyFont="1" applyAlignment="1">
      <alignment horizontal="center" vertical="center"/>
    </xf>
    <xf numFmtId="0" fontId="6" fillId="0" borderId="0" xfId="0" applyFont="1" applyAlignment="1">
      <alignment vertical="center"/>
    </xf>
    <xf numFmtId="0" fontId="29" fillId="0" borderId="0" xfId="0" applyFont="1" applyAlignment="1">
      <alignment vertical="center"/>
    </xf>
    <xf numFmtId="0" fontId="15" fillId="0" borderId="0" xfId="0" applyFont="1" applyAlignment="1">
      <alignment vertical="center"/>
    </xf>
    <xf numFmtId="0" fontId="30" fillId="0" borderId="0" xfId="0" applyFont="1" applyAlignment="1">
      <alignment vertical="center"/>
    </xf>
    <xf numFmtId="3" fontId="6" fillId="0" borderId="0" xfId="0" applyNumberFormat="1" applyFont="1" applyAlignment="1">
      <alignment horizontal="left" vertical="center"/>
    </xf>
    <xf numFmtId="0" fontId="4" fillId="0" borderId="0" xfId="0" applyFont="1" applyAlignment="1">
      <alignment vertical="center"/>
    </xf>
    <xf numFmtId="4" fontId="4" fillId="0" borderId="0" xfId="0" applyNumberFormat="1" applyFont="1" applyAlignment="1">
      <alignment horizontal="left" vertical="center"/>
    </xf>
    <xf numFmtId="4" fontId="6" fillId="0" borderId="0" xfId="0" applyNumberFormat="1" applyFont="1" applyAlignment="1">
      <alignment horizontal="left" vertical="center"/>
    </xf>
    <xf numFmtId="0" fontId="6" fillId="0" borderId="0" xfId="0" applyFont="1"/>
    <xf numFmtId="0" fontId="15" fillId="0" borderId="0" xfId="0" applyFont="1" applyAlignment="1">
      <alignment horizontal="left" vertical="center"/>
    </xf>
    <xf numFmtId="0" fontId="29" fillId="0" borderId="0" xfId="0" applyFont="1" applyAlignment="1">
      <alignment horizontal="left" vertical="center"/>
    </xf>
    <xf numFmtId="168" fontId="18" fillId="0" borderId="1" xfId="0" applyNumberFormat="1" applyFont="1" applyBorder="1" applyAlignment="1">
      <alignment horizontal="center" wrapText="1"/>
    </xf>
    <xf numFmtId="164" fontId="10" fillId="0" borderId="0" xfId="1" applyNumberFormat="1" applyFont="1" applyAlignment="1">
      <alignment horizontal="center" vertical="center"/>
    </xf>
    <xf numFmtId="2" fontId="3" fillId="0" borderId="0" xfId="1" applyNumberFormat="1" applyFont="1" applyAlignment="1">
      <alignment horizontal="center" vertical="center"/>
    </xf>
    <xf numFmtId="10" fontId="10" fillId="0" borderId="0" xfId="7" applyNumberFormat="1" applyFont="1" applyBorder="1" applyAlignment="1">
      <alignment horizontal="center" vertical="center"/>
    </xf>
    <xf numFmtId="0" fontId="10" fillId="0" borderId="0" xfId="1" applyFont="1" applyAlignment="1">
      <alignment horizontal="right" vertical="center"/>
    </xf>
    <xf numFmtId="168" fontId="4" fillId="0" borderId="0" xfId="1" applyNumberFormat="1" applyFont="1" applyAlignment="1">
      <alignment horizontal="center" vertical="center"/>
    </xf>
    <xf numFmtId="166" fontId="13" fillId="0" borderId="5" xfId="1" applyNumberFormat="1" applyFont="1" applyBorder="1" applyAlignment="1">
      <alignment horizontal="center" vertical="center" wrapText="1"/>
    </xf>
    <xf numFmtId="168" fontId="0" fillId="0" borderId="4" xfId="0" applyNumberFormat="1" applyBorder="1" applyAlignment="1">
      <alignment wrapText="1"/>
    </xf>
    <xf numFmtId="4" fontId="1" fillId="0" borderId="5" xfId="1" applyNumberFormat="1" applyBorder="1" applyAlignment="1">
      <alignment horizontal="center" vertical="center" wrapText="1"/>
    </xf>
    <xf numFmtId="168" fontId="26" fillId="0" borderId="4" xfId="0" applyNumberFormat="1" applyFont="1" applyBorder="1" applyAlignment="1">
      <alignment horizontal="left" vertical="center"/>
    </xf>
    <xf numFmtId="168" fontId="0" fillId="0" borderId="4" xfId="0" applyNumberFormat="1" applyBorder="1" applyAlignment="1">
      <alignment horizontal="center"/>
    </xf>
    <xf numFmtId="168" fontId="0" fillId="0" borderId="0" xfId="0" applyNumberFormat="1"/>
    <xf numFmtId="1" fontId="0" fillId="0" borderId="0" xfId="0" applyNumberFormat="1"/>
    <xf numFmtId="167" fontId="0" fillId="0" borderId="0" xfId="0" applyNumberFormat="1"/>
    <xf numFmtId="166" fontId="13" fillId="0" borderId="0" xfId="1" applyNumberFormat="1" applyFont="1" applyAlignment="1">
      <alignment horizontal="center" vertical="center" wrapText="1"/>
    </xf>
    <xf numFmtId="168" fontId="0" fillId="0" borderId="0" xfId="0" applyNumberFormat="1" applyAlignment="1">
      <alignment wrapText="1"/>
    </xf>
    <xf numFmtId="1" fontId="0" fillId="0" borderId="0" xfId="0" applyNumberFormat="1" applyAlignment="1">
      <alignment wrapText="1"/>
    </xf>
    <xf numFmtId="4" fontId="2" fillId="0" borderId="0" xfId="1" applyNumberFormat="1" applyFont="1" applyAlignment="1">
      <alignment horizontal="center" vertical="center" wrapText="1"/>
    </xf>
    <xf numFmtId="168" fontId="4" fillId="0" borderId="0" xfId="0" applyNumberFormat="1" applyFont="1" applyAlignment="1">
      <alignment horizontal="right" vertical="center"/>
    </xf>
    <xf numFmtId="168" fontId="4" fillId="0" borderId="0" xfId="0" applyNumberFormat="1" applyFont="1" applyAlignment="1">
      <alignment horizontal="center" vertical="center"/>
    </xf>
    <xf numFmtId="4" fontId="1" fillId="0" borderId="0" xfId="1" applyNumberFormat="1" applyAlignment="1">
      <alignment horizontal="center" vertical="center"/>
    </xf>
    <xf numFmtId="168" fontId="0" fillId="0" borderId="0" xfId="0" applyNumberFormat="1" applyAlignment="1">
      <alignment horizontal="center"/>
    </xf>
    <xf numFmtId="1" fontId="0" fillId="0" borderId="0" xfId="0" applyNumberFormat="1" applyAlignment="1">
      <alignment horizontal="center"/>
    </xf>
    <xf numFmtId="168" fontId="18" fillId="0" borderId="0" xfId="0" applyNumberFormat="1" applyFont="1" applyAlignment="1">
      <alignment horizontal="center" vertical="center"/>
    </xf>
    <xf numFmtId="2" fontId="19" fillId="0" borderId="0" xfId="1" applyNumberFormat="1" applyFont="1" applyAlignment="1">
      <alignment horizontal="center" vertical="center"/>
    </xf>
    <xf numFmtId="2" fontId="10" fillId="0" borderId="0" xfId="1" applyNumberFormat="1" applyFont="1" applyAlignment="1">
      <alignment horizontal="right" vertical="center"/>
    </xf>
    <xf numFmtId="4" fontId="10" fillId="0" borderId="0" xfId="1" applyNumberFormat="1" applyFont="1" applyAlignment="1">
      <alignment horizontal="right" vertical="center"/>
    </xf>
    <xf numFmtId="4" fontId="13" fillId="0" borderId="0" xfId="0" applyNumberFormat="1" applyFont="1" applyAlignment="1">
      <alignment horizontal="center" vertical="center"/>
    </xf>
    <xf numFmtId="4" fontId="0" fillId="0" borderId="0" xfId="0" applyNumberFormat="1" applyAlignment="1">
      <alignment horizontal="center" vertical="center"/>
    </xf>
    <xf numFmtId="4" fontId="0" fillId="0" borderId="0" xfId="0" applyNumberFormat="1" applyAlignment="1">
      <alignment horizontal="left" vertical="center"/>
    </xf>
    <xf numFmtId="0" fontId="12" fillId="0" borderId="0" xfId="1" applyFont="1" applyAlignment="1">
      <alignment horizontal="left" vertical="center"/>
    </xf>
    <xf numFmtId="0" fontId="31" fillId="0" borderId="0" xfId="1" applyFont="1" applyAlignment="1">
      <alignment horizontal="center" vertical="center"/>
    </xf>
    <xf numFmtId="4" fontId="0" fillId="0" borderId="0" xfId="0" applyNumberFormat="1" applyAlignment="1">
      <alignment horizontal="center" vertical="center" wrapText="1"/>
    </xf>
    <xf numFmtId="4" fontId="5" fillId="0" borderId="0" xfId="1" applyNumberFormat="1" applyFont="1" applyAlignment="1">
      <alignment vertical="center"/>
    </xf>
    <xf numFmtId="4" fontId="4" fillId="0" borderId="4" xfId="1" applyNumberFormat="1" applyFont="1" applyBorder="1" applyAlignment="1">
      <alignment horizontal="center" vertical="center"/>
    </xf>
    <xf numFmtId="4" fontId="2" fillId="0" borderId="4" xfId="1" applyNumberFormat="1" applyFont="1" applyBorder="1" applyAlignment="1">
      <alignment horizontal="center" vertical="center"/>
    </xf>
    <xf numFmtId="9" fontId="6" fillId="0" borderId="0" xfId="1" applyNumberFormat="1" applyFont="1" applyAlignment="1">
      <alignment horizontal="center" vertical="center"/>
    </xf>
    <xf numFmtId="0" fontId="32" fillId="0" borderId="0" xfId="1" applyFont="1" applyAlignment="1">
      <alignment horizontal="center" vertical="center"/>
    </xf>
    <xf numFmtId="168" fontId="6" fillId="0" borderId="0" xfId="1" applyNumberFormat="1" applyFont="1" applyAlignment="1">
      <alignment horizontal="center" vertical="center"/>
    </xf>
    <xf numFmtId="0" fontId="4" fillId="0" borderId="0" xfId="1" applyFont="1" applyAlignment="1">
      <alignment horizontal="right" vertical="center"/>
    </xf>
    <xf numFmtId="0" fontId="33" fillId="0" borderId="0" xfId="1" applyFont="1" applyAlignment="1">
      <alignment horizontal="center" vertical="center"/>
    </xf>
    <xf numFmtId="0" fontId="15" fillId="0" borderId="0" xfId="1" applyFont="1" applyAlignment="1">
      <alignment horizontal="center" vertical="center"/>
    </xf>
    <xf numFmtId="168" fontId="15" fillId="0" borderId="0" xfId="1" applyNumberFormat="1" applyFont="1" applyAlignment="1">
      <alignment horizontal="center" vertical="center"/>
    </xf>
    <xf numFmtId="3" fontId="4" fillId="0" borderId="0" xfId="1" applyNumberFormat="1" applyFont="1" applyAlignment="1">
      <alignment horizontal="center" vertical="center"/>
    </xf>
    <xf numFmtId="0" fontId="6" fillId="0" borderId="5" xfId="1" applyFont="1" applyBorder="1" applyAlignment="1">
      <alignment horizontal="center" vertical="center"/>
    </xf>
    <xf numFmtId="0" fontId="0" fillId="0" borderId="7" xfId="0" applyBorder="1"/>
    <xf numFmtId="0" fontId="2" fillId="0" borderId="37" xfId="0" applyFont="1" applyBorder="1" applyAlignment="1">
      <alignment horizontal="center"/>
    </xf>
    <xf numFmtId="0" fontId="35" fillId="0" borderId="0" xfId="1" applyFont="1" applyAlignment="1">
      <alignment horizontal="center" vertical="center"/>
    </xf>
    <xf numFmtId="0" fontId="34" fillId="0" borderId="0" xfId="1" applyFont="1" applyAlignment="1">
      <alignment horizontal="center" vertical="center"/>
    </xf>
    <xf numFmtId="0" fontId="2" fillId="0" borderId="37" xfId="0" applyFont="1" applyBorder="1" applyAlignment="1">
      <alignment horizontal="centerContinuous"/>
    </xf>
    <xf numFmtId="4" fontId="36" fillId="0" borderId="0" xfId="0" applyNumberFormat="1" applyFont="1" applyAlignment="1">
      <alignment horizontal="left" vertical="center"/>
    </xf>
    <xf numFmtId="0" fontId="13" fillId="0" borderId="0" xfId="0" applyFont="1"/>
    <xf numFmtId="4" fontId="8" fillId="0" borderId="23" xfId="1" applyNumberFormat="1" applyFont="1" applyBorder="1" applyAlignment="1">
      <alignment horizontal="center" vertical="center"/>
    </xf>
    <xf numFmtId="4" fontId="8" fillId="0" borderId="24" xfId="1" applyNumberFormat="1" applyFont="1" applyBorder="1" applyAlignment="1">
      <alignment horizontal="center" vertical="center"/>
    </xf>
    <xf numFmtId="0" fontId="8" fillId="0" borderId="23" xfId="1" applyFont="1" applyBorder="1" applyAlignment="1">
      <alignment horizontal="center" vertical="center"/>
    </xf>
    <xf numFmtId="0" fontId="8" fillId="0" borderId="24" xfId="1" applyFont="1" applyBorder="1" applyAlignment="1">
      <alignment horizontal="center" vertical="center"/>
    </xf>
    <xf numFmtId="0" fontId="8" fillId="0" borderId="25" xfId="1" applyFont="1" applyBorder="1" applyAlignment="1">
      <alignment horizontal="center" vertical="center"/>
    </xf>
    <xf numFmtId="0" fontId="15" fillId="0" borderId="9" xfId="1" applyFont="1" applyBorder="1" applyAlignment="1">
      <alignment horizontal="center" vertical="center" wrapText="1"/>
    </xf>
    <xf numFmtId="0" fontId="15" fillId="0" borderId="10" xfId="1" applyFont="1" applyBorder="1" applyAlignment="1">
      <alignment horizontal="center" vertical="center" wrapText="1"/>
    </xf>
    <xf numFmtId="0" fontId="15" fillId="0" borderId="12" xfId="1" applyFont="1" applyBorder="1" applyAlignment="1">
      <alignment horizontal="center" vertical="center" wrapText="1"/>
    </xf>
    <xf numFmtId="0" fontId="15" fillId="0" borderId="13" xfId="1" applyFont="1" applyBorder="1" applyAlignment="1">
      <alignment horizontal="center" vertical="center" wrapText="1"/>
    </xf>
    <xf numFmtId="0" fontId="15" fillId="0" borderId="9" xfId="1" quotePrefix="1" applyFont="1" applyBorder="1" applyAlignment="1">
      <alignment horizontal="center" vertical="center" wrapText="1"/>
    </xf>
    <xf numFmtId="0" fontId="15" fillId="0" borderId="10" xfId="1" quotePrefix="1" applyFont="1" applyBorder="1" applyAlignment="1">
      <alignment horizontal="center" vertical="center" wrapText="1"/>
    </xf>
    <xf numFmtId="0" fontId="15" fillId="0" borderId="11" xfId="1" quotePrefix="1" applyFont="1" applyBorder="1" applyAlignment="1">
      <alignment horizontal="center" vertical="center" wrapText="1"/>
    </xf>
    <xf numFmtId="0" fontId="15" fillId="0" borderId="12" xfId="1" quotePrefix="1" applyFont="1" applyBorder="1" applyAlignment="1">
      <alignment horizontal="center" vertical="center" wrapText="1"/>
    </xf>
    <xf numFmtId="0" fontId="15" fillId="0" borderId="13" xfId="1" quotePrefix="1" applyFont="1" applyBorder="1" applyAlignment="1">
      <alignment horizontal="center" vertical="center" wrapText="1"/>
    </xf>
    <xf numFmtId="0" fontId="15" fillId="0" borderId="14" xfId="1" quotePrefix="1" applyFont="1" applyBorder="1" applyAlignment="1">
      <alignment horizontal="center" vertical="center" wrapText="1"/>
    </xf>
    <xf numFmtId="0" fontId="15" fillId="0" borderId="9" xfId="1" quotePrefix="1" applyFont="1" applyBorder="1" applyAlignment="1">
      <alignment horizontal="center" vertical="center"/>
    </xf>
    <xf numFmtId="0" fontId="15" fillId="0" borderId="10" xfId="1" quotePrefix="1" applyFont="1" applyBorder="1" applyAlignment="1">
      <alignment horizontal="center" vertical="center"/>
    </xf>
    <xf numFmtId="0" fontId="15" fillId="0" borderId="11" xfId="1" quotePrefix="1" applyFont="1" applyBorder="1" applyAlignment="1">
      <alignment horizontal="center" vertical="center"/>
    </xf>
    <xf numFmtId="4" fontId="8" fillId="0" borderId="19" xfId="1" applyNumberFormat="1" applyFont="1" applyBorder="1" applyAlignment="1">
      <alignment horizontal="center" vertical="center"/>
    </xf>
    <xf numFmtId="4" fontId="8" fillId="0" borderId="0" xfId="1" applyNumberFormat="1" applyFont="1" applyAlignment="1">
      <alignment horizontal="center" vertical="center"/>
    </xf>
    <xf numFmtId="0" fontId="8" fillId="0" borderId="19" xfId="1" applyFont="1" applyBorder="1" applyAlignment="1">
      <alignment horizontal="center" vertical="center"/>
    </xf>
    <xf numFmtId="0" fontId="8" fillId="0" borderId="0" xfId="1" applyFont="1" applyAlignment="1">
      <alignment horizontal="center" vertical="center"/>
    </xf>
    <xf numFmtId="0" fontId="8" fillId="0" borderId="20" xfId="1" applyFont="1" applyBorder="1" applyAlignment="1">
      <alignment horizontal="center" vertical="center"/>
    </xf>
    <xf numFmtId="4" fontId="10" fillId="0" borderId="12" xfId="1" applyNumberFormat="1" applyFont="1" applyBorder="1" applyAlignment="1">
      <alignment horizontal="center" vertical="center"/>
    </xf>
    <xf numFmtId="4" fontId="10" fillId="0" borderId="13" xfId="1" applyNumberFormat="1" applyFont="1" applyBorder="1" applyAlignment="1">
      <alignment horizontal="center" vertical="center"/>
    </xf>
    <xf numFmtId="0" fontId="10" fillId="0" borderId="12" xfId="1" applyFont="1" applyBorder="1" applyAlignment="1">
      <alignment horizontal="center" vertical="center"/>
    </xf>
    <xf numFmtId="0" fontId="10" fillId="0" borderId="13" xfId="1" applyFont="1" applyBorder="1" applyAlignment="1">
      <alignment horizontal="center" vertical="center"/>
    </xf>
    <xf numFmtId="0" fontId="10" fillId="0" borderId="14" xfId="1" applyFont="1" applyBorder="1" applyAlignment="1">
      <alignment horizontal="center" vertical="center"/>
    </xf>
    <xf numFmtId="0" fontId="15" fillId="0" borderId="11" xfId="1" applyFont="1" applyBorder="1" applyAlignment="1">
      <alignment horizontal="center" vertical="center" wrapText="1"/>
    </xf>
    <xf numFmtId="0" fontId="15" fillId="0" borderId="14" xfId="1" applyFont="1" applyBorder="1" applyAlignment="1">
      <alignment horizontal="center" vertical="center" wrapText="1"/>
    </xf>
    <xf numFmtId="4" fontId="8" fillId="0" borderId="20" xfId="1" applyNumberFormat="1" applyFont="1" applyBorder="1" applyAlignment="1">
      <alignment horizontal="center" vertical="center"/>
    </xf>
    <xf numFmtId="164" fontId="8" fillId="0" borderId="19" xfId="1" applyNumberFormat="1" applyFont="1" applyBorder="1" applyAlignment="1">
      <alignment horizontal="center" vertical="center"/>
    </xf>
    <xf numFmtId="164" fontId="8" fillId="0" borderId="0" xfId="1" applyNumberFormat="1" applyFont="1" applyAlignment="1">
      <alignment horizontal="center" vertical="center"/>
    </xf>
    <xf numFmtId="164" fontId="8" fillId="0" borderId="20" xfId="1" applyNumberFormat="1" applyFont="1" applyBorder="1" applyAlignment="1">
      <alignment horizontal="center" vertical="center"/>
    </xf>
    <xf numFmtId="4" fontId="8" fillId="0" borderId="25" xfId="1" applyNumberFormat="1" applyFont="1" applyBorder="1" applyAlignment="1">
      <alignment horizontal="center" vertical="center"/>
    </xf>
    <xf numFmtId="164" fontId="8" fillId="0" borderId="23" xfId="1" applyNumberFormat="1" applyFont="1" applyBorder="1" applyAlignment="1">
      <alignment horizontal="center" vertical="center"/>
    </xf>
    <xf numFmtId="164" fontId="8" fillId="0" borderId="24" xfId="1" applyNumberFormat="1" applyFont="1" applyBorder="1" applyAlignment="1">
      <alignment horizontal="center" vertical="center"/>
    </xf>
    <xf numFmtId="164" fontId="8" fillId="0" borderId="25" xfId="1" applyNumberFormat="1" applyFont="1" applyBorder="1" applyAlignment="1">
      <alignment horizontal="center" vertical="center"/>
    </xf>
    <xf numFmtId="0" fontId="8" fillId="0" borderId="12" xfId="1" applyFont="1" applyBorder="1" applyAlignment="1">
      <alignment horizontal="center" vertical="center"/>
    </xf>
    <xf numFmtId="0" fontId="8" fillId="0" borderId="13" xfId="1" applyFont="1" applyBorder="1" applyAlignment="1">
      <alignment horizontal="center" vertical="center"/>
    </xf>
    <xf numFmtId="0" fontId="8" fillId="0" borderId="14" xfId="1" applyFont="1" applyBorder="1" applyAlignment="1">
      <alignment horizontal="center" vertical="center"/>
    </xf>
    <xf numFmtId="164" fontId="8" fillId="0" borderId="12" xfId="1" applyNumberFormat="1" applyFont="1" applyBorder="1" applyAlignment="1">
      <alignment horizontal="center" vertical="center"/>
    </xf>
    <xf numFmtId="164" fontId="8" fillId="0" borderId="13" xfId="1" applyNumberFormat="1" applyFont="1" applyBorder="1" applyAlignment="1">
      <alignment horizontal="center" vertical="center"/>
    </xf>
    <xf numFmtId="164" fontId="8" fillId="0" borderId="14" xfId="1" applyNumberFormat="1" applyFont="1" applyBorder="1" applyAlignment="1">
      <alignment horizontal="center" vertical="center"/>
    </xf>
    <xf numFmtId="0" fontId="9" fillId="0" borderId="9" xfId="1" applyFont="1" applyBorder="1" applyAlignment="1">
      <alignment horizontal="center" vertical="center"/>
    </xf>
    <xf numFmtId="0" fontId="9" fillId="0" borderId="10" xfId="1" applyFont="1" applyBorder="1" applyAlignment="1">
      <alignment horizontal="center" vertical="center"/>
    </xf>
    <xf numFmtId="0" fontId="9" fillId="0" borderId="12" xfId="1" applyFont="1" applyBorder="1" applyAlignment="1">
      <alignment horizontal="center" vertical="center"/>
    </xf>
    <xf numFmtId="0" fontId="9" fillId="0" borderId="13" xfId="1" applyFont="1" applyBorder="1" applyAlignment="1">
      <alignment horizontal="center" vertical="center"/>
    </xf>
    <xf numFmtId="0" fontId="9" fillId="0" borderId="9" xfId="1" applyFont="1" applyBorder="1" applyAlignment="1">
      <alignment horizontal="center" vertical="center" wrapText="1"/>
    </xf>
    <xf numFmtId="0" fontId="9" fillId="0" borderId="10" xfId="1" applyFont="1" applyBorder="1" applyAlignment="1">
      <alignment horizontal="center" vertical="center" wrapText="1"/>
    </xf>
    <xf numFmtId="0" fontId="9" fillId="0" borderId="12" xfId="1" applyFont="1" applyBorder="1" applyAlignment="1">
      <alignment horizontal="center" vertical="center" wrapText="1"/>
    </xf>
    <xf numFmtId="0" fontId="9" fillId="0" borderId="13" xfId="1" applyFont="1" applyBorder="1" applyAlignment="1">
      <alignment horizontal="center" vertical="center" wrapText="1"/>
    </xf>
    <xf numFmtId="0" fontId="9" fillId="0" borderId="11" xfId="1" applyFont="1" applyBorder="1" applyAlignment="1">
      <alignment horizontal="center" vertical="center" wrapText="1"/>
    </xf>
    <xf numFmtId="0" fontId="9" fillId="0" borderId="14" xfId="1" applyFont="1" applyBorder="1" applyAlignment="1">
      <alignment horizontal="center" vertical="center" wrapText="1"/>
    </xf>
    <xf numFmtId="0" fontId="10" fillId="0" borderId="31" xfId="1" applyFont="1" applyBorder="1" applyAlignment="1">
      <alignment horizontal="center" vertical="center" wrapText="1"/>
    </xf>
    <xf numFmtId="0" fontId="10" fillId="0" borderId="35" xfId="1" applyFont="1" applyBorder="1" applyAlignment="1">
      <alignment horizontal="center" vertical="center" wrapText="1"/>
    </xf>
    <xf numFmtId="166" fontId="10" fillId="0" borderId="32" xfId="1" applyNumberFormat="1" applyFont="1" applyBorder="1" applyAlignment="1">
      <alignment horizontal="center" vertical="center"/>
    </xf>
    <xf numFmtId="0" fontId="10" fillId="0" borderId="33" xfId="1" applyFont="1" applyBorder="1" applyAlignment="1">
      <alignment horizontal="center" vertical="center"/>
    </xf>
    <xf numFmtId="0" fontId="10" fillId="0" borderId="34" xfId="1" applyFont="1" applyBorder="1" applyAlignment="1">
      <alignment horizontal="center" vertical="center"/>
    </xf>
    <xf numFmtId="168" fontId="10" fillId="0" borderId="9" xfId="1" applyNumberFormat="1" applyFont="1" applyBorder="1" applyAlignment="1">
      <alignment horizontal="center" vertical="center" wrapText="1"/>
    </xf>
    <xf numFmtId="168" fontId="10" fillId="0" borderId="10" xfId="1" applyNumberFormat="1" applyFont="1" applyBorder="1" applyAlignment="1">
      <alignment horizontal="center" vertical="center" wrapText="1"/>
    </xf>
    <xf numFmtId="168" fontId="10" fillId="0" borderId="12" xfId="1" applyNumberFormat="1" applyFont="1" applyBorder="1" applyAlignment="1">
      <alignment horizontal="center" vertical="center" wrapText="1"/>
    </xf>
    <xf numFmtId="168" fontId="10" fillId="0" borderId="13" xfId="1" applyNumberFormat="1" applyFont="1" applyBorder="1" applyAlignment="1">
      <alignment horizontal="center" vertical="center" wrapText="1"/>
    </xf>
    <xf numFmtId="168" fontId="10" fillId="0" borderId="32" xfId="1" applyNumberFormat="1" applyFont="1" applyBorder="1" applyAlignment="1">
      <alignment horizontal="center" vertical="center"/>
    </xf>
    <xf numFmtId="168" fontId="10" fillId="0" borderId="33" xfId="1" applyNumberFormat="1" applyFont="1" applyBorder="1" applyAlignment="1">
      <alignment horizontal="center" vertical="center"/>
    </xf>
    <xf numFmtId="168" fontId="10" fillId="0" borderId="34" xfId="1" applyNumberFormat="1" applyFont="1" applyBorder="1" applyAlignment="1">
      <alignment horizontal="center" vertical="center"/>
    </xf>
    <xf numFmtId="166" fontId="10" fillId="0" borderId="9" xfId="1" applyNumberFormat="1" applyFont="1" applyBorder="1" applyAlignment="1">
      <alignment horizontal="center" vertical="center" wrapText="1"/>
    </xf>
    <xf numFmtId="0" fontId="10" fillId="0" borderId="10" xfId="1" applyFont="1" applyBorder="1" applyAlignment="1">
      <alignment horizontal="center" vertical="center" wrapText="1"/>
    </xf>
    <xf numFmtId="0" fontId="10" fillId="0" borderId="11" xfId="1" applyFont="1" applyBorder="1" applyAlignment="1">
      <alignment horizontal="center" vertical="center" wrapText="1"/>
    </xf>
    <xf numFmtId="0" fontId="10" fillId="0" borderId="12" xfId="1" applyFont="1" applyBorder="1" applyAlignment="1">
      <alignment horizontal="center" vertical="center" wrapText="1"/>
    </xf>
    <xf numFmtId="0" fontId="10" fillId="0" borderId="13" xfId="1" applyFont="1" applyBorder="1" applyAlignment="1">
      <alignment horizontal="center" vertical="center" wrapText="1"/>
    </xf>
    <xf numFmtId="0" fontId="10" fillId="0" borderId="14" xfId="1" applyFont="1" applyBorder="1" applyAlignment="1">
      <alignment horizontal="center" vertical="center" wrapText="1"/>
    </xf>
    <xf numFmtId="166" fontId="10" fillId="0" borderId="12" xfId="1" applyNumberFormat="1" applyFont="1" applyBorder="1" applyAlignment="1">
      <alignment horizontal="center" vertical="center"/>
    </xf>
    <xf numFmtId="168" fontId="10" fillId="0" borderId="12" xfId="1" applyNumberFormat="1" applyFont="1" applyBorder="1" applyAlignment="1">
      <alignment horizontal="center" vertical="center"/>
    </xf>
    <xf numFmtId="168" fontId="10" fillId="0" borderId="13" xfId="1" applyNumberFormat="1" applyFont="1" applyBorder="1" applyAlignment="1">
      <alignment horizontal="center" vertical="center"/>
    </xf>
    <xf numFmtId="168" fontId="10" fillId="0" borderId="14" xfId="1" applyNumberFormat="1" applyFont="1" applyBorder="1" applyAlignment="1">
      <alignment horizontal="center" vertical="center"/>
    </xf>
    <xf numFmtId="0" fontId="10" fillId="0" borderId="36" xfId="1" applyFont="1" applyBorder="1" applyAlignment="1">
      <alignment horizontal="center" vertical="center" wrapText="1"/>
    </xf>
    <xf numFmtId="168" fontId="10" fillId="0" borderId="19" xfId="1" applyNumberFormat="1" applyFont="1" applyBorder="1" applyAlignment="1">
      <alignment horizontal="center" vertical="center" wrapText="1"/>
    </xf>
    <xf numFmtId="168" fontId="10" fillId="0" borderId="0" xfId="1" applyNumberFormat="1" applyFont="1" applyAlignment="1">
      <alignment horizontal="center" vertical="center" wrapText="1"/>
    </xf>
    <xf numFmtId="166" fontId="10" fillId="0" borderId="19" xfId="1" applyNumberFormat="1" applyFont="1" applyBorder="1" applyAlignment="1">
      <alignment horizontal="center" vertical="center" wrapText="1"/>
    </xf>
    <xf numFmtId="0" fontId="10" fillId="0" borderId="0" xfId="1" applyFont="1" applyAlignment="1">
      <alignment horizontal="center" vertical="center" wrapText="1"/>
    </xf>
    <xf numFmtId="0" fontId="10" fillId="0" borderId="20" xfId="1" applyFont="1" applyBorder="1" applyAlignment="1">
      <alignment horizontal="center" vertical="center" wrapText="1"/>
    </xf>
    <xf numFmtId="0" fontId="10" fillId="0" borderId="19" xfId="1" applyFont="1" applyBorder="1" applyAlignment="1">
      <alignment horizontal="center" vertical="center" wrapText="1"/>
    </xf>
    <xf numFmtId="0" fontId="0" fillId="0" borderId="0" xfId="0" applyAlignment="1"/>
    <xf numFmtId="0" fontId="0" fillId="0" borderId="0" xfId="0" applyAlignment="1">
      <alignment wrapText="1"/>
    </xf>
    <xf numFmtId="0" fontId="0" fillId="0" borderId="0" xfId="0" applyAlignment="1"/>
    <xf numFmtId="0" fontId="13" fillId="0" borderId="0" xfId="0" applyFont="1" applyAlignment="1">
      <alignment horizontal="center" vertical="center" wrapText="1"/>
    </xf>
    <xf numFmtId="0" fontId="0" fillId="0" borderId="0" xfId="0" applyAlignment="1">
      <alignment vertical="center" wrapText="1"/>
    </xf>
  </cellXfs>
  <cellStyles count="8">
    <cellStyle name="Normal" xfId="0" builtinId="0"/>
    <cellStyle name="Normal 2" xfId="1" xr:uid="{E407050A-B03F-4988-981D-5CD899E98422}"/>
    <cellStyle name="Normal 2 2" xfId="5" xr:uid="{0ED8D63C-E5A1-4F9A-BB12-900581F02A19}"/>
    <cellStyle name="Normal 3" xfId="2" xr:uid="{52BB560D-D37B-4815-ABBD-1EBA91C35E87}"/>
    <cellStyle name="Per cent 2" xfId="3" xr:uid="{663C3378-9759-4ADD-98F3-DBA5C391FCC7}"/>
    <cellStyle name="Per cent 2 2" xfId="6" xr:uid="{A474AFDB-90A5-4CFD-955C-910C4BB489E9}"/>
    <cellStyle name="Percent" xfId="7" builtinId="5"/>
    <cellStyle name="Percent 2" xfId="4" xr:uid="{9D48A9B0-E030-44DB-BAEB-9134ADD0E379}"/>
  </cellStyles>
  <dxfs count="0"/>
  <tableStyles count="1" defaultTableStyle="TableStyleMedium2" defaultPivotStyle="PivotStyleLight16">
    <tableStyle name="Invisible" pivot="0" table="0" count="0" xr9:uid="{0EB2A0D4-A43E-4C99-8ED6-B902976F34A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Blood Urea:0.745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'CKD Risk Data'!$R$1</c:f>
              <c:strCache>
                <c:ptCount val="1"/>
                <c:pt idx="0">
                  <c:v>Blood Urea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'CKD Risk Data'!$E$2:$E$724</c:f>
              <c:numCache>
                <c:formatCode>#,##0</c:formatCode>
                <c:ptCount val="723"/>
                <c:pt idx="0">
                  <c:v>82.194167870000001</c:v>
                </c:pt>
                <c:pt idx="1">
                  <c:v>43.231758190000001</c:v>
                </c:pt>
                <c:pt idx="2">
                  <c:v>71.791997460000005</c:v>
                </c:pt>
                <c:pt idx="3">
                  <c:v>39.146159089999998</c:v>
                </c:pt>
                <c:pt idx="4">
                  <c:v>64.029625870000004</c:v>
                </c:pt>
                <c:pt idx="5">
                  <c:v>81.417810230000001</c:v>
                </c:pt>
                <c:pt idx="6">
                  <c:v>85.14260256</c:v>
                </c:pt>
                <c:pt idx="7">
                  <c:v>22.889607909999999</c:v>
                </c:pt>
                <c:pt idx="8">
                  <c:v>51.437672169999999</c:v>
                </c:pt>
                <c:pt idx="9">
                  <c:v>80.228148829999995</c:v>
                </c:pt>
                <c:pt idx="10">
                  <c:v>83.031228249999998</c:v>
                </c:pt>
                <c:pt idx="11">
                  <c:v>70.581140860000005</c:v>
                </c:pt>
                <c:pt idx="12">
                  <c:v>65.053689770000005</c:v>
                </c:pt>
                <c:pt idx="13">
                  <c:v>65.35015636</c:v>
                </c:pt>
                <c:pt idx="14">
                  <c:v>49.812530240000001</c:v>
                </c:pt>
                <c:pt idx="15">
                  <c:v>72.721839540000005</c:v>
                </c:pt>
                <c:pt idx="16">
                  <c:v>77.169766210000006</c:v>
                </c:pt>
                <c:pt idx="17">
                  <c:v>63.619991990000003</c:v>
                </c:pt>
                <c:pt idx="18">
                  <c:v>69.693179979999996</c:v>
                </c:pt>
                <c:pt idx="19">
                  <c:v>81.303191769999998</c:v>
                </c:pt>
                <c:pt idx="20">
                  <c:v>45.926032669999998</c:v>
                </c:pt>
                <c:pt idx="21">
                  <c:v>30.073735500000002</c:v>
                </c:pt>
                <c:pt idx="22">
                  <c:v>47.10057896</c:v>
                </c:pt>
                <c:pt idx="23">
                  <c:v>50.646582799999997</c:v>
                </c:pt>
                <c:pt idx="24">
                  <c:v>42.655147079999999</c:v>
                </c:pt>
                <c:pt idx="25">
                  <c:v>75.00093013</c:v>
                </c:pt>
                <c:pt idx="26">
                  <c:v>68.037544740000001</c:v>
                </c:pt>
                <c:pt idx="27">
                  <c:v>53.548288210000003</c:v>
                </c:pt>
                <c:pt idx="28">
                  <c:v>50.521261420000002</c:v>
                </c:pt>
                <c:pt idx="29">
                  <c:v>82.209648220000005</c:v>
                </c:pt>
                <c:pt idx="30">
                  <c:v>49.901805199999998</c:v>
                </c:pt>
                <c:pt idx="31">
                  <c:v>43.432449140000003</c:v>
                </c:pt>
                <c:pt idx="32">
                  <c:v>22.231682249999999</c:v>
                </c:pt>
                <c:pt idx="33">
                  <c:v>84.577131919999999</c:v>
                </c:pt>
                <c:pt idx="34">
                  <c:v>58.599369670000002</c:v>
                </c:pt>
                <c:pt idx="35">
                  <c:v>37.97325172</c:v>
                </c:pt>
                <c:pt idx="36">
                  <c:v>60.613527329999997</c:v>
                </c:pt>
                <c:pt idx="37">
                  <c:v>54.855164240000001</c:v>
                </c:pt>
                <c:pt idx="38">
                  <c:v>52.087789469999997</c:v>
                </c:pt>
                <c:pt idx="39">
                  <c:v>58.362999950000003</c:v>
                </c:pt>
                <c:pt idx="40">
                  <c:v>77.945458029999998</c:v>
                </c:pt>
                <c:pt idx="41">
                  <c:v>55.811086500000002</c:v>
                </c:pt>
                <c:pt idx="42">
                  <c:v>54.0808933</c:v>
                </c:pt>
                <c:pt idx="43">
                  <c:v>54.24131543</c:v>
                </c:pt>
                <c:pt idx="44">
                  <c:v>31.230427389999999</c:v>
                </c:pt>
                <c:pt idx="45">
                  <c:v>49.028078270000002</c:v>
                </c:pt>
                <c:pt idx="46">
                  <c:v>81.749422080000002</c:v>
                </c:pt>
                <c:pt idx="47">
                  <c:v>55.470125469999999</c:v>
                </c:pt>
                <c:pt idx="48">
                  <c:v>58.26806723</c:v>
                </c:pt>
                <c:pt idx="49">
                  <c:v>70.361309090000006</c:v>
                </c:pt>
                <c:pt idx="50">
                  <c:v>61.317013609999997</c:v>
                </c:pt>
                <c:pt idx="51">
                  <c:v>30.68736539</c:v>
                </c:pt>
                <c:pt idx="52">
                  <c:v>57.719240069999998</c:v>
                </c:pt>
                <c:pt idx="53">
                  <c:v>75.220892570000004</c:v>
                </c:pt>
                <c:pt idx="54">
                  <c:v>66.895623779999994</c:v>
                </c:pt>
                <c:pt idx="55">
                  <c:v>67.439289759999994</c:v>
                </c:pt>
                <c:pt idx="56">
                  <c:v>58.048801390000001</c:v>
                </c:pt>
                <c:pt idx="57">
                  <c:v>76.002614370000003</c:v>
                </c:pt>
                <c:pt idx="58">
                  <c:v>43.869735839999997</c:v>
                </c:pt>
                <c:pt idx="59">
                  <c:v>41.257322610000003</c:v>
                </c:pt>
                <c:pt idx="60">
                  <c:v>56.356409990000003</c:v>
                </c:pt>
                <c:pt idx="61">
                  <c:v>73.211659420000004</c:v>
                </c:pt>
                <c:pt idx="62">
                  <c:v>78.948891759999995</c:v>
                </c:pt>
                <c:pt idx="63">
                  <c:v>51.079117590000003</c:v>
                </c:pt>
                <c:pt idx="64">
                  <c:v>9.2993824200000006</c:v>
                </c:pt>
                <c:pt idx="65">
                  <c:v>77.635932310000001</c:v>
                </c:pt>
                <c:pt idx="66">
                  <c:v>25.154706520000001</c:v>
                </c:pt>
                <c:pt idx="67">
                  <c:v>44.499999979999998</c:v>
                </c:pt>
                <c:pt idx="68">
                  <c:v>49.249414049999999</c:v>
                </c:pt>
                <c:pt idx="69">
                  <c:v>52.457633569999999</c:v>
                </c:pt>
                <c:pt idx="70">
                  <c:v>33.364466180000001</c:v>
                </c:pt>
                <c:pt idx="71">
                  <c:v>41.934418770000001</c:v>
                </c:pt>
                <c:pt idx="72">
                  <c:v>68.69627629</c:v>
                </c:pt>
                <c:pt idx="73">
                  <c:v>46.138626459999998</c:v>
                </c:pt>
                <c:pt idx="74">
                  <c:v>46.184849319999998</c:v>
                </c:pt>
                <c:pt idx="75">
                  <c:v>36.14614864</c:v>
                </c:pt>
                <c:pt idx="76">
                  <c:v>75.641345479999998</c:v>
                </c:pt>
                <c:pt idx="77">
                  <c:v>56.93120759</c:v>
                </c:pt>
                <c:pt idx="78">
                  <c:v>30.73360731</c:v>
                </c:pt>
                <c:pt idx="79">
                  <c:v>77.528806720000006</c:v>
                </c:pt>
                <c:pt idx="80">
                  <c:v>77.382051579999995</c:v>
                </c:pt>
                <c:pt idx="81">
                  <c:v>90.240967789999999</c:v>
                </c:pt>
                <c:pt idx="82">
                  <c:v>61.114995</c:v>
                </c:pt>
                <c:pt idx="83">
                  <c:v>82.260736559999998</c:v>
                </c:pt>
                <c:pt idx="84">
                  <c:v>39.464562460000003</c:v>
                </c:pt>
                <c:pt idx="85">
                  <c:v>4.3231758190000003</c:v>
                </c:pt>
                <c:pt idx="86">
                  <c:v>80.104507780000006</c:v>
                </c:pt>
                <c:pt idx="87">
                  <c:v>63.026677290000002</c:v>
                </c:pt>
                <c:pt idx="88">
                  <c:v>63.458305529999997</c:v>
                </c:pt>
                <c:pt idx="89">
                  <c:v>52.604562260000002</c:v>
                </c:pt>
                <c:pt idx="90">
                  <c:v>64.968805599999996</c:v>
                </c:pt>
                <c:pt idx="91">
                  <c:v>50.544312210000001</c:v>
                </c:pt>
                <c:pt idx="92">
                  <c:v>55.874489740000001</c:v>
                </c:pt>
                <c:pt idx="93">
                  <c:v>57.72870846</c:v>
                </c:pt>
                <c:pt idx="94">
                  <c:v>59.282268330000001</c:v>
                </c:pt>
                <c:pt idx="95">
                  <c:v>81.316065980000005</c:v>
                </c:pt>
                <c:pt idx="96">
                  <c:v>70.361066260000001</c:v>
                </c:pt>
                <c:pt idx="97">
                  <c:v>80.782652740000003</c:v>
                </c:pt>
                <c:pt idx="98">
                  <c:v>32.541290869999997</c:v>
                </c:pt>
                <c:pt idx="99">
                  <c:v>64.422994180000003</c:v>
                </c:pt>
                <c:pt idx="100">
                  <c:v>62.110525330000002</c:v>
                </c:pt>
                <c:pt idx="101">
                  <c:v>87.702484909999995</c:v>
                </c:pt>
                <c:pt idx="102">
                  <c:v>71.102300310000004</c:v>
                </c:pt>
                <c:pt idx="103">
                  <c:v>87.971903420000004</c:v>
                </c:pt>
                <c:pt idx="104">
                  <c:v>40.043408829999997</c:v>
                </c:pt>
                <c:pt idx="105">
                  <c:v>57.931170260000002</c:v>
                </c:pt>
                <c:pt idx="106">
                  <c:v>79.492907329999994</c:v>
                </c:pt>
                <c:pt idx="107">
                  <c:v>50.844110690000001</c:v>
                </c:pt>
                <c:pt idx="108">
                  <c:v>47.55733721</c:v>
                </c:pt>
                <c:pt idx="109">
                  <c:v>75.775831299999993</c:v>
                </c:pt>
                <c:pt idx="110">
                  <c:v>77.686486410000001</c:v>
                </c:pt>
                <c:pt idx="111">
                  <c:v>78.484629269999999</c:v>
                </c:pt>
                <c:pt idx="112">
                  <c:v>29.889020930000001</c:v>
                </c:pt>
                <c:pt idx="113">
                  <c:v>62.183094519999997</c:v>
                </c:pt>
                <c:pt idx="114">
                  <c:v>65.400265619999999</c:v>
                </c:pt>
                <c:pt idx="115">
                  <c:v>49.232427899999998</c:v>
                </c:pt>
                <c:pt idx="116">
                  <c:v>45.757007469999998</c:v>
                </c:pt>
                <c:pt idx="117">
                  <c:v>51.475163029999997</c:v>
                </c:pt>
                <c:pt idx="118">
                  <c:v>51.224130709999997</c:v>
                </c:pt>
                <c:pt idx="119">
                  <c:v>74.255839350000002</c:v>
                </c:pt>
                <c:pt idx="120">
                  <c:v>25.631373100000001</c:v>
                </c:pt>
                <c:pt idx="121">
                  <c:v>69.634501819999997</c:v>
                </c:pt>
                <c:pt idx="122">
                  <c:v>60.551935460000003</c:v>
                </c:pt>
                <c:pt idx="123">
                  <c:v>61.219683680000003</c:v>
                </c:pt>
                <c:pt idx="124">
                  <c:v>44.129946019999998</c:v>
                </c:pt>
                <c:pt idx="125">
                  <c:v>38.23736461</c:v>
                </c:pt>
                <c:pt idx="126">
                  <c:v>36.276592950000001</c:v>
                </c:pt>
                <c:pt idx="127">
                  <c:v>47.904336200000003</c:v>
                </c:pt>
                <c:pt idx="128">
                  <c:v>63.32662887</c:v>
                </c:pt>
                <c:pt idx="129">
                  <c:v>52.916198080000001</c:v>
                </c:pt>
                <c:pt idx="130">
                  <c:v>38.029719489999998</c:v>
                </c:pt>
                <c:pt idx="131">
                  <c:v>65.760764780000002</c:v>
                </c:pt>
                <c:pt idx="132">
                  <c:v>75.991841199999996</c:v>
                </c:pt>
                <c:pt idx="133">
                  <c:v>61.36653579</c:v>
                </c:pt>
                <c:pt idx="134">
                  <c:v>46.534539240000001</c:v>
                </c:pt>
                <c:pt idx="135">
                  <c:v>64.728125239999997</c:v>
                </c:pt>
                <c:pt idx="136">
                  <c:v>21.91355574</c:v>
                </c:pt>
                <c:pt idx="137">
                  <c:v>33.332872539999997</c:v>
                </c:pt>
                <c:pt idx="138">
                  <c:v>54.989010559999997</c:v>
                </c:pt>
                <c:pt idx="139">
                  <c:v>55.364832239999998</c:v>
                </c:pt>
                <c:pt idx="140">
                  <c:v>59.213549149999999</c:v>
                </c:pt>
                <c:pt idx="141">
                  <c:v>27.237466390000002</c:v>
                </c:pt>
                <c:pt idx="142">
                  <c:v>74.036019569999993</c:v>
                </c:pt>
                <c:pt idx="143">
                  <c:v>49.923869860000003</c:v>
                </c:pt>
                <c:pt idx="144">
                  <c:v>72.872032480000001</c:v>
                </c:pt>
                <c:pt idx="145">
                  <c:v>55.881361149999996</c:v>
                </c:pt>
                <c:pt idx="146">
                  <c:v>72.493923870000003</c:v>
                </c:pt>
                <c:pt idx="147">
                  <c:v>51.992628680000003</c:v>
                </c:pt>
                <c:pt idx="148">
                  <c:v>48.141648719999999</c:v>
                </c:pt>
                <c:pt idx="149">
                  <c:v>62.155760739999998</c:v>
                </c:pt>
                <c:pt idx="150">
                  <c:v>59.124778810000002</c:v>
                </c:pt>
                <c:pt idx="151">
                  <c:v>58.026808940000002</c:v>
                </c:pt>
                <c:pt idx="152">
                  <c:v>65.169055959999994</c:v>
                </c:pt>
                <c:pt idx="153">
                  <c:v>45.653307660000003</c:v>
                </c:pt>
                <c:pt idx="154">
                  <c:v>67.544203539999998</c:v>
                </c:pt>
                <c:pt idx="155">
                  <c:v>39.427602329999999</c:v>
                </c:pt>
                <c:pt idx="156">
                  <c:v>49.883953769999998</c:v>
                </c:pt>
                <c:pt idx="157">
                  <c:v>44.062098589999998</c:v>
                </c:pt>
                <c:pt idx="158">
                  <c:v>62.797323859999999</c:v>
                </c:pt>
                <c:pt idx="159">
                  <c:v>30.535633310000001</c:v>
                </c:pt>
                <c:pt idx="160">
                  <c:v>27.524547139999999</c:v>
                </c:pt>
                <c:pt idx="161">
                  <c:v>50.832978220000001</c:v>
                </c:pt>
                <c:pt idx="162">
                  <c:v>51.053095800000001</c:v>
                </c:pt>
                <c:pt idx="163">
                  <c:v>79.468138159999995</c:v>
                </c:pt>
                <c:pt idx="164">
                  <c:v>75.37066901</c:v>
                </c:pt>
                <c:pt idx="165">
                  <c:v>58.227329650000001</c:v>
                </c:pt>
                <c:pt idx="166">
                  <c:v>33.930344179999999</c:v>
                </c:pt>
                <c:pt idx="167">
                  <c:v>85.798282929999999</c:v>
                </c:pt>
                <c:pt idx="168">
                  <c:v>53.5471237</c:v>
                </c:pt>
                <c:pt idx="169">
                  <c:v>56.691737060000001</c:v>
                </c:pt>
                <c:pt idx="170">
                  <c:v>69.61031414</c:v>
                </c:pt>
                <c:pt idx="171">
                  <c:v>65.738018530000005</c:v>
                </c:pt>
                <c:pt idx="172">
                  <c:v>75.280366110000003</c:v>
                </c:pt>
                <c:pt idx="173">
                  <c:v>51.75842514</c:v>
                </c:pt>
                <c:pt idx="174">
                  <c:v>48.112527540000002</c:v>
                </c:pt>
                <c:pt idx="175">
                  <c:v>25.427791280000001</c:v>
                </c:pt>
                <c:pt idx="176">
                  <c:v>76.787468660000002</c:v>
                </c:pt>
                <c:pt idx="177">
                  <c:v>55.466134750000002</c:v>
                </c:pt>
                <c:pt idx="178">
                  <c:v>32.357384150000001</c:v>
                </c:pt>
                <c:pt idx="179">
                  <c:v>31.961319069999998</c:v>
                </c:pt>
                <c:pt idx="180">
                  <c:v>68.555374850000007</c:v>
                </c:pt>
                <c:pt idx="181">
                  <c:v>93.168364229999995</c:v>
                </c:pt>
                <c:pt idx="182">
                  <c:v>69.362614239999999</c:v>
                </c:pt>
                <c:pt idx="183">
                  <c:v>95.35015636</c:v>
                </c:pt>
                <c:pt idx="184">
                  <c:v>87.31129808</c:v>
                </c:pt>
                <c:pt idx="185">
                  <c:v>35.998082689999997</c:v>
                </c:pt>
                <c:pt idx="186">
                  <c:v>56.975247449999998</c:v>
                </c:pt>
                <c:pt idx="187">
                  <c:v>43.716370879999999</c:v>
                </c:pt>
                <c:pt idx="188">
                  <c:v>82.436178859999998</c:v>
                </c:pt>
                <c:pt idx="189">
                  <c:v>96.128143609999995</c:v>
                </c:pt>
                <c:pt idx="190">
                  <c:v>71.778013529999996</c:v>
                </c:pt>
                <c:pt idx="191">
                  <c:v>68.33416459</c:v>
                </c:pt>
                <c:pt idx="192">
                  <c:v>48.462106830000003</c:v>
                </c:pt>
                <c:pt idx="193">
                  <c:v>60.802680879999997</c:v>
                </c:pt>
                <c:pt idx="194">
                  <c:v>84.117880869999993</c:v>
                </c:pt>
                <c:pt idx="195">
                  <c:v>35.337860409999998</c:v>
                </c:pt>
                <c:pt idx="196">
                  <c:v>74.63853349</c:v>
                </c:pt>
                <c:pt idx="197">
                  <c:v>39.168396880000003</c:v>
                </c:pt>
                <c:pt idx="198">
                  <c:v>63.517471960000002</c:v>
                </c:pt>
                <c:pt idx="199">
                  <c:v>65.905654400000003</c:v>
                </c:pt>
                <c:pt idx="200">
                  <c:v>68.107986600000004</c:v>
                </c:pt>
                <c:pt idx="201">
                  <c:v>47.540102310000002</c:v>
                </c:pt>
                <c:pt idx="202">
                  <c:v>65.861205339999998</c:v>
                </c:pt>
                <c:pt idx="203">
                  <c:v>32.711285529999998</c:v>
                </c:pt>
                <c:pt idx="204">
                  <c:v>71.426679829999998</c:v>
                </c:pt>
                <c:pt idx="205">
                  <c:v>41.191888050000003</c:v>
                </c:pt>
                <c:pt idx="206">
                  <c:v>55.070233219999999</c:v>
                </c:pt>
                <c:pt idx="207">
                  <c:v>31.00862716</c:v>
                </c:pt>
                <c:pt idx="208">
                  <c:v>51.599565009999999</c:v>
                </c:pt>
                <c:pt idx="209">
                  <c:v>12.69552245</c:v>
                </c:pt>
                <c:pt idx="210">
                  <c:v>59.651828389999999</c:v>
                </c:pt>
                <c:pt idx="211">
                  <c:v>61.627443220000004</c:v>
                </c:pt>
                <c:pt idx="212">
                  <c:v>28.885312129999999</c:v>
                </c:pt>
                <c:pt idx="213">
                  <c:v>84.517161650000006</c:v>
                </c:pt>
                <c:pt idx="214">
                  <c:v>88.094742109999999</c:v>
                </c:pt>
                <c:pt idx="215">
                  <c:v>71.631050560000006</c:v>
                </c:pt>
                <c:pt idx="216">
                  <c:v>53.853097050000002</c:v>
                </c:pt>
                <c:pt idx="217">
                  <c:v>39.305886960000002</c:v>
                </c:pt>
                <c:pt idx="218">
                  <c:v>91.870893219999999</c:v>
                </c:pt>
                <c:pt idx="219">
                  <c:v>75.292330219999997</c:v>
                </c:pt>
                <c:pt idx="220">
                  <c:v>32.149152669999999</c:v>
                </c:pt>
                <c:pt idx="221">
                  <c:v>49.360495970000002</c:v>
                </c:pt>
                <c:pt idx="222">
                  <c:v>50.168442740000003</c:v>
                </c:pt>
                <c:pt idx="223">
                  <c:v>40.824336219999999</c:v>
                </c:pt>
                <c:pt idx="224">
                  <c:v>61.61225503</c:v>
                </c:pt>
                <c:pt idx="225">
                  <c:v>86.884049169999997</c:v>
                </c:pt>
                <c:pt idx="226">
                  <c:v>69.048947170000005</c:v>
                </c:pt>
                <c:pt idx="227">
                  <c:v>38.33711881</c:v>
                </c:pt>
                <c:pt idx="228">
                  <c:v>52.283451700000001</c:v>
                </c:pt>
                <c:pt idx="229">
                  <c:v>72.519451660000001</c:v>
                </c:pt>
                <c:pt idx="230">
                  <c:v>66.431902199999996</c:v>
                </c:pt>
                <c:pt idx="231">
                  <c:v>54.676548969999999</c:v>
                </c:pt>
                <c:pt idx="232">
                  <c:v>41.816578550000003</c:v>
                </c:pt>
                <c:pt idx="233">
                  <c:v>55.075994729999998</c:v>
                </c:pt>
                <c:pt idx="234">
                  <c:v>53.737462800000003</c:v>
                </c:pt>
                <c:pt idx="235">
                  <c:v>72.683408279999995</c:v>
                </c:pt>
                <c:pt idx="236">
                  <c:v>94.202000389999995</c:v>
                </c:pt>
                <c:pt idx="237">
                  <c:v>59.126705430000001</c:v>
                </c:pt>
                <c:pt idx="238">
                  <c:v>65.401736990000003</c:v>
                </c:pt>
                <c:pt idx="239">
                  <c:v>15.600428539999999</c:v>
                </c:pt>
                <c:pt idx="240">
                  <c:v>45.952802990000002</c:v>
                </c:pt>
                <c:pt idx="241">
                  <c:v>65.254632810000004</c:v>
                </c:pt>
                <c:pt idx="242">
                  <c:v>59.517046800000003</c:v>
                </c:pt>
                <c:pt idx="243">
                  <c:v>40.563923209999999</c:v>
                </c:pt>
                <c:pt idx="244">
                  <c:v>49.936956510000002</c:v>
                </c:pt>
                <c:pt idx="245">
                  <c:v>47.608208359999999</c:v>
                </c:pt>
                <c:pt idx="246">
                  <c:v>70.321478690000006</c:v>
                </c:pt>
                <c:pt idx="247">
                  <c:v>79.925971849999996</c:v>
                </c:pt>
                <c:pt idx="248">
                  <c:v>80.923263480000003</c:v>
                </c:pt>
                <c:pt idx="249">
                  <c:v>68.074378010000004</c:v>
                </c:pt>
              </c:numCache>
            </c:numRef>
          </c:xVal>
          <c:yVal>
            <c:numRef>
              <c:f>'CKD Risk Data'!$R$2:$R$724</c:f>
              <c:numCache>
                <c:formatCode>#,##0.00</c:formatCode>
                <c:ptCount val="723"/>
                <c:pt idx="0">
                  <c:v>3.2829342989999999</c:v>
                </c:pt>
                <c:pt idx="1">
                  <c:v>1.819046312</c:v>
                </c:pt>
                <c:pt idx="2">
                  <c:v>2.495974618</c:v>
                </c:pt>
                <c:pt idx="3">
                  <c:v>1.3780141530000001</c:v>
                </c:pt>
                <c:pt idx="4">
                  <c:v>2.264838825</c:v>
                </c:pt>
                <c:pt idx="5">
                  <c:v>3.4671694120000001</c:v>
                </c:pt>
                <c:pt idx="6">
                  <c:v>3.3000868749999999</c:v>
                </c:pt>
                <c:pt idx="7">
                  <c:v>1.2193160889999999</c:v>
                </c:pt>
                <c:pt idx="8">
                  <c:v>1.622006692</c:v>
                </c:pt>
                <c:pt idx="9">
                  <c:v>3.2018386489999999</c:v>
                </c:pt>
                <c:pt idx="10">
                  <c:v>3.3196924049999996</c:v>
                </c:pt>
                <c:pt idx="11">
                  <c:v>3.285787284</c:v>
                </c:pt>
                <c:pt idx="12">
                  <c:v>2.1336315479999999</c:v>
                </c:pt>
                <c:pt idx="13">
                  <c:v>2.2152312529999998</c:v>
                </c:pt>
                <c:pt idx="14">
                  <c:v>2.7106420149999999</c:v>
                </c:pt>
                <c:pt idx="15">
                  <c:v>2.5250740550000002</c:v>
                </c:pt>
                <c:pt idx="16">
                  <c:v>3.8363252400000003</c:v>
                </c:pt>
                <c:pt idx="17">
                  <c:v>1.75334075</c:v>
                </c:pt>
                <c:pt idx="18">
                  <c:v>3.5362038029999998</c:v>
                </c:pt>
                <c:pt idx="19">
                  <c:v>2.9564771529999998</c:v>
                </c:pt>
                <c:pt idx="20">
                  <c:v>1.3885251490000001</c:v>
                </c:pt>
                <c:pt idx="21">
                  <c:v>1.1958919530000001</c:v>
                </c:pt>
                <c:pt idx="22">
                  <c:v>2.6542341289999998</c:v>
                </c:pt>
                <c:pt idx="23">
                  <c:v>2.21838348</c:v>
                </c:pt>
                <c:pt idx="24">
                  <c:v>2.3521229250000002</c:v>
                </c:pt>
                <c:pt idx="25">
                  <c:v>2.6814585809999998</c:v>
                </c:pt>
                <c:pt idx="26">
                  <c:v>2.1009038740000001</c:v>
                </c:pt>
                <c:pt idx="27">
                  <c:v>1.864091355</c:v>
                </c:pt>
                <c:pt idx="28">
                  <c:v>1.4146131</c:v>
                </c:pt>
                <c:pt idx="29">
                  <c:v>3.1868056889999998</c:v>
                </c:pt>
                <c:pt idx="30">
                  <c:v>1.3659380480000001</c:v>
                </c:pt>
                <c:pt idx="31">
                  <c:v>2.22559606</c:v>
                </c:pt>
                <c:pt idx="32">
                  <c:v>0.94908842360000001</c:v>
                </c:pt>
                <c:pt idx="33">
                  <c:v>2.5645383260000001</c:v>
                </c:pt>
                <c:pt idx="34">
                  <c:v>2.698045193</c:v>
                </c:pt>
                <c:pt idx="35">
                  <c:v>1.0657859539999999</c:v>
                </c:pt>
                <c:pt idx="36">
                  <c:v>2.1098655370000001</c:v>
                </c:pt>
                <c:pt idx="37">
                  <c:v>1.4747570649999999</c:v>
                </c:pt>
                <c:pt idx="38">
                  <c:v>1.7182685950000001</c:v>
                </c:pt>
                <c:pt idx="39">
                  <c:v>2.1666993720000001</c:v>
                </c:pt>
                <c:pt idx="40">
                  <c:v>3.5849101329999997</c:v>
                </c:pt>
                <c:pt idx="41">
                  <c:v>2.167482433</c:v>
                </c:pt>
                <c:pt idx="42">
                  <c:v>1.9622795390000001</c:v>
                </c:pt>
                <c:pt idx="43">
                  <c:v>1.977285937</c:v>
                </c:pt>
                <c:pt idx="44">
                  <c:v>2.4582456160000001</c:v>
                </c:pt>
                <c:pt idx="45">
                  <c:v>1.414328738</c:v>
                </c:pt>
                <c:pt idx="46">
                  <c:v>3.6207743629999998</c:v>
                </c:pt>
                <c:pt idx="47">
                  <c:v>2.8354467129999996</c:v>
                </c:pt>
                <c:pt idx="48">
                  <c:v>2.381766748</c:v>
                </c:pt>
                <c:pt idx="49">
                  <c:v>2.8452936869999998</c:v>
                </c:pt>
                <c:pt idx="50">
                  <c:v>1.3775641570000001</c:v>
                </c:pt>
                <c:pt idx="51">
                  <c:v>1.1184834969999999</c:v>
                </c:pt>
                <c:pt idx="52">
                  <c:v>3.1969893969999998</c:v>
                </c:pt>
                <c:pt idx="53">
                  <c:v>2.9836938270000002</c:v>
                </c:pt>
                <c:pt idx="54">
                  <c:v>2.0522288099999999</c:v>
                </c:pt>
                <c:pt idx="55">
                  <c:v>2.385232147</c:v>
                </c:pt>
                <c:pt idx="56">
                  <c:v>3.4685587139999998</c:v>
                </c:pt>
                <c:pt idx="57">
                  <c:v>2.9741708600000001</c:v>
                </c:pt>
                <c:pt idx="58">
                  <c:v>1.475740235</c:v>
                </c:pt>
                <c:pt idx="59">
                  <c:v>1.1955295269999999</c:v>
                </c:pt>
                <c:pt idx="60">
                  <c:v>2.590441142</c:v>
                </c:pt>
                <c:pt idx="61">
                  <c:v>2.7342255420000003</c:v>
                </c:pt>
                <c:pt idx="62">
                  <c:v>3.2583972380000001</c:v>
                </c:pt>
                <c:pt idx="63">
                  <c:v>2.2178394509999997</c:v>
                </c:pt>
                <c:pt idx="64">
                  <c:v>0.77074395790000005</c:v>
                </c:pt>
                <c:pt idx="65">
                  <c:v>3.108670032</c:v>
                </c:pt>
                <c:pt idx="66">
                  <c:v>0.83571624740000006</c:v>
                </c:pt>
                <c:pt idx="67">
                  <c:v>1.4523272329999999</c:v>
                </c:pt>
                <c:pt idx="68">
                  <c:v>2.1629457599999999</c:v>
                </c:pt>
                <c:pt idx="69">
                  <c:v>2.3641455799999997</c:v>
                </c:pt>
                <c:pt idx="70">
                  <c:v>1.5289836620000001</c:v>
                </c:pt>
                <c:pt idx="71">
                  <c:v>1.478049232</c:v>
                </c:pt>
                <c:pt idx="72">
                  <c:v>2.8353202249999998</c:v>
                </c:pt>
                <c:pt idx="73">
                  <c:v>2.2883887650000001</c:v>
                </c:pt>
                <c:pt idx="74">
                  <c:v>2.3106187380000001</c:v>
                </c:pt>
                <c:pt idx="75">
                  <c:v>1.9185397210000001</c:v>
                </c:pt>
                <c:pt idx="76">
                  <c:v>3.354094817</c:v>
                </c:pt>
                <c:pt idx="77">
                  <c:v>3.5104198110000002</c:v>
                </c:pt>
                <c:pt idx="78">
                  <c:v>2.5238618110000002</c:v>
                </c:pt>
                <c:pt idx="79">
                  <c:v>3.7501708870000003</c:v>
                </c:pt>
                <c:pt idx="80">
                  <c:v>3.4743606009999999</c:v>
                </c:pt>
                <c:pt idx="81">
                  <c:v>3.8892600330000002</c:v>
                </c:pt>
                <c:pt idx="82">
                  <c:v>2.7604372480000001</c:v>
                </c:pt>
                <c:pt idx="83">
                  <c:v>3.6177109999999999</c:v>
                </c:pt>
                <c:pt idx="84">
                  <c:v>2.3103227409999998</c:v>
                </c:pt>
                <c:pt idx="85">
                  <c:v>0.81607857130000006</c:v>
                </c:pt>
                <c:pt idx="86">
                  <c:v>3.6275846510000003</c:v>
                </c:pt>
                <c:pt idx="87">
                  <c:v>1.8163140929999999</c:v>
                </c:pt>
                <c:pt idx="88">
                  <c:v>2.9175314819999998</c:v>
                </c:pt>
                <c:pt idx="89">
                  <c:v>2.0520352480000001</c:v>
                </c:pt>
                <c:pt idx="90">
                  <c:v>2.3264684830000002</c:v>
                </c:pt>
                <c:pt idx="91">
                  <c:v>2.3879509779999997</c:v>
                </c:pt>
                <c:pt idx="92">
                  <c:v>2.4268482730000001</c:v>
                </c:pt>
                <c:pt idx="93">
                  <c:v>3.3803311979999999</c:v>
                </c:pt>
                <c:pt idx="94">
                  <c:v>2.9923419730000003</c:v>
                </c:pt>
                <c:pt idx="95">
                  <c:v>3.5999599020000002</c:v>
                </c:pt>
                <c:pt idx="96">
                  <c:v>3.1933219319999999</c:v>
                </c:pt>
                <c:pt idx="97">
                  <c:v>3.3714206089999998</c:v>
                </c:pt>
                <c:pt idx="98">
                  <c:v>1.6724633040000001</c:v>
                </c:pt>
                <c:pt idx="99">
                  <c:v>1.670952706</c:v>
                </c:pt>
                <c:pt idx="100">
                  <c:v>2.024605212</c:v>
                </c:pt>
                <c:pt idx="101">
                  <c:v>3.3669673739999997</c:v>
                </c:pt>
                <c:pt idx="102">
                  <c:v>1.3238399079999998</c:v>
                </c:pt>
                <c:pt idx="103">
                  <c:v>3.9877852919999999</c:v>
                </c:pt>
                <c:pt idx="104">
                  <c:v>1.013462452</c:v>
                </c:pt>
                <c:pt idx="105">
                  <c:v>2.242873737</c:v>
                </c:pt>
                <c:pt idx="106">
                  <c:v>2.9853988459999998</c:v>
                </c:pt>
                <c:pt idx="107">
                  <c:v>1.6777941809999999</c:v>
                </c:pt>
                <c:pt idx="108">
                  <c:v>0.91513651119999995</c:v>
                </c:pt>
                <c:pt idx="109">
                  <c:v>3.0065336229999997</c:v>
                </c:pt>
                <c:pt idx="110">
                  <c:v>2.2324940550000001</c:v>
                </c:pt>
                <c:pt idx="111">
                  <c:v>4.172717424</c:v>
                </c:pt>
                <c:pt idx="112">
                  <c:v>1.4940661050000001</c:v>
                </c:pt>
                <c:pt idx="113">
                  <c:v>2.7992741919999999</c:v>
                </c:pt>
                <c:pt idx="114">
                  <c:v>1.83525899</c:v>
                </c:pt>
                <c:pt idx="115">
                  <c:v>2.300319585</c:v>
                </c:pt>
                <c:pt idx="116">
                  <c:v>1.435034669</c:v>
                </c:pt>
                <c:pt idx="117">
                  <c:v>1.891768323</c:v>
                </c:pt>
                <c:pt idx="118">
                  <c:v>2.1146804449999999</c:v>
                </c:pt>
                <c:pt idx="119">
                  <c:v>3.0953783349999999</c:v>
                </c:pt>
                <c:pt idx="120">
                  <c:v>1.2324340999999999</c:v>
                </c:pt>
                <c:pt idx="121">
                  <c:v>1.9335235210000001</c:v>
                </c:pt>
                <c:pt idx="122">
                  <c:v>1.4228089829999999</c:v>
                </c:pt>
                <c:pt idx="123">
                  <c:v>3.1396443920000001</c:v>
                </c:pt>
                <c:pt idx="124">
                  <c:v>2.1546577569999998</c:v>
                </c:pt>
                <c:pt idx="125">
                  <c:v>1.3774586489999998</c:v>
                </c:pt>
                <c:pt idx="126">
                  <c:v>0.95590156420000005</c:v>
                </c:pt>
                <c:pt idx="127">
                  <c:v>2.3874807749999998</c:v>
                </c:pt>
                <c:pt idx="128">
                  <c:v>3.4699362660000004</c:v>
                </c:pt>
                <c:pt idx="129">
                  <c:v>3.0232998120000003</c:v>
                </c:pt>
                <c:pt idx="130">
                  <c:v>1.0047546000000001</c:v>
                </c:pt>
                <c:pt idx="131">
                  <c:v>3.3120993899999998</c:v>
                </c:pt>
                <c:pt idx="132">
                  <c:v>2.978398028</c:v>
                </c:pt>
                <c:pt idx="133">
                  <c:v>2.5089956139999998</c:v>
                </c:pt>
                <c:pt idx="134">
                  <c:v>2.6988967980000003</c:v>
                </c:pt>
                <c:pt idx="135">
                  <c:v>2.5117454899999996</c:v>
                </c:pt>
                <c:pt idx="136">
                  <c:v>0.8147150715</c:v>
                </c:pt>
                <c:pt idx="137">
                  <c:v>2.1650295169999998</c:v>
                </c:pt>
                <c:pt idx="138">
                  <c:v>2.492616178</c:v>
                </c:pt>
                <c:pt idx="139">
                  <c:v>2.230476146</c:v>
                </c:pt>
                <c:pt idx="140">
                  <c:v>2.3772455030000001</c:v>
                </c:pt>
                <c:pt idx="141">
                  <c:v>1.17361088</c:v>
                </c:pt>
                <c:pt idx="142">
                  <c:v>2.7068309190000002</c:v>
                </c:pt>
                <c:pt idx="143">
                  <c:v>1.6970120719999999</c:v>
                </c:pt>
                <c:pt idx="144">
                  <c:v>3.0738876789999998</c:v>
                </c:pt>
                <c:pt idx="145">
                  <c:v>2.589546194</c:v>
                </c:pt>
                <c:pt idx="146">
                  <c:v>2.6538545119999997</c:v>
                </c:pt>
                <c:pt idx="147">
                  <c:v>3.1888466680000001</c:v>
                </c:pt>
                <c:pt idx="148">
                  <c:v>2.3967008449999998</c:v>
                </c:pt>
                <c:pt idx="149">
                  <c:v>2.965883576</c:v>
                </c:pt>
                <c:pt idx="150">
                  <c:v>3.3535342030000002</c:v>
                </c:pt>
                <c:pt idx="151">
                  <c:v>1.1930133189999998</c:v>
                </c:pt>
                <c:pt idx="152">
                  <c:v>1.937204162</c:v>
                </c:pt>
                <c:pt idx="153">
                  <c:v>1.118029763</c:v>
                </c:pt>
                <c:pt idx="154">
                  <c:v>3.4080955849999999</c:v>
                </c:pt>
                <c:pt idx="155">
                  <c:v>2.0336462200000001</c:v>
                </c:pt>
                <c:pt idx="156">
                  <c:v>2.2265310889999999</c:v>
                </c:pt>
                <c:pt idx="157">
                  <c:v>3.0952159940000001</c:v>
                </c:pt>
                <c:pt idx="158">
                  <c:v>2.8812835679999997</c:v>
                </c:pt>
                <c:pt idx="159">
                  <c:v>1.5060442570000001</c:v>
                </c:pt>
                <c:pt idx="160">
                  <c:v>1.7045507070000001</c:v>
                </c:pt>
                <c:pt idx="161">
                  <c:v>1.760134745</c:v>
                </c:pt>
                <c:pt idx="162">
                  <c:v>1.7713375200000001</c:v>
                </c:pt>
                <c:pt idx="163">
                  <c:v>2.492152667</c:v>
                </c:pt>
                <c:pt idx="164">
                  <c:v>2.7788964329999999</c:v>
                </c:pt>
                <c:pt idx="165">
                  <c:v>2.511193188</c:v>
                </c:pt>
                <c:pt idx="166">
                  <c:v>2.2077172650000003</c:v>
                </c:pt>
                <c:pt idx="167">
                  <c:v>3.8095001590000002</c:v>
                </c:pt>
                <c:pt idx="168">
                  <c:v>3.1897685089999999</c:v>
                </c:pt>
                <c:pt idx="169">
                  <c:v>1.721055979</c:v>
                </c:pt>
                <c:pt idx="170">
                  <c:v>2.7848986079999998</c:v>
                </c:pt>
                <c:pt idx="171">
                  <c:v>1.972882721</c:v>
                </c:pt>
                <c:pt idx="172">
                  <c:v>3.9702560999999998</c:v>
                </c:pt>
                <c:pt idx="173">
                  <c:v>2.8991906039999997</c:v>
                </c:pt>
                <c:pt idx="174">
                  <c:v>3.0684101719999997</c:v>
                </c:pt>
                <c:pt idx="175">
                  <c:v>1.793244498</c:v>
                </c:pt>
                <c:pt idx="176">
                  <c:v>3.1139161450000001</c:v>
                </c:pt>
                <c:pt idx="177">
                  <c:v>2.0565056359999998</c:v>
                </c:pt>
                <c:pt idx="178">
                  <c:v>2.6562560549999996</c:v>
                </c:pt>
                <c:pt idx="179">
                  <c:v>1.203952347</c:v>
                </c:pt>
                <c:pt idx="180">
                  <c:v>3.8089617589999998</c:v>
                </c:pt>
                <c:pt idx="181">
                  <c:v>3.392398628</c:v>
                </c:pt>
                <c:pt idx="182">
                  <c:v>1.6570665249999998</c:v>
                </c:pt>
                <c:pt idx="183">
                  <c:v>3.2069438589999999</c:v>
                </c:pt>
                <c:pt idx="184">
                  <c:v>3.3976438349999998</c:v>
                </c:pt>
                <c:pt idx="185">
                  <c:v>2.15367424</c:v>
                </c:pt>
                <c:pt idx="186">
                  <c:v>1.7544325200000002</c:v>
                </c:pt>
                <c:pt idx="187">
                  <c:v>2.0507791200000001</c:v>
                </c:pt>
                <c:pt idx="188">
                  <c:v>3.691383659</c:v>
                </c:pt>
                <c:pt idx="189">
                  <c:v>3.6892101369999999</c:v>
                </c:pt>
                <c:pt idx="190">
                  <c:v>3.2813996590000003</c:v>
                </c:pt>
                <c:pt idx="191">
                  <c:v>2.46295493</c:v>
                </c:pt>
                <c:pt idx="192">
                  <c:v>1.56333407</c:v>
                </c:pt>
                <c:pt idx="193">
                  <c:v>2.9587468110000001</c:v>
                </c:pt>
                <c:pt idx="194">
                  <c:v>3.855547702</c:v>
                </c:pt>
                <c:pt idx="195">
                  <c:v>1.732010893</c:v>
                </c:pt>
                <c:pt idx="196">
                  <c:v>2.6165417280000001</c:v>
                </c:pt>
                <c:pt idx="197">
                  <c:v>0.94963669119999994</c:v>
                </c:pt>
                <c:pt idx="198">
                  <c:v>3.2026693239999999</c:v>
                </c:pt>
                <c:pt idx="199">
                  <c:v>2.6615938790000002</c:v>
                </c:pt>
                <c:pt idx="200">
                  <c:v>3.1938474179999998</c:v>
                </c:pt>
                <c:pt idx="201">
                  <c:v>1.6265070080000001</c:v>
                </c:pt>
                <c:pt idx="202">
                  <c:v>3.3446023710000001</c:v>
                </c:pt>
                <c:pt idx="203">
                  <c:v>2.272685278</c:v>
                </c:pt>
                <c:pt idx="204">
                  <c:v>2.5155943490000001</c:v>
                </c:pt>
                <c:pt idx="205">
                  <c:v>2.164637302</c:v>
                </c:pt>
                <c:pt idx="206">
                  <c:v>3.1472690409999999</c:v>
                </c:pt>
                <c:pt idx="207">
                  <c:v>1.503709331</c:v>
                </c:pt>
                <c:pt idx="208">
                  <c:v>1.3097979909999999</c:v>
                </c:pt>
                <c:pt idx="209">
                  <c:v>0.99191107519999999</c:v>
                </c:pt>
                <c:pt idx="210">
                  <c:v>2.0153139379999998</c:v>
                </c:pt>
                <c:pt idx="211">
                  <c:v>1.1193383269999999</c:v>
                </c:pt>
                <c:pt idx="212">
                  <c:v>0.98521649979999992</c:v>
                </c:pt>
                <c:pt idx="213">
                  <c:v>3.1297178149999998</c:v>
                </c:pt>
                <c:pt idx="214">
                  <c:v>3.4479051909999998</c:v>
                </c:pt>
                <c:pt idx="215">
                  <c:v>3.0727625240000003</c:v>
                </c:pt>
                <c:pt idx="216">
                  <c:v>2.8140209340000002</c:v>
                </c:pt>
                <c:pt idx="217">
                  <c:v>1.783077636</c:v>
                </c:pt>
                <c:pt idx="218">
                  <c:v>3.5540990240000001</c:v>
                </c:pt>
                <c:pt idx="219">
                  <c:v>2.8631186799999999</c:v>
                </c:pt>
                <c:pt idx="220">
                  <c:v>1.6379542309999999</c:v>
                </c:pt>
                <c:pt idx="221">
                  <c:v>1.202414393</c:v>
                </c:pt>
                <c:pt idx="222">
                  <c:v>2.419916545</c:v>
                </c:pt>
                <c:pt idx="223">
                  <c:v>1.5514128780000001</c:v>
                </c:pt>
                <c:pt idx="224">
                  <c:v>2.921950485</c:v>
                </c:pt>
                <c:pt idx="225">
                  <c:v>3.0819253660000001</c:v>
                </c:pt>
                <c:pt idx="226">
                  <c:v>3.5346365460000002</c:v>
                </c:pt>
                <c:pt idx="227">
                  <c:v>1.6810853970000001</c:v>
                </c:pt>
                <c:pt idx="228">
                  <c:v>2.1570753110000003</c:v>
                </c:pt>
                <c:pt idx="229">
                  <c:v>3.2329336199999998</c:v>
                </c:pt>
                <c:pt idx="230">
                  <c:v>2.245630587</c:v>
                </c:pt>
                <c:pt idx="231">
                  <c:v>1.013932847</c:v>
                </c:pt>
                <c:pt idx="232">
                  <c:v>1.214503592</c:v>
                </c:pt>
                <c:pt idx="233">
                  <c:v>1.62646851</c:v>
                </c:pt>
                <c:pt idx="234">
                  <c:v>3.1502915549999999</c:v>
                </c:pt>
                <c:pt idx="235">
                  <c:v>2.662213903</c:v>
                </c:pt>
                <c:pt idx="236">
                  <c:v>4.0319505099999997</c:v>
                </c:pt>
                <c:pt idx="237">
                  <c:v>2.8631986240000002</c:v>
                </c:pt>
                <c:pt idx="238">
                  <c:v>3.2554070660000001</c:v>
                </c:pt>
                <c:pt idx="239">
                  <c:v>1.036706055</c:v>
                </c:pt>
                <c:pt idx="240">
                  <c:v>1.639995249</c:v>
                </c:pt>
                <c:pt idx="241">
                  <c:v>2.8064014419999999</c:v>
                </c:pt>
                <c:pt idx="242">
                  <c:v>1.2771149339999999</c:v>
                </c:pt>
                <c:pt idx="243">
                  <c:v>2.1708547549999997</c:v>
                </c:pt>
                <c:pt idx="244">
                  <c:v>1.6566801609999999</c:v>
                </c:pt>
                <c:pt idx="245">
                  <c:v>1.956586492</c:v>
                </c:pt>
                <c:pt idx="246">
                  <c:v>2.8864753270000003</c:v>
                </c:pt>
                <c:pt idx="247">
                  <c:v>2.8930963689999998</c:v>
                </c:pt>
                <c:pt idx="248">
                  <c:v>2.3015738379999999</c:v>
                </c:pt>
                <c:pt idx="249">
                  <c:v>3.495002538</c:v>
                </c:pt>
              </c:numCache>
            </c:numRef>
          </c:yVal>
          <c:smooth val="0"/>
          <c:extLst>
            <c:ext xmlns:c16="http://schemas.microsoft.com/office/drawing/2014/chart" uri="{C3380CC4-5D6E-409C-BE32-E72D297353CC}">
              <c16:uniqueId val="{00000001-71E5-4784-BB68-2794969E3B8B}"/>
            </c:ext>
          </c:extLst>
        </c:ser>
        <c:dLbls>
          <c:showLegendKey val="0"/>
          <c:showVal val="0"/>
          <c:showCatName val="0"/>
          <c:showSerName val="0"/>
          <c:showPercent val="0"/>
          <c:showBubbleSize val="0"/>
        </c:dLbls>
        <c:axId val="2082956463"/>
        <c:axId val="2082951887"/>
      </c:scatterChart>
      <c:valAx>
        <c:axId val="208295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CKD Risk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951887"/>
        <c:crosses val="autoZero"/>
        <c:crossBetween val="midCat"/>
      </c:valAx>
      <c:valAx>
        <c:axId val="2082951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Blodd</a:t>
                </a:r>
                <a:r>
                  <a:rPr lang="en-US" baseline="0"/>
                  <a:t> Urea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9564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alpha val="9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Hypertension_no:-286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'CKD Risk Data'!$J$1</c:f>
              <c:strCache>
                <c:ptCount val="1"/>
                <c:pt idx="0">
                  <c:v>Hypertension_no</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'CKD Risk Data'!$E$2:$E$724</c:f>
              <c:numCache>
                <c:formatCode>#,##0</c:formatCode>
                <c:ptCount val="723"/>
                <c:pt idx="0">
                  <c:v>82.194167870000001</c:v>
                </c:pt>
                <c:pt idx="1">
                  <c:v>43.231758190000001</c:v>
                </c:pt>
                <c:pt idx="2">
                  <c:v>71.791997460000005</c:v>
                </c:pt>
                <c:pt idx="3">
                  <c:v>39.146159089999998</c:v>
                </c:pt>
                <c:pt idx="4">
                  <c:v>64.029625870000004</c:v>
                </c:pt>
                <c:pt idx="5">
                  <c:v>81.417810230000001</c:v>
                </c:pt>
                <c:pt idx="6">
                  <c:v>85.14260256</c:v>
                </c:pt>
                <c:pt idx="7">
                  <c:v>22.889607909999999</c:v>
                </c:pt>
                <c:pt idx="8">
                  <c:v>51.437672169999999</c:v>
                </c:pt>
                <c:pt idx="9">
                  <c:v>80.228148829999995</c:v>
                </c:pt>
                <c:pt idx="10">
                  <c:v>83.031228249999998</c:v>
                </c:pt>
                <c:pt idx="11">
                  <c:v>70.581140860000005</c:v>
                </c:pt>
                <c:pt idx="12">
                  <c:v>65.053689770000005</c:v>
                </c:pt>
                <c:pt idx="13">
                  <c:v>65.35015636</c:v>
                </c:pt>
                <c:pt idx="14">
                  <c:v>49.812530240000001</c:v>
                </c:pt>
                <c:pt idx="15">
                  <c:v>72.721839540000005</c:v>
                </c:pt>
                <c:pt idx="16">
                  <c:v>77.169766210000006</c:v>
                </c:pt>
                <c:pt idx="17">
                  <c:v>63.619991990000003</c:v>
                </c:pt>
                <c:pt idx="18">
                  <c:v>69.693179979999996</c:v>
                </c:pt>
                <c:pt idx="19">
                  <c:v>81.303191769999998</c:v>
                </c:pt>
                <c:pt idx="20">
                  <c:v>45.926032669999998</c:v>
                </c:pt>
                <c:pt idx="21">
                  <c:v>30.073735500000002</c:v>
                </c:pt>
                <c:pt idx="22">
                  <c:v>47.10057896</c:v>
                </c:pt>
                <c:pt idx="23">
                  <c:v>50.646582799999997</c:v>
                </c:pt>
                <c:pt idx="24">
                  <c:v>42.655147079999999</c:v>
                </c:pt>
                <c:pt idx="25">
                  <c:v>75.00093013</c:v>
                </c:pt>
                <c:pt idx="26">
                  <c:v>68.037544740000001</c:v>
                </c:pt>
                <c:pt idx="27">
                  <c:v>53.548288210000003</c:v>
                </c:pt>
                <c:pt idx="28">
                  <c:v>50.521261420000002</c:v>
                </c:pt>
                <c:pt idx="29">
                  <c:v>82.209648220000005</c:v>
                </c:pt>
                <c:pt idx="30">
                  <c:v>49.901805199999998</c:v>
                </c:pt>
                <c:pt idx="31">
                  <c:v>43.432449140000003</c:v>
                </c:pt>
                <c:pt idx="32">
                  <c:v>22.231682249999999</c:v>
                </c:pt>
                <c:pt idx="33">
                  <c:v>84.577131919999999</c:v>
                </c:pt>
                <c:pt idx="34">
                  <c:v>58.599369670000002</c:v>
                </c:pt>
                <c:pt idx="35">
                  <c:v>37.97325172</c:v>
                </c:pt>
                <c:pt idx="36">
                  <c:v>60.613527329999997</c:v>
                </c:pt>
                <c:pt idx="37">
                  <c:v>54.855164240000001</c:v>
                </c:pt>
                <c:pt idx="38">
                  <c:v>52.087789469999997</c:v>
                </c:pt>
                <c:pt idx="39">
                  <c:v>58.362999950000003</c:v>
                </c:pt>
                <c:pt idx="40">
                  <c:v>77.945458029999998</c:v>
                </c:pt>
                <c:pt idx="41">
                  <c:v>55.811086500000002</c:v>
                </c:pt>
                <c:pt idx="42">
                  <c:v>54.0808933</c:v>
                </c:pt>
                <c:pt idx="43">
                  <c:v>54.24131543</c:v>
                </c:pt>
                <c:pt idx="44">
                  <c:v>31.230427389999999</c:v>
                </c:pt>
                <c:pt idx="45">
                  <c:v>49.028078270000002</c:v>
                </c:pt>
                <c:pt idx="46">
                  <c:v>81.749422080000002</c:v>
                </c:pt>
                <c:pt idx="47">
                  <c:v>55.470125469999999</c:v>
                </c:pt>
                <c:pt idx="48">
                  <c:v>58.26806723</c:v>
                </c:pt>
                <c:pt idx="49">
                  <c:v>70.361309090000006</c:v>
                </c:pt>
                <c:pt idx="50">
                  <c:v>61.317013609999997</c:v>
                </c:pt>
                <c:pt idx="51">
                  <c:v>30.68736539</c:v>
                </c:pt>
                <c:pt idx="52">
                  <c:v>57.719240069999998</c:v>
                </c:pt>
                <c:pt idx="53">
                  <c:v>75.220892570000004</c:v>
                </c:pt>
                <c:pt idx="54">
                  <c:v>66.895623779999994</c:v>
                </c:pt>
                <c:pt idx="55">
                  <c:v>67.439289759999994</c:v>
                </c:pt>
                <c:pt idx="56">
                  <c:v>58.048801390000001</c:v>
                </c:pt>
                <c:pt idx="57">
                  <c:v>76.002614370000003</c:v>
                </c:pt>
                <c:pt idx="58">
                  <c:v>43.869735839999997</c:v>
                </c:pt>
                <c:pt idx="59">
                  <c:v>41.257322610000003</c:v>
                </c:pt>
                <c:pt idx="60">
                  <c:v>56.356409990000003</c:v>
                </c:pt>
                <c:pt idx="61">
                  <c:v>73.211659420000004</c:v>
                </c:pt>
                <c:pt idx="62">
                  <c:v>78.948891759999995</c:v>
                </c:pt>
                <c:pt idx="63">
                  <c:v>51.079117590000003</c:v>
                </c:pt>
                <c:pt idx="64">
                  <c:v>9.2993824200000006</c:v>
                </c:pt>
                <c:pt idx="65">
                  <c:v>77.635932310000001</c:v>
                </c:pt>
                <c:pt idx="66">
                  <c:v>25.154706520000001</c:v>
                </c:pt>
                <c:pt idx="67">
                  <c:v>44.499999979999998</c:v>
                </c:pt>
                <c:pt idx="68">
                  <c:v>49.249414049999999</c:v>
                </c:pt>
                <c:pt idx="69">
                  <c:v>52.457633569999999</c:v>
                </c:pt>
                <c:pt idx="70">
                  <c:v>33.364466180000001</c:v>
                </c:pt>
                <c:pt idx="71">
                  <c:v>41.934418770000001</c:v>
                </c:pt>
                <c:pt idx="72">
                  <c:v>68.69627629</c:v>
                </c:pt>
                <c:pt idx="73">
                  <c:v>46.138626459999998</c:v>
                </c:pt>
                <c:pt idx="74">
                  <c:v>46.184849319999998</c:v>
                </c:pt>
                <c:pt idx="75">
                  <c:v>36.14614864</c:v>
                </c:pt>
                <c:pt idx="76">
                  <c:v>75.641345479999998</c:v>
                </c:pt>
                <c:pt idx="77">
                  <c:v>56.93120759</c:v>
                </c:pt>
                <c:pt idx="78">
                  <c:v>30.73360731</c:v>
                </c:pt>
                <c:pt idx="79">
                  <c:v>77.528806720000006</c:v>
                </c:pt>
                <c:pt idx="80">
                  <c:v>77.382051579999995</c:v>
                </c:pt>
                <c:pt idx="81">
                  <c:v>90.240967789999999</c:v>
                </c:pt>
                <c:pt idx="82">
                  <c:v>61.114995</c:v>
                </c:pt>
                <c:pt idx="83">
                  <c:v>82.260736559999998</c:v>
                </c:pt>
                <c:pt idx="84">
                  <c:v>39.464562460000003</c:v>
                </c:pt>
                <c:pt idx="85">
                  <c:v>4.3231758190000003</c:v>
                </c:pt>
                <c:pt idx="86">
                  <c:v>80.104507780000006</c:v>
                </c:pt>
                <c:pt idx="87">
                  <c:v>63.026677290000002</c:v>
                </c:pt>
                <c:pt idx="88">
                  <c:v>63.458305529999997</c:v>
                </c:pt>
                <c:pt idx="89">
                  <c:v>52.604562260000002</c:v>
                </c:pt>
                <c:pt idx="90">
                  <c:v>64.968805599999996</c:v>
                </c:pt>
                <c:pt idx="91">
                  <c:v>50.544312210000001</c:v>
                </c:pt>
                <c:pt idx="92">
                  <c:v>55.874489740000001</c:v>
                </c:pt>
                <c:pt idx="93">
                  <c:v>57.72870846</c:v>
                </c:pt>
                <c:pt idx="94">
                  <c:v>59.282268330000001</c:v>
                </c:pt>
                <c:pt idx="95">
                  <c:v>81.316065980000005</c:v>
                </c:pt>
                <c:pt idx="96">
                  <c:v>70.361066260000001</c:v>
                </c:pt>
                <c:pt idx="97">
                  <c:v>80.782652740000003</c:v>
                </c:pt>
                <c:pt idx="98">
                  <c:v>32.541290869999997</c:v>
                </c:pt>
                <c:pt idx="99">
                  <c:v>64.422994180000003</c:v>
                </c:pt>
                <c:pt idx="100">
                  <c:v>62.110525330000002</c:v>
                </c:pt>
                <c:pt idx="101">
                  <c:v>87.702484909999995</c:v>
                </c:pt>
                <c:pt idx="102">
                  <c:v>71.102300310000004</c:v>
                </c:pt>
                <c:pt idx="103">
                  <c:v>87.971903420000004</c:v>
                </c:pt>
                <c:pt idx="104">
                  <c:v>40.043408829999997</c:v>
                </c:pt>
                <c:pt idx="105">
                  <c:v>57.931170260000002</c:v>
                </c:pt>
                <c:pt idx="106">
                  <c:v>79.492907329999994</c:v>
                </c:pt>
                <c:pt idx="107">
                  <c:v>50.844110690000001</c:v>
                </c:pt>
                <c:pt idx="108">
                  <c:v>47.55733721</c:v>
                </c:pt>
                <c:pt idx="109">
                  <c:v>75.775831299999993</c:v>
                </c:pt>
                <c:pt idx="110">
                  <c:v>77.686486410000001</c:v>
                </c:pt>
                <c:pt idx="111">
                  <c:v>78.484629269999999</c:v>
                </c:pt>
                <c:pt idx="112">
                  <c:v>29.889020930000001</c:v>
                </c:pt>
                <c:pt idx="113">
                  <c:v>62.183094519999997</c:v>
                </c:pt>
                <c:pt idx="114">
                  <c:v>65.400265619999999</c:v>
                </c:pt>
                <c:pt idx="115">
                  <c:v>49.232427899999998</c:v>
                </c:pt>
                <c:pt idx="116">
                  <c:v>45.757007469999998</c:v>
                </c:pt>
                <c:pt idx="117">
                  <c:v>51.475163029999997</c:v>
                </c:pt>
                <c:pt idx="118">
                  <c:v>51.224130709999997</c:v>
                </c:pt>
                <c:pt idx="119">
                  <c:v>74.255839350000002</c:v>
                </c:pt>
                <c:pt idx="120">
                  <c:v>25.631373100000001</c:v>
                </c:pt>
                <c:pt idx="121">
                  <c:v>69.634501819999997</c:v>
                </c:pt>
                <c:pt idx="122">
                  <c:v>60.551935460000003</c:v>
                </c:pt>
                <c:pt idx="123">
                  <c:v>61.219683680000003</c:v>
                </c:pt>
                <c:pt idx="124">
                  <c:v>44.129946019999998</c:v>
                </c:pt>
                <c:pt idx="125">
                  <c:v>38.23736461</c:v>
                </c:pt>
                <c:pt idx="126">
                  <c:v>36.276592950000001</c:v>
                </c:pt>
                <c:pt idx="127">
                  <c:v>47.904336200000003</c:v>
                </c:pt>
                <c:pt idx="128">
                  <c:v>63.32662887</c:v>
                </c:pt>
                <c:pt idx="129">
                  <c:v>52.916198080000001</c:v>
                </c:pt>
                <c:pt idx="130">
                  <c:v>38.029719489999998</c:v>
                </c:pt>
                <c:pt idx="131">
                  <c:v>65.760764780000002</c:v>
                </c:pt>
                <c:pt idx="132">
                  <c:v>75.991841199999996</c:v>
                </c:pt>
                <c:pt idx="133">
                  <c:v>61.36653579</c:v>
                </c:pt>
                <c:pt idx="134">
                  <c:v>46.534539240000001</c:v>
                </c:pt>
                <c:pt idx="135">
                  <c:v>64.728125239999997</c:v>
                </c:pt>
                <c:pt idx="136">
                  <c:v>21.91355574</c:v>
                </c:pt>
                <c:pt idx="137">
                  <c:v>33.332872539999997</c:v>
                </c:pt>
                <c:pt idx="138">
                  <c:v>54.989010559999997</c:v>
                </c:pt>
                <c:pt idx="139">
                  <c:v>55.364832239999998</c:v>
                </c:pt>
                <c:pt idx="140">
                  <c:v>59.213549149999999</c:v>
                </c:pt>
                <c:pt idx="141">
                  <c:v>27.237466390000002</c:v>
                </c:pt>
                <c:pt idx="142">
                  <c:v>74.036019569999993</c:v>
                </c:pt>
                <c:pt idx="143">
                  <c:v>49.923869860000003</c:v>
                </c:pt>
                <c:pt idx="144">
                  <c:v>72.872032480000001</c:v>
                </c:pt>
                <c:pt idx="145">
                  <c:v>55.881361149999996</c:v>
                </c:pt>
                <c:pt idx="146">
                  <c:v>72.493923870000003</c:v>
                </c:pt>
                <c:pt idx="147">
                  <c:v>51.992628680000003</c:v>
                </c:pt>
                <c:pt idx="148">
                  <c:v>48.141648719999999</c:v>
                </c:pt>
                <c:pt idx="149">
                  <c:v>62.155760739999998</c:v>
                </c:pt>
                <c:pt idx="150">
                  <c:v>59.124778810000002</c:v>
                </c:pt>
                <c:pt idx="151">
                  <c:v>58.026808940000002</c:v>
                </c:pt>
                <c:pt idx="152">
                  <c:v>65.169055959999994</c:v>
                </c:pt>
                <c:pt idx="153">
                  <c:v>45.653307660000003</c:v>
                </c:pt>
                <c:pt idx="154">
                  <c:v>67.544203539999998</c:v>
                </c:pt>
                <c:pt idx="155">
                  <c:v>39.427602329999999</c:v>
                </c:pt>
                <c:pt idx="156">
                  <c:v>49.883953769999998</c:v>
                </c:pt>
                <c:pt idx="157">
                  <c:v>44.062098589999998</c:v>
                </c:pt>
                <c:pt idx="158">
                  <c:v>62.797323859999999</c:v>
                </c:pt>
                <c:pt idx="159">
                  <c:v>30.535633310000001</c:v>
                </c:pt>
                <c:pt idx="160">
                  <c:v>27.524547139999999</c:v>
                </c:pt>
                <c:pt idx="161">
                  <c:v>50.832978220000001</c:v>
                </c:pt>
                <c:pt idx="162">
                  <c:v>51.053095800000001</c:v>
                </c:pt>
                <c:pt idx="163">
                  <c:v>79.468138159999995</c:v>
                </c:pt>
                <c:pt idx="164">
                  <c:v>75.37066901</c:v>
                </c:pt>
                <c:pt idx="165">
                  <c:v>58.227329650000001</c:v>
                </c:pt>
                <c:pt idx="166">
                  <c:v>33.930344179999999</c:v>
                </c:pt>
                <c:pt idx="167">
                  <c:v>85.798282929999999</c:v>
                </c:pt>
                <c:pt idx="168">
                  <c:v>53.5471237</c:v>
                </c:pt>
                <c:pt idx="169">
                  <c:v>56.691737060000001</c:v>
                </c:pt>
                <c:pt idx="170">
                  <c:v>69.61031414</c:v>
                </c:pt>
                <c:pt idx="171">
                  <c:v>65.738018530000005</c:v>
                </c:pt>
                <c:pt idx="172">
                  <c:v>75.280366110000003</c:v>
                </c:pt>
                <c:pt idx="173">
                  <c:v>51.75842514</c:v>
                </c:pt>
                <c:pt idx="174">
                  <c:v>48.112527540000002</c:v>
                </c:pt>
                <c:pt idx="175">
                  <c:v>25.427791280000001</c:v>
                </c:pt>
                <c:pt idx="176">
                  <c:v>76.787468660000002</c:v>
                </c:pt>
                <c:pt idx="177">
                  <c:v>55.466134750000002</c:v>
                </c:pt>
                <c:pt idx="178">
                  <c:v>32.357384150000001</c:v>
                </c:pt>
                <c:pt idx="179">
                  <c:v>31.961319069999998</c:v>
                </c:pt>
                <c:pt idx="180">
                  <c:v>68.555374850000007</c:v>
                </c:pt>
                <c:pt idx="181">
                  <c:v>93.168364229999995</c:v>
                </c:pt>
                <c:pt idx="182">
                  <c:v>69.362614239999999</c:v>
                </c:pt>
                <c:pt idx="183">
                  <c:v>95.35015636</c:v>
                </c:pt>
                <c:pt idx="184">
                  <c:v>87.31129808</c:v>
                </c:pt>
                <c:pt idx="185">
                  <c:v>35.998082689999997</c:v>
                </c:pt>
                <c:pt idx="186">
                  <c:v>56.975247449999998</c:v>
                </c:pt>
                <c:pt idx="187">
                  <c:v>43.716370879999999</c:v>
                </c:pt>
                <c:pt idx="188">
                  <c:v>82.436178859999998</c:v>
                </c:pt>
                <c:pt idx="189">
                  <c:v>96.128143609999995</c:v>
                </c:pt>
                <c:pt idx="190">
                  <c:v>71.778013529999996</c:v>
                </c:pt>
                <c:pt idx="191">
                  <c:v>68.33416459</c:v>
                </c:pt>
                <c:pt idx="192">
                  <c:v>48.462106830000003</c:v>
                </c:pt>
                <c:pt idx="193">
                  <c:v>60.802680879999997</c:v>
                </c:pt>
                <c:pt idx="194">
                  <c:v>84.117880869999993</c:v>
                </c:pt>
                <c:pt idx="195">
                  <c:v>35.337860409999998</c:v>
                </c:pt>
                <c:pt idx="196">
                  <c:v>74.63853349</c:v>
                </c:pt>
                <c:pt idx="197">
                  <c:v>39.168396880000003</c:v>
                </c:pt>
                <c:pt idx="198">
                  <c:v>63.517471960000002</c:v>
                </c:pt>
                <c:pt idx="199">
                  <c:v>65.905654400000003</c:v>
                </c:pt>
                <c:pt idx="200">
                  <c:v>68.107986600000004</c:v>
                </c:pt>
                <c:pt idx="201">
                  <c:v>47.540102310000002</c:v>
                </c:pt>
                <c:pt idx="202">
                  <c:v>65.861205339999998</c:v>
                </c:pt>
                <c:pt idx="203">
                  <c:v>32.711285529999998</c:v>
                </c:pt>
                <c:pt idx="204">
                  <c:v>71.426679829999998</c:v>
                </c:pt>
                <c:pt idx="205">
                  <c:v>41.191888050000003</c:v>
                </c:pt>
                <c:pt idx="206">
                  <c:v>55.070233219999999</c:v>
                </c:pt>
                <c:pt idx="207">
                  <c:v>31.00862716</c:v>
                </c:pt>
                <c:pt idx="208">
                  <c:v>51.599565009999999</c:v>
                </c:pt>
                <c:pt idx="209">
                  <c:v>12.69552245</c:v>
                </c:pt>
                <c:pt idx="210">
                  <c:v>59.651828389999999</c:v>
                </c:pt>
                <c:pt idx="211">
                  <c:v>61.627443220000004</c:v>
                </c:pt>
                <c:pt idx="212">
                  <c:v>28.885312129999999</c:v>
                </c:pt>
                <c:pt idx="213">
                  <c:v>84.517161650000006</c:v>
                </c:pt>
                <c:pt idx="214">
                  <c:v>88.094742109999999</c:v>
                </c:pt>
                <c:pt idx="215">
                  <c:v>71.631050560000006</c:v>
                </c:pt>
                <c:pt idx="216">
                  <c:v>53.853097050000002</c:v>
                </c:pt>
                <c:pt idx="217">
                  <c:v>39.305886960000002</c:v>
                </c:pt>
                <c:pt idx="218">
                  <c:v>91.870893219999999</c:v>
                </c:pt>
                <c:pt idx="219">
                  <c:v>75.292330219999997</c:v>
                </c:pt>
                <c:pt idx="220">
                  <c:v>32.149152669999999</c:v>
                </c:pt>
                <c:pt idx="221">
                  <c:v>49.360495970000002</c:v>
                </c:pt>
                <c:pt idx="222">
                  <c:v>50.168442740000003</c:v>
                </c:pt>
                <c:pt idx="223">
                  <c:v>40.824336219999999</c:v>
                </c:pt>
                <c:pt idx="224">
                  <c:v>61.61225503</c:v>
                </c:pt>
                <c:pt idx="225">
                  <c:v>86.884049169999997</c:v>
                </c:pt>
                <c:pt idx="226">
                  <c:v>69.048947170000005</c:v>
                </c:pt>
                <c:pt idx="227">
                  <c:v>38.33711881</c:v>
                </c:pt>
                <c:pt idx="228">
                  <c:v>52.283451700000001</c:v>
                </c:pt>
                <c:pt idx="229">
                  <c:v>72.519451660000001</c:v>
                </c:pt>
                <c:pt idx="230">
                  <c:v>66.431902199999996</c:v>
                </c:pt>
                <c:pt idx="231">
                  <c:v>54.676548969999999</c:v>
                </c:pt>
                <c:pt idx="232">
                  <c:v>41.816578550000003</c:v>
                </c:pt>
                <c:pt idx="233">
                  <c:v>55.075994729999998</c:v>
                </c:pt>
                <c:pt idx="234">
                  <c:v>53.737462800000003</c:v>
                </c:pt>
                <c:pt idx="235">
                  <c:v>72.683408279999995</c:v>
                </c:pt>
                <c:pt idx="236">
                  <c:v>94.202000389999995</c:v>
                </c:pt>
                <c:pt idx="237">
                  <c:v>59.126705430000001</c:v>
                </c:pt>
                <c:pt idx="238">
                  <c:v>65.401736990000003</c:v>
                </c:pt>
                <c:pt idx="239">
                  <c:v>15.600428539999999</c:v>
                </c:pt>
                <c:pt idx="240">
                  <c:v>45.952802990000002</c:v>
                </c:pt>
                <c:pt idx="241">
                  <c:v>65.254632810000004</c:v>
                </c:pt>
                <c:pt idx="242">
                  <c:v>59.517046800000003</c:v>
                </c:pt>
                <c:pt idx="243">
                  <c:v>40.563923209999999</c:v>
                </c:pt>
                <c:pt idx="244">
                  <c:v>49.936956510000002</c:v>
                </c:pt>
                <c:pt idx="245">
                  <c:v>47.608208359999999</c:v>
                </c:pt>
                <c:pt idx="246">
                  <c:v>70.321478690000006</c:v>
                </c:pt>
                <c:pt idx="247">
                  <c:v>79.925971849999996</c:v>
                </c:pt>
                <c:pt idx="248">
                  <c:v>80.923263480000003</c:v>
                </c:pt>
                <c:pt idx="249">
                  <c:v>68.074378010000004</c:v>
                </c:pt>
              </c:numCache>
            </c:numRef>
          </c:xVal>
          <c:yVal>
            <c:numRef>
              <c:f>'CKD Risk Data'!$J$2:$J$724</c:f>
              <c:numCache>
                <c:formatCode>#,##0.00</c:formatCode>
                <c:ptCount val="723"/>
                <c:pt idx="0">
                  <c:v>1</c:v>
                </c:pt>
                <c:pt idx="1">
                  <c:v>1</c:v>
                </c:pt>
                <c:pt idx="2">
                  <c:v>1</c:v>
                </c:pt>
                <c:pt idx="3">
                  <c:v>1</c:v>
                </c:pt>
                <c:pt idx="4">
                  <c:v>1</c:v>
                </c:pt>
                <c:pt idx="5">
                  <c:v>0</c:v>
                </c:pt>
                <c:pt idx="6">
                  <c:v>0</c:v>
                </c:pt>
                <c:pt idx="7">
                  <c:v>1</c:v>
                </c:pt>
                <c:pt idx="8">
                  <c:v>0</c:v>
                </c:pt>
                <c:pt idx="9">
                  <c:v>0</c:v>
                </c:pt>
                <c:pt idx="10">
                  <c:v>0</c:v>
                </c:pt>
                <c:pt idx="11">
                  <c:v>1</c:v>
                </c:pt>
                <c:pt idx="12">
                  <c:v>0</c:v>
                </c:pt>
                <c:pt idx="13">
                  <c:v>0</c:v>
                </c:pt>
                <c:pt idx="14">
                  <c:v>1</c:v>
                </c:pt>
                <c:pt idx="15">
                  <c:v>0</c:v>
                </c:pt>
                <c:pt idx="16">
                  <c:v>1</c:v>
                </c:pt>
                <c:pt idx="17">
                  <c:v>0</c:v>
                </c:pt>
                <c:pt idx="18">
                  <c:v>1</c:v>
                </c:pt>
                <c:pt idx="19">
                  <c:v>0</c:v>
                </c:pt>
                <c:pt idx="20">
                  <c:v>1</c:v>
                </c:pt>
                <c:pt idx="21">
                  <c:v>1</c:v>
                </c:pt>
                <c:pt idx="22">
                  <c:v>0</c:v>
                </c:pt>
                <c:pt idx="23">
                  <c:v>1</c:v>
                </c:pt>
                <c:pt idx="24">
                  <c:v>0</c:v>
                </c:pt>
                <c:pt idx="25">
                  <c:v>0</c:v>
                </c:pt>
                <c:pt idx="26">
                  <c:v>1</c:v>
                </c:pt>
                <c:pt idx="27">
                  <c:v>0</c:v>
                </c:pt>
                <c:pt idx="28">
                  <c:v>1</c:v>
                </c:pt>
                <c:pt idx="29">
                  <c:v>0</c:v>
                </c:pt>
                <c:pt idx="30">
                  <c:v>0</c:v>
                </c:pt>
                <c:pt idx="31">
                  <c:v>1</c:v>
                </c:pt>
                <c:pt idx="32">
                  <c:v>0</c:v>
                </c:pt>
                <c:pt idx="33">
                  <c:v>0</c:v>
                </c:pt>
                <c:pt idx="34">
                  <c:v>0</c:v>
                </c:pt>
                <c:pt idx="35">
                  <c:v>0</c:v>
                </c:pt>
                <c:pt idx="36">
                  <c:v>0</c:v>
                </c:pt>
                <c:pt idx="37">
                  <c:v>0</c:v>
                </c:pt>
                <c:pt idx="38">
                  <c:v>0</c:v>
                </c:pt>
                <c:pt idx="39">
                  <c:v>0</c:v>
                </c:pt>
                <c:pt idx="40">
                  <c:v>0</c:v>
                </c:pt>
                <c:pt idx="41">
                  <c:v>0</c:v>
                </c:pt>
                <c:pt idx="42">
                  <c:v>0</c:v>
                </c:pt>
                <c:pt idx="43">
                  <c:v>0</c:v>
                </c:pt>
                <c:pt idx="44">
                  <c:v>1</c:v>
                </c:pt>
                <c:pt idx="45">
                  <c:v>1</c:v>
                </c:pt>
                <c:pt idx="46">
                  <c:v>0</c:v>
                </c:pt>
                <c:pt idx="47">
                  <c:v>1</c:v>
                </c:pt>
                <c:pt idx="48">
                  <c:v>0</c:v>
                </c:pt>
                <c:pt idx="49">
                  <c:v>1</c:v>
                </c:pt>
                <c:pt idx="50">
                  <c:v>0</c:v>
                </c:pt>
                <c:pt idx="51">
                  <c:v>1</c:v>
                </c:pt>
                <c:pt idx="52">
                  <c:v>0</c:v>
                </c:pt>
                <c:pt idx="53">
                  <c:v>0</c:v>
                </c:pt>
                <c:pt idx="54">
                  <c:v>1</c:v>
                </c:pt>
                <c:pt idx="55">
                  <c:v>1</c:v>
                </c:pt>
                <c:pt idx="56">
                  <c:v>0</c:v>
                </c:pt>
                <c:pt idx="57">
                  <c:v>0</c:v>
                </c:pt>
                <c:pt idx="58">
                  <c:v>0</c:v>
                </c:pt>
                <c:pt idx="59">
                  <c:v>0</c:v>
                </c:pt>
                <c:pt idx="60">
                  <c:v>0</c:v>
                </c:pt>
                <c:pt idx="61">
                  <c:v>1</c:v>
                </c:pt>
                <c:pt idx="62">
                  <c:v>0</c:v>
                </c:pt>
                <c:pt idx="63">
                  <c:v>0</c:v>
                </c:pt>
                <c:pt idx="64">
                  <c:v>1</c:v>
                </c:pt>
                <c:pt idx="65">
                  <c:v>0</c:v>
                </c:pt>
                <c:pt idx="66">
                  <c:v>1</c:v>
                </c:pt>
                <c:pt idx="67">
                  <c:v>0</c:v>
                </c:pt>
                <c:pt idx="68">
                  <c:v>0</c:v>
                </c:pt>
                <c:pt idx="69">
                  <c:v>0</c:v>
                </c:pt>
                <c:pt idx="70">
                  <c:v>0</c:v>
                </c:pt>
                <c:pt idx="71">
                  <c:v>0</c:v>
                </c:pt>
                <c:pt idx="72">
                  <c:v>0</c:v>
                </c:pt>
                <c:pt idx="73">
                  <c:v>0</c:v>
                </c:pt>
                <c:pt idx="74">
                  <c:v>0</c:v>
                </c:pt>
                <c:pt idx="75">
                  <c:v>1</c:v>
                </c:pt>
                <c:pt idx="76">
                  <c:v>1</c:v>
                </c:pt>
                <c:pt idx="77">
                  <c:v>1</c:v>
                </c:pt>
                <c:pt idx="78">
                  <c:v>1</c:v>
                </c:pt>
                <c:pt idx="79">
                  <c:v>0</c:v>
                </c:pt>
                <c:pt idx="80">
                  <c:v>0</c:v>
                </c:pt>
                <c:pt idx="81">
                  <c:v>0</c:v>
                </c:pt>
                <c:pt idx="82">
                  <c:v>1</c:v>
                </c:pt>
                <c:pt idx="83">
                  <c:v>1</c:v>
                </c:pt>
                <c:pt idx="84">
                  <c:v>1</c:v>
                </c:pt>
                <c:pt idx="85">
                  <c:v>1</c:v>
                </c:pt>
                <c:pt idx="86">
                  <c:v>1</c:v>
                </c:pt>
                <c:pt idx="87">
                  <c:v>0</c:v>
                </c:pt>
                <c:pt idx="88">
                  <c:v>0</c:v>
                </c:pt>
                <c:pt idx="89">
                  <c:v>1</c:v>
                </c:pt>
                <c:pt idx="90">
                  <c:v>0</c:v>
                </c:pt>
                <c:pt idx="91">
                  <c:v>1</c:v>
                </c:pt>
                <c:pt idx="92">
                  <c:v>0</c:v>
                </c:pt>
                <c:pt idx="93">
                  <c:v>1</c:v>
                </c:pt>
                <c:pt idx="94">
                  <c:v>1</c:v>
                </c:pt>
                <c:pt idx="95">
                  <c:v>0</c:v>
                </c:pt>
                <c:pt idx="96">
                  <c:v>1</c:v>
                </c:pt>
                <c:pt idx="97">
                  <c:v>1</c:v>
                </c:pt>
                <c:pt idx="98">
                  <c:v>1</c:v>
                </c:pt>
                <c:pt idx="99">
                  <c:v>0</c:v>
                </c:pt>
                <c:pt idx="100">
                  <c:v>0</c:v>
                </c:pt>
                <c:pt idx="101">
                  <c:v>0</c:v>
                </c:pt>
                <c:pt idx="102">
                  <c:v>0</c:v>
                </c:pt>
                <c:pt idx="103">
                  <c:v>0</c:v>
                </c:pt>
                <c:pt idx="104">
                  <c:v>0</c:v>
                </c:pt>
                <c:pt idx="105">
                  <c:v>1</c:v>
                </c:pt>
                <c:pt idx="106">
                  <c:v>0</c:v>
                </c:pt>
                <c:pt idx="107">
                  <c:v>0</c:v>
                </c:pt>
                <c:pt idx="108">
                  <c:v>0</c:v>
                </c:pt>
                <c:pt idx="109">
                  <c:v>0</c:v>
                </c:pt>
                <c:pt idx="110">
                  <c:v>0</c:v>
                </c:pt>
                <c:pt idx="111">
                  <c:v>0</c:v>
                </c:pt>
                <c:pt idx="112">
                  <c:v>1</c:v>
                </c:pt>
                <c:pt idx="113">
                  <c:v>1</c:v>
                </c:pt>
                <c:pt idx="114">
                  <c:v>0</c:v>
                </c:pt>
                <c:pt idx="115">
                  <c:v>1</c:v>
                </c:pt>
                <c:pt idx="116">
                  <c:v>1</c:v>
                </c:pt>
                <c:pt idx="117">
                  <c:v>0</c:v>
                </c:pt>
                <c:pt idx="118">
                  <c:v>0</c:v>
                </c:pt>
                <c:pt idx="119">
                  <c:v>0</c:v>
                </c:pt>
                <c:pt idx="120">
                  <c:v>1</c:v>
                </c:pt>
                <c:pt idx="121">
                  <c:v>0</c:v>
                </c:pt>
                <c:pt idx="122">
                  <c:v>0</c:v>
                </c:pt>
                <c:pt idx="123">
                  <c:v>0</c:v>
                </c:pt>
                <c:pt idx="124">
                  <c:v>1</c:v>
                </c:pt>
                <c:pt idx="125">
                  <c:v>1</c:v>
                </c:pt>
                <c:pt idx="126">
                  <c:v>1</c:v>
                </c:pt>
                <c:pt idx="127">
                  <c:v>1</c:v>
                </c:pt>
                <c:pt idx="128">
                  <c:v>0</c:v>
                </c:pt>
                <c:pt idx="129">
                  <c:v>1</c:v>
                </c:pt>
                <c:pt idx="130">
                  <c:v>1</c:v>
                </c:pt>
                <c:pt idx="131">
                  <c:v>0</c:v>
                </c:pt>
                <c:pt idx="132">
                  <c:v>0</c:v>
                </c:pt>
                <c:pt idx="133">
                  <c:v>0</c:v>
                </c:pt>
                <c:pt idx="134">
                  <c:v>0</c:v>
                </c:pt>
                <c:pt idx="135">
                  <c:v>0</c:v>
                </c:pt>
                <c:pt idx="136">
                  <c:v>0</c:v>
                </c:pt>
                <c:pt idx="137">
                  <c:v>1</c:v>
                </c:pt>
                <c:pt idx="138">
                  <c:v>1</c:v>
                </c:pt>
                <c:pt idx="139">
                  <c:v>1</c:v>
                </c:pt>
                <c:pt idx="140">
                  <c:v>0</c:v>
                </c:pt>
                <c:pt idx="141">
                  <c:v>1</c:v>
                </c:pt>
                <c:pt idx="142">
                  <c:v>0</c:v>
                </c:pt>
                <c:pt idx="143">
                  <c:v>1</c:v>
                </c:pt>
                <c:pt idx="144">
                  <c:v>1</c:v>
                </c:pt>
                <c:pt idx="145">
                  <c:v>1</c:v>
                </c:pt>
                <c:pt idx="146">
                  <c:v>0</c:v>
                </c:pt>
                <c:pt idx="147">
                  <c:v>0</c:v>
                </c:pt>
                <c:pt idx="148">
                  <c:v>0</c:v>
                </c:pt>
                <c:pt idx="149">
                  <c:v>1</c:v>
                </c:pt>
                <c:pt idx="150">
                  <c:v>1</c:v>
                </c:pt>
                <c:pt idx="151">
                  <c:v>1</c:v>
                </c:pt>
                <c:pt idx="152">
                  <c:v>0</c:v>
                </c:pt>
                <c:pt idx="153">
                  <c:v>0</c:v>
                </c:pt>
                <c:pt idx="154">
                  <c:v>1</c:v>
                </c:pt>
                <c:pt idx="155">
                  <c:v>1</c:v>
                </c:pt>
                <c:pt idx="156">
                  <c:v>0</c:v>
                </c:pt>
                <c:pt idx="157">
                  <c:v>1</c:v>
                </c:pt>
                <c:pt idx="158">
                  <c:v>1</c:v>
                </c:pt>
                <c:pt idx="159">
                  <c:v>1</c:v>
                </c:pt>
                <c:pt idx="160">
                  <c:v>0</c:v>
                </c:pt>
                <c:pt idx="161">
                  <c:v>0</c:v>
                </c:pt>
                <c:pt idx="162">
                  <c:v>0</c:v>
                </c:pt>
                <c:pt idx="163">
                  <c:v>0</c:v>
                </c:pt>
                <c:pt idx="164">
                  <c:v>0</c:v>
                </c:pt>
                <c:pt idx="165">
                  <c:v>0</c:v>
                </c:pt>
                <c:pt idx="166">
                  <c:v>1</c:v>
                </c:pt>
                <c:pt idx="167">
                  <c:v>0</c:v>
                </c:pt>
                <c:pt idx="168">
                  <c:v>1</c:v>
                </c:pt>
                <c:pt idx="169">
                  <c:v>1</c:v>
                </c:pt>
                <c:pt idx="170">
                  <c:v>0</c:v>
                </c:pt>
                <c:pt idx="171">
                  <c:v>0</c:v>
                </c:pt>
                <c:pt idx="172">
                  <c:v>1</c:v>
                </c:pt>
                <c:pt idx="173">
                  <c:v>1</c:v>
                </c:pt>
                <c:pt idx="174">
                  <c:v>1</c:v>
                </c:pt>
                <c:pt idx="175">
                  <c:v>1</c:v>
                </c:pt>
                <c:pt idx="176">
                  <c:v>1</c:v>
                </c:pt>
                <c:pt idx="177">
                  <c:v>0</c:v>
                </c:pt>
                <c:pt idx="178">
                  <c:v>1</c:v>
                </c:pt>
                <c:pt idx="179">
                  <c:v>0</c:v>
                </c:pt>
                <c:pt idx="180">
                  <c:v>1</c:v>
                </c:pt>
                <c:pt idx="181">
                  <c:v>0</c:v>
                </c:pt>
                <c:pt idx="182">
                  <c:v>0</c:v>
                </c:pt>
                <c:pt idx="183">
                  <c:v>0</c:v>
                </c:pt>
                <c:pt idx="184">
                  <c:v>0</c:v>
                </c:pt>
                <c:pt idx="185">
                  <c:v>1</c:v>
                </c:pt>
                <c:pt idx="186">
                  <c:v>0</c:v>
                </c:pt>
                <c:pt idx="187">
                  <c:v>0</c:v>
                </c:pt>
                <c:pt idx="188">
                  <c:v>1</c:v>
                </c:pt>
                <c:pt idx="189">
                  <c:v>0</c:v>
                </c:pt>
                <c:pt idx="190">
                  <c:v>1</c:v>
                </c:pt>
                <c:pt idx="191">
                  <c:v>0</c:v>
                </c:pt>
                <c:pt idx="192">
                  <c:v>0</c:v>
                </c:pt>
                <c:pt idx="193">
                  <c:v>1</c:v>
                </c:pt>
                <c:pt idx="194">
                  <c:v>1</c:v>
                </c:pt>
                <c:pt idx="195">
                  <c:v>1</c:v>
                </c:pt>
                <c:pt idx="196">
                  <c:v>0</c:v>
                </c:pt>
                <c:pt idx="197">
                  <c:v>0</c:v>
                </c:pt>
                <c:pt idx="198">
                  <c:v>1</c:v>
                </c:pt>
                <c:pt idx="199">
                  <c:v>1</c:v>
                </c:pt>
                <c:pt idx="200">
                  <c:v>1</c:v>
                </c:pt>
                <c:pt idx="201">
                  <c:v>0</c:v>
                </c:pt>
                <c:pt idx="202">
                  <c:v>1</c:v>
                </c:pt>
                <c:pt idx="203">
                  <c:v>1</c:v>
                </c:pt>
                <c:pt idx="204">
                  <c:v>0</c:v>
                </c:pt>
                <c:pt idx="205">
                  <c:v>0</c:v>
                </c:pt>
                <c:pt idx="206">
                  <c:v>1</c:v>
                </c:pt>
                <c:pt idx="207">
                  <c:v>1</c:v>
                </c:pt>
                <c:pt idx="208">
                  <c:v>1</c:v>
                </c:pt>
                <c:pt idx="209">
                  <c:v>1</c:v>
                </c:pt>
                <c:pt idx="210">
                  <c:v>0</c:v>
                </c:pt>
                <c:pt idx="211">
                  <c:v>1</c:v>
                </c:pt>
                <c:pt idx="212">
                  <c:v>0</c:v>
                </c:pt>
                <c:pt idx="213">
                  <c:v>1</c:v>
                </c:pt>
                <c:pt idx="214">
                  <c:v>0</c:v>
                </c:pt>
                <c:pt idx="215">
                  <c:v>0</c:v>
                </c:pt>
                <c:pt idx="216">
                  <c:v>1</c:v>
                </c:pt>
                <c:pt idx="217">
                  <c:v>1</c:v>
                </c:pt>
                <c:pt idx="218">
                  <c:v>1</c:v>
                </c:pt>
                <c:pt idx="219">
                  <c:v>0</c:v>
                </c:pt>
                <c:pt idx="220">
                  <c:v>1</c:v>
                </c:pt>
                <c:pt idx="221">
                  <c:v>1</c:v>
                </c:pt>
                <c:pt idx="222">
                  <c:v>0</c:v>
                </c:pt>
                <c:pt idx="223">
                  <c:v>0</c:v>
                </c:pt>
                <c:pt idx="224">
                  <c:v>1</c:v>
                </c:pt>
                <c:pt idx="225">
                  <c:v>0</c:v>
                </c:pt>
                <c:pt idx="226">
                  <c:v>1</c:v>
                </c:pt>
                <c:pt idx="227">
                  <c:v>0</c:v>
                </c:pt>
                <c:pt idx="228">
                  <c:v>0</c:v>
                </c:pt>
                <c:pt idx="229">
                  <c:v>1</c:v>
                </c:pt>
                <c:pt idx="230">
                  <c:v>0</c:v>
                </c:pt>
                <c:pt idx="231">
                  <c:v>1</c:v>
                </c:pt>
                <c:pt idx="232">
                  <c:v>1</c:v>
                </c:pt>
                <c:pt idx="233">
                  <c:v>0</c:v>
                </c:pt>
                <c:pt idx="234">
                  <c:v>1</c:v>
                </c:pt>
                <c:pt idx="235">
                  <c:v>0</c:v>
                </c:pt>
                <c:pt idx="236">
                  <c:v>0</c:v>
                </c:pt>
                <c:pt idx="237">
                  <c:v>0</c:v>
                </c:pt>
                <c:pt idx="238">
                  <c:v>0</c:v>
                </c:pt>
                <c:pt idx="239">
                  <c:v>1</c:v>
                </c:pt>
                <c:pt idx="240">
                  <c:v>0</c:v>
                </c:pt>
                <c:pt idx="241">
                  <c:v>0</c:v>
                </c:pt>
                <c:pt idx="242">
                  <c:v>0</c:v>
                </c:pt>
                <c:pt idx="243">
                  <c:v>1</c:v>
                </c:pt>
                <c:pt idx="244">
                  <c:v>0</c:v>
                </c:pt>
                <c:pt idx="245">
                  <c:v>1</c:v>
                </c:pt>
                <c:pt idx="246">
                  <c:v>0</c:v>
                </c:pt>
                <c:pt idx="247">
                  <c:v>0</c:v>
                </c:pt>
                <c:pt idx="248">
                  <c:v>0</c:v>
                </c:pt>
                <c:pt idx="249">
                  <c:v>1</c:v>
                </c:pt>
              </c:numCache>
            </c:numRef>
          </c:yVal>
          <c:smooth val="0"/>
          <c:extLst>
            <c:ext xmlns:c16="http://schemas.microsoft.com/office/drawing/2014/chart" uri="{C3380CC4-5D6E-409C-BE32-E72D297353CC}">
              <c16:uniqueId val="{00000001-6607-49A9-A14B-3F6B9B53735D}"/>
            </c:ext>
          </c:extLst>
        </c:ser>
        <c:dLbls>
          <c:showLegendKey val="0"/>
          <c:showVal val="0"/>
          <c:showCatName val="0"/>
          <c:showSerName val="0"/>
          <c:showPercent val="0"/>
          <c:showBubbleSize val="0"/>
        </c:dLbls>
        <c:axId val="2082956879"/>
        <c:axId val="2082958959"/>
      </c:scatterChart>
      <c:valAx>
        <c:axId val="2082956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CKD</a:t>
                </a:r>
                <a:r>
                  <a:rPr lang="en-US" baseline="0"/>
                  <a:t> risk score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958959"/>
        <c:crosses val="autoZero"/>
        <c:crossBetween val="midCat"/>
      </c:valAx>
      <c:valAx>
        <c:axId val="2082958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Hypertension_no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9568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alpha val="96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Packed Cell Volume : -017</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'CKD Risk Data'!$N$1</c:f>
              <c:strCache>
                <c:ptCount val="1"/>
                <c:pt idx="0">
                  <c:v>Packed Cell Volume</c:v>
                </c:pt>
              </c:strCache>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'CKD Risk Data'!$E$2:$E$724</c:f>
              <c:numCache>
                <c:formatCode>#,##0</c:formatCode>
                <c:ptCount val="723"/>
                <c:pt idx="0">
                  <c:v>82.194167870000001</c:v>
                </c:pt>
                <c:pt idx="1">
                  <c:v>43.231758190000001</c:v>
                </c:pt>
                <c:pt idx="2">
                  <c:v>71.791997460000005</c:v>
                </c:pt>
                <c:pt idx="3">
                  <c:v>39.146159089999998</c:v>
                </c:pt>
                <c:pt idx="4">
                  <c:v>64.029625870000004</c:v>
                </c:pt>
                <c:pt idx="5">
                  <c:v>81.417810230000001</c:v>
                </c:pt>
                <c:pt idx="6">
                  <c:v>85.14260256</c:v>
                </c:pt>
                <c:pt idx="7">
                  <c:v>22.889607909999999</c:v>
                </c:pt>
                <c:pt idx="8">
                  <c:v>51.437672169999999</c:v>
                </c:pt>
                <c:pt idx="9">
                  <c:v>80.228148829999995</c:v>
                </c:pt>
                <c:pt idx="10">
                  <c:v>83.031228249999998</c:v>
                </c:pt>
                <c:pt idx="11">
                  <c:v>70.581140860000005</c:v>
                </c:pt>
                <c:pt idx="12">
                  <c:v>65.053689770000005</c:v>
                </c:pt>
                <c:pt idx="13">
                  <c:v>65.35015636</c:v>
                </c:pt>
                <c:pt idx="14">
                  <c:v>49.812530240000001</c:v>
                </c:pt>
                <c:pt idx="15">
                  <c:v>72.721839540000005</c:v>
                </c:pt>
                <c:pt idx="16">
                  <c:v>77.169766210000006</c:v>
                </c:pt>
                <c:pt idx="17">
                  <c:v>63.619991990000003</c:v>
                </c:pt>
                <c:pt idx="18">
                  <c:v>69.693179979999996</c:v>
                </c:pt>
                <c:pt idx="19">
                  <c:v>81.303191769999998</c:v>
                </c:pt>
                <c:pt idx="20">
                  <c:v>45.926032669999998</c:v>
                </c:pt>
                <c:pt idx="21">
                  <c:v>30.073735500000002</c:v>
                </c:pt>
                <c:pt idx="22">
                  <c:v>47.10057896</c:v>
                </c:pt>
                <c:pt idx="23">
                  <c:v>50.646582799999997</c:v>
                </c:pt>
                <c:pt idx="24">
                  <c:v>42.655147079999999</c:v>
                </c:pt>
                <c:pt idx="25">
                  <c:v>75.00093013</c:v>
                </c:pt>
                <c:pt idx="26">
                  <c:v>68.037544740000001</c:v>
                </c:pt>
                <c:pt idx="27">
                  <c:v>53.548288210000003</c:v>
                </c:pt>
                <c:pt idx="28">
                  <c:v>50.521261420000002</c:v>
                </c:pt>
                <c:pt idx="29">
                  <c:v>82.209648220000005</c:v>
                </c:pt>
                <c:pt idx="30">
                  <c:v>49.901805199999998</c:v>
                </c:pt>
                <c:pt idx="31">
                  <c:v>43.432449140000003</c:v>
                </c:pt>
                <c:pt idx="32">
                  <c:v>22.231682249999999</c:v>
                </c:pt>
                <c:pt idx="33">
                  <c:v>84.577131919999999</c:v>
                </c:pt>
                <c:pt idx="34">
                  <c:v>58.599369670000002</c:v>
                </c:pt>
                <c:pt idx="35">
                  <c:v>37.97325172</c:v>
                </c:pt>
                <c:pt idx="36">
                  <c:v>60.613527329999997</c:v>
                </c:pt>
                <c:pt idx="37">
                  <c:v>54.855164240000001</c:v>
                </c:pt>
                <c:pt idx="38">
                  <c:v>52.087789469999997</c:v>
                </c:pt>
                <c:pt idx="39">
                  <c:v>58.362999950000003</c:v>
                </c:pt>
                <c:pt idx="40">
                  <c:v>77.945458029999998</c:v>
                </c:pt>
                <c:pt idx="41">
                  <c:v>55.811086500000002</c:v>
                </c:pt>
                <c:pt idx="42">
                  <c:v>54.0808933</c:v>
                </c:pt>
                <c:pt idx="43">
                  <c:v>54.24131543</c:v>
                </c:pt>
                <c:pt idx="44">
                  <c:v>31.230427389999999</c:v>
                </c:pt>
                <c:pt idx="45">
                  <c:v>49.028078270000002</c:v>
                </c:pt>
                <c:pt idx="46">
                  <c:v>81.749422080000002</c:v>
                </c:pt>
                <c:pt idx="47">
                  <c:v>55.470125469999999</c:v>
                </c:pt>
                <c:pt idx="48">
                  <c:v>58.26806723</c:v>
                </c:pt>
                <c:pt idx="49">
                  <c:v>70.361309090000006</c:v>
                </c:pt>
                <c:pt idx="50">
                  <c:v>61.317013609999997</c:v>
                </c:pt>
                <c:pt idx="51">
                  <c:v>30.68736539</c:v>
                </c:pt>
                <c:pt idx="52">
                  <c:v>57.719240069999998</c:v>
                </c:pt>
                <c:pt idx="53">
                  <c:v>75.220892570000004</c:v>
                </c:pt>
                <c:pt idx="54">
                  <c:v>66.895623779999994</c:v>
                </c:pt>
                <c:pt idx="55">
                  <c:v>67.439289759999994</c:v>
                </c:pt>
                <c:pt idx="56">
                  <c:v>58.048801390000001</c:v>
                </c:pt>
                <c:pt idx="57">
                  <c:v>76.002614370000003</c:v>
                </c:pt>
                <c:pt idx="58">
                  <c:v>43.869735839999997</c:v>
                </c:pt>
                <c:pt idx="59">
                  <c:v>41.257322610000003</c:v>
                </c:pt>
                <c:pt idx="60">
                  <c:v>56.356409990000003</c:v>
                </c:pt>
                <c:pt idx="61">
                  <c:v>73.211659420000004</c:v>
                </c:pt>
                <c:pt idx="62">
                  <c:v>78.948891759999995</c:v>
                </c:pt>
                <c:pt idx="63">
                  <c:v>51.079117590000003</c:v>
                </c:pt>
                <c:pt idx="64">
                  <c:v>9.2993824200000006</c:v>
                </c:pt>
                <c:pt idx="65">
                  <c:v>77.635932310000001</c:v>
                </c:pt>
                <c:pt idx="66">
                  <c:v>25.154706520000001</c:v>
                </c:pt>
                <c:pt idx="67">
                  <c:v>44.499999979999998</c:v>
                </c:pt>
                <c:pt idx="68">
                  <c:v>49.249414049999999</c:v>
                </c:pt>
                <c:pt idx="69">
                  <c:v>52.457633569999999</c:v>
                </c:pt>
                <c:pt idx="70">
                  <c:v>33.364466180000001</c:v>
                </c:pt>
                <c:pt idx="71">
                  <c:v>41.934418770000001</c:v>
                </c:pt>
                <c:pt idx="72">
                  <c:v>68.69627629</c:v>
                </c:pt>
                <c:pt idx="73">
                  <c:v>46.138626459999998</c:v>
                </c:pt>
                <c:pt idx="74">
                  <c:v>46.184849319999998</c:v>
                </c:pt>
                <c:pt idx="75">
                  <c:v>36.14614864</c:v>
                </c:pt>
                <c:pt idx="76">
                  <c:v>75.641345479999998</c:v>
                </c:pt>
                <c:pt idx="77">
                  <c:v>56.93120759</c:v>
                </c:pt>
                <c:pt idx="78">
                  <c:v>30.73360731</c:v>
                </c:pt>
                <c:pt idx="79">
                  <c:v>77.528806720000006</c:v>
                </c:pt>
                <c:pt idx="80">
                  <c:v>77.382051579999995</c:v>
                </c:pt>
                <c:pt idx="81">
                  <c:v>90.240967789999999</c:v>
                </c:pt>
                <c:pt idx="82">
                  <c:v>61.114995</c:v>
                </c:pt>
                <c:pt idx="83">
                  <c:v>82.260736559999998</c:v>
                </c:pt>
                <c:pt idx="84">
                  <c:v>39.464562460000003</c:v>
                </c:pt>
                <c:pt idx="85">
                  <c:v>4.3231758190000003</c:v>
                </c:pt>
                <c:pt idx="86">
                  <c:v>80.104507780000006</c:v>
                </c:pt>
                <c:pt idx="87">
                  <c:v>63.026677290000002</c:v>
                </c:pt>
                <c:pt idx="88">
                  <c:v>63.458305529999997</c:v>
                </c:pt>
                <c:pt idx="89">
                  <c:v>52.604562260000002</c:v>
                </c:pt>
                <c:pt idx="90">
                  <c:v>64.968805599999996</c:v>
                </c:pt>
                <c:pt idx="91">
                  <c:v>50.544312210000001</c:v>
                </c:pt>
                <c:pt idx="92">
                  <c:v>55.874489740000001</c:v>
                </c:pt>
                <c:pt idx="93">
                  <c:v>57.72870846</c:v>
                </c:pt>
                <c:pt idx="94">
                  <c:v>59.282268330000001</c:v>
                </c:pt>
                <c:pt idx="95">
                  <c:v>81.316065980000005</c:v>
                </c:pt>
                <c:pt idx="96">
                  <c:v>70.361066260000001</c:v>
                </c:pt>
                <c:pt idx="97">
                  <c:v>80.782652740000003</c:v>
                </c:pt>
                <c:pt idx="98">
                  <c:v>32.541290869999997</c:v>
                </c:pt>
                <c:pt idx="99">
                  <c:v>64.422994180000003</c:v>
                </c:pt>
                <c:pt idx="100">
                  <c:v>62.110525330000002</c:v>
                </c:pt>
                <c:pt idx="101">
                  <c:v>87.702484909999995</c:v>
                </c:pt>
                <c:pt idx="102">
                  <c:v>71.102300310000004</c:v>
                </c:pt>
                <c:pt idx="103">
                  <c:v>87.971903420000004</c:v>
                </c:pt>
                <c:pt idx="104">
                  <c:v>40.043408829999997</c:v>
                </c:pt>
                <c:pt idx="105">
                  <c:v>57.931170260000002</c:v>
                </c:pt>
                <c:pt idx="106">
                  <c:v>79.492907329999994</c:v>
                </c:pt>
                <c:pt idx="107">
                  <c:v>50.844110690000001</c:v>
                </c:pt>
                <c:pt idx="108">
                  <c:v>47.55733721</c:v>
                </c:pt>
                <c:pt idx="109">
                  <c:v>75.775831299999993</c:v>
                </c:pt>
                <c:pt idx="110">
                  <c:v>77.686486410000001</c:v>
                </c:pt>
                <c:pt idx="111">
                  <c:v>78.484629269999999</c:v>
                </c:pt>
                <c:pt idx="112">
                  <c:v>29.889020930000001</c:v>
                </c:pt>
                <c:pt idx="113">
                  <c:v>62.183094519999997</c:v>
                </c:pt>
                <c:pt idx="114">
                  <c:v>65.400265619999999</c:v>
                </c:pt>
                <c:pt idx="115">
                  <c:v>49.232427899999998</c:v>
                </c:pt>
                <c:pt idx="116">
                  <c:v>45.757007469999998</c:v>
                </c:pt>
                <c:pt idx="117">
                  <c:v>51.475163029999997</c:v>
                </c:pt>
                <c:pt idx="118">
                  <c:v>51.224130709999997</c:v>
                </c:pt>
                <c:pt idx="119">
                  <c:v>74.255839350000002</c:v>
                </c:pt>
                <c:pt idx="120">
                  <c:v>25.631373100000001</c:v>
                </c:pt>
                <c:pt idx="121">
                  <c:v>69.634501819999997</c:v>
                </c:pt>
                <c:pt idx="122">
                  <c:v>60.551935460000003</c:v>
                </c:pt>
                <c:pt idx="123">
                  <c:v>61.219683680000003</c:v>
                </c:pt>
                <c:pt idx="124">
                  <c:v>44.129946019999998</c:v>
                </c:pt>
                <c:pt idx="125">
                  <c:v>38.23736461</c:v>
                </c:pt>
                <c:pt idx="126">
                  <c:v>36.276592950000001</c:v>
                </c:pt>
                <c:pt idx="127">
                  <c:v>47.904336200000003</c:v>
                </c:pt>
                <c:pt idx="128">
                  <c:v>63.32662887</c:v>
                </c:pt>
                <c:pt idx="129">
                  <c:v>52.916198080000001</c:v>
                </c:pt>
                <c:pt idx="130">
                  <c:v>38.029719489999998</c:v>
                </c:pt>
                <c:pt idx="131">
                  <c:v>65.760764780000002</c:v>
                </c:pt>
                <c:pt idx="132">
                  <c:v>75.991841199999996</c:v>
                </c:pt>
                <c:pt idx="133">
                  <c:v>61.36653579</c:v>
                </c:pt>
                <c:pt idx="134">
                  <c:v>46.534539240000001</c:v>
                </c:pt>
                <c:pt idx="135">
                  <c:v>64.728125239999997</c:v>
                </c:pt>
                <c:pt idx="136">
                  <c:v>21.91355574</c:v>
                </c:pt>
                <c:pt idx="137">
                  <c:v>33.332872539999997</c:v>
                </c:pt>
                <c:pt idx="138">
                  <c:v>54.989010559999997</c:v>
                </c:pt>
                <c:pt idx="139">
                  <c:v>55.364832239999998</c:v>
                </c:pt>
                <c:pt idx="140">
                  <c:v>59.213549149999999</c:v>
                </c:pt>
                <c:pt idx="141">
                  <c:v>27.237466390000002</c:v>
                </c:pt>
                <c:pt idx="142">
                  <c:v>74.036019569999993</c:v>
                </c:pt>
                <c:pt idx="143">
                  <c:v>49.923869860000003</c:v>
                </c:pt>
                <c:pt idx="144">
                  <c:v>72.872032480000001</c:v>
                </c:pt>
                <c:pt idx="145">
                  <c:v>55.881361149999996</c:v>
                </c:pt>
                <c:pt idx="146">
                  <c:v>72.493923870000003</c:v>
                </c:pt>
                <c:pt idx="147">
                  <c:v>51.992628680000003</c:v>
                </c:pt>
                <c:pt idx="148">
                  <c:v>48.141648719999999</c:v>
                </c:pt>
                <c:pt idx="149">
                  <c:v>62.155760739999998</c:v>
                </c:pt>
                <c:pt idx="150">
                  <c:v>59.124778810000002</c:v>
                </c:pt>
                <c:pt idx="151">
                  <c:v>58.026808940000002</c:v>
                </c:pt>
                <c:pt idx="152">
                  <c:v>65.169055959999994</c:v>
                </c:pt>
                <c:pt idx="153">
                  <c:v>45.653307660000003</c:v>
                </c:pt>
                <c:pt idx="154">
                  <c:v>67.544203539999998</c:v>
                </c:pt>
                <c:pt idx="155">
                  <c:v>39.427602329999999</c:v>
                </c:pt>
                <c:pt idx="156">
                  <c:v>49.883953769999998</c:v>
                </c:pt>
                <c:pt idx="157">
                  <c:v>44.062098589999998</c:v>
                </c:pt>
                <c:pt idx="158">
                  <c:v>62.797323859999999</c:v>
                </c:pt>
                <c:pt idx="159">
                  <c:v>30.535633310000001</c:v>
                </c:pt>
                <c:pt idx="160">
                  <c:v>27.524547139999999</c:v>
                </c:pt>
                <c:pt idx="161">
                  <c:v>50.832978220000001</c:v>
                </c:pt>
                <c:pt idx="162">
                  <c:v>51.053095800000001</c:v>
                </c:pt>
                <c:pt idx="163">
                  <c:v>79.468138159999995</c:v>
                </c:pt>
                <c:pt idx="164">
                  <c:v>75.37066901</c:v>
                </c:pt>
                <c:pt idx="165">
                  <c:v>58.227329650000001</c:v>
                </c:pt>
                <c:pt idx="166">
                  <c:v>33.930344179999999</c:v>
                </c:pt>
                <c:pt idx="167">
                  <c:v>85.798282929999999</c:v>
                </c:pt>
                <c:pt idx="168">
                  <c:v>53.5471237</c:v>
                </c:pt>
                <c:pt idx="169">
                  <c:v>56.691737060000001</c:v>
                </c:pt>
                <c:pt idx="170">
                  <c:v>69.61031414</c:v>
                </c:pt>
                <c:pt idx="171">
                  <c:v>65.738018530000005</c:v>
                </c:pt>
                <c:pt idx="172">
                  <c:v>75.280366110000003</c:v>
                </c:pt>
                <c:pt idx="173">
                  <c:v>51.75842514</c:v>
                </c:pt>
                <c:pt idx="174">
                  <c:v>48.112527540000002</c:v>
                </c:pt>
                <c:pt idx="175">
                  <c:v>25.427791280000001</c:v>
                </c:pt>
                <c:pt idx="176">
                  <c:v>76.787468660000002</c:v>
                </c:pt>
                <c:pt idx="177">
                  <c:v>55.466134750000002</c:v>
                </c:pt>
                <c:pt idx="178">
                  <c:v>32.357384150000001</c:v>
                </c:pt>
                <c:pt idx="179">
                  <c:v>31.961319069999998</c:v>
                </c:pt>
                <c:pt idx="180">
                  <c:v>68.555374850000007</c:v>
                </c:pt>
                <c:pt idx="181">
                  <c:v>93.168364229999995</c:v>
                </c:pt>
                <c:pt idx="182">
                  <c:v>69.362614239999999</c:v>
                </c:pt>
                <c:pt idx="183">
                  <c:v>95.35015636</c:v>
                </c:pt>
                <c:pt idx="184">
                  <c:v>87.31129808</c:v>
                </c:pt>
                <c:pt idx="185">
                  <c:v>35.998082689999997</c:v>
                </c:pt>
                <c:pt idx="186">
                  <c:v>56.975247449999998</c:v>
                </c:pt>
                <c:pt idx="187">
                  <c:v>43.716370879999999</c:v>
                </c:pt>
                <c:pt idx="188">
                  <c:v>82.436178859999998</c:v>
                </c:pt>
                <c:pt idx="189">
                  <c:v>96.128143609999995</c:v>
                </c:pt>
                <c:pt idx="190">
                  <c:v>71.778013529999996</c:v>
                </c:pt>
                <c:pt idx="191">
                  <c:v>68.33416459</c:v>
                </c:pt>
                <c:pt idx="192">
                  <c:v>48.462106830000003</c:v>
                </c:pt>
                <c:pt idx="193">
                  <c:v>60.802680879999997</c:v>
                </c:pt>
                <c:pt idx="194">
                  <c:v>84.117880869999993</c:v>
                </c:pt>
                <c:pt idx="195">
                  <c:v>35.337860409999998</c:v>
                </c:pt>
                <c:pt idx="196">
                  <c:v>74.63853349</c:v>
                </c:pt>
                <c:pt idx="197">
                  <c:v>39.168396880000003</c:v>
                </c:pt>
                <c:pt idx="198">
                  <c:v>63.517471960000002</c:v>
                </c:pt>
                <c:pt idx="199">
                  <c:v>65.905654400000003</c:v>
                </c:pt>
                <c:pt idx="200">
                  <c:v>68.107986600000004</c:v>
                </c:pt>
                <c:pt idx="201">
                  <c:v>47.540102310000002</c:v>
                </c:pt>
                <c:pt idx="202">
                  <c:v>65.861205339999998</c:v>
                </c:pt>
                <c:pt idx="203">
                  <c:v>32.711285529999998</c:v>
                </c:pt>
                <c:pt idx="204">
                  <c:v>71.426679829999998</c:v>
                </c:pt>
                <c:pt idx="205">
                  <c:v>41.191888050000003</c:v>
                </c:pt>
                <c:pt idx="206">
                  <c:v>55.070233219999999</c:v>
                </c:pt>
                <c:pt idx="207">
                  <c:v>31.00862716</c:v>
                </c:pt>
                <c:pt idx="208">
                  <c:v>51.599565009999999</c:v>
                </c:pt>
                <c:pt idx="209">
                  <c:v>12.69552245</c:v>
                </c:pt>
                <c:pt idx="210">
                  <c:v>59.651828389999999</c:v>
                </c:pt>
                <c:pt idx="211">
                  <c:v>61.627443220000004</c:v>
                </c:pt>
                <c:pt idx="212">
                  <c:v>28.885312129999999</c:v>
                </c:pt>
                <c:pt idx="213">
                  <c:v>84.517161650000006</c:v>
                </c:pt>
                <c:pt idx="214">
                  <c:v>88.094742109999999</c:v>
                </c:pt>
                <c:pt idx="215">
                  <c:v>71.631050560000006</c:v>
                </c:pt>
                <c:pt idx="216">
                  <c:v>53.853097050000002</c:v>
                </c:pt>
                <c:pt idx="217">
                  <c:v>39.305886960000002</c:v>
                </c:pt>
                <c:pt idx="218">
                  <c:v>91.870893219999999</c:v>
                </c:pt>
                <c:pt idx="219">
                  <c:v>75.292330219999997</c:v>
                </c:pt>
                <c:pt idx="220">
                  <c:v>32.149152669999999</c:v>
                </c:pt>
                <c:pt idx="221">
                  <c:v>49.360495970000002</c:v>
                </c:pt>
                <c:pt idx="222">
                  <c:v>50.168442740000003</c:v>
                </c:pt>
                <c:pt idx="223">
                  <c:v>40.824336219999999</c:v>
                </c:pt>
                <c:pt idx="224">
                  <c:v>61.61225503</c:v>
                </c:pt>
                <c:pt idx="225">
                  <c:v>86.884049169999997</c:v>
                </c:pt>
                <c:pt idx="226">
                  <c:v>69.048947170000005</c:v>
                </c:pt>
                <c:pt idx="227">
                  <c:v>38.33711881</c:v>
                </c:pt>
                <c:pt idx="228">
                  <c:v>52.283451700000001</c:v>
                </c:pt>
                <c:pt idx="229">
                  <c:v>72.519451660000001</c:v>
                </c:pt>
                <c:pt idx="230">
                  <c:v>66.431902199999996</c:v>
                </c:pt>
                <c:pt idx="231">
                  <c:v>54.676548969999999</c:v>
                </c:pt>
                <c:pt idx="232">
                  <c:v>41.816578550000003</c:v>
                </c:pt>
                <c:pt idx="233">
                  <c:v>55.075994729999998</c:v>
                </c:pt>
                <c:pt idx="234">
                  <c:v>53.737462800000003</c:v>
                </c:pt>
                <c:pt idx="235">
                  <c:v>72.683408279999995</c:v>
                </c:pt>
                <c:pt idx="236">
                  <c:v>94.202000389999995</c:v>
                </c:pt>
                <c:pt idx="237">
                  <c:v>59.126705430000001</c:v>
                </c:pt>
                <c:pt idx="238">
                  <c:v>65.401736990000003</c:v>
                </c:pt>
                <c:pt idx="239">
                  <c:v>15.600428539999999</c:v>
                </c:pt>
                <c:pt idx="240">
                  <c:v>45.952802990000002</c:v>
                </c:pt>
                <c:pt idx="241">
                  <c:v>65.254632810000004</c:v>
                </c:pt>
                <c:pt idx="242">
                  <c:v>59.517046800000003</c:v>
                </c:pt>
                <c:pt idx="243">
                  <c:v>40.563923209999999</c:v>
                </c:pt>
                <c:pt idx="244">
                  <c:v>49.936956510000002</c:v>
                </c:pt>
                <c:pt idx="245">
                  <c:v>47.608208359999999</c:v>
                </c:pt>
                <c:pt idx="246">
                  <c:v>70.321478690000006</c:v>
                </c:pt>
                <c:pt idx="247">
                  <c:v>79.925971849999996</c:v>
                </c:pt>
                <c:pt idx="248">
                  <c:v>80.923263480000003</c:v>
                </c:pt>
                <c:pt idx="249">
                  <c:v>68.074378010000004</c:v>
                </c:pt>
              </c:numCache>
            </c:numRef>
          </c:xVal>
          <c:yVal>
            <c:numRef>
              <c:f>'CKD Risk Data'!$N$2:$N$724</c:f>
              <c:numCache>
                <c:formatCode>#,##0</c:formatCode>
                <c:ptCount val="723"/>
                <c:pt idx="0">
                  <c:v>20</c:v>
                </c:pt>
                <c:pt idx="1">
                  <c:v>23</c:v>
                </c:pt>
                <c:pt idx="2">
                  <c:v>40</c:v>
                </c:pt>
                <c:pt idx="3">
                  <c:v>30</c:v>
                </c:pt>
                <c:pt idx="4">
                  <c:v>52</c:v>
                </c:pt>
                <c:pt idx="5">
                  <c:v>29</c:v>
                </c:pt>
                <c:pt idx="6">
                  <c:v>36</c:v>
                </c:pt>
                <c:pt idx="7">
                  <c:v>53</c:v>
                </c:pt>
                <c:pt idx="8">
                  <c:v>43</c:v>
                </c:pt>
                <c:pt idx="9">
                  <c:v>29</c:v>
                </c:pt>
                <c:pt idx="10">
                  <c:v>21</c:v>
                </c:pt>
                <c:pt idx="11">
                  <c:v>41</c:v>
                </c:pt>
                <c:pt idx="12">
                  <c:v>39</c:v>
                </c:pt>
                <c:pt idx="13">
                  <c:v>42</c:v>
                </c:pt>
                <c:pt idx="14">
                  <c:v>27</c:v>
                </c:pt>
                <c:pt idx="15">
                  <c:v>52</c:v>
                </c:pt>
                <c:pt idx="16">
                  <c:v>49</c:v>
                </c:pt>
                <c:pt idx="17">
                  <c:v>20</c:v>
                </c:pt>
                <c:pt idx="18">
                  <c:v>41</c:v>
                </c:pt>
                <c:pt idx="19">
                  <c:v>32</c:v>
                </c:pt>
                <c:pt idx="20">
                  <c:v>29</c:v>
                </c:pt>
                <c:pt idx="21">
                  <c:v>48</c:v>
                </c:pt>
                <c:pt idx="22">
                  <c:v>45</c:v>
                </c:pt>
                <c:pt idx="23">
                  <c:v>35</c:v>
                </c:pt>
                <c:pt idx="24">
                  <c:v>21</c:v>
                </c:pt>
                <c:pt idx="25">
                  <c:v>37</c:v>
                </c:pt>
                <c:pt idx="26">
                  <c:v>50</c:v>
                </c:pt>
                <c:pt idx="27">
                  <c:v>27</c:v>
                </c:pt>
                <c:pt idx="28">
                  <c:v>22</c:v>
                </c:pt>
                <c:pt idx="29">
                  <c:v>42</c:v>
                </c:pt>
                <c:pt idx="30">
                  <c:v>33</c:v>
                </c:pt>
                <c:pt idx="31">
                  <c:v>36</c:v>
                </c:pt>
                <c:pt idx="32">
                  <c:v>46</c:v>
                </c:pt>
                <c:pt idx="33">
                  <c:v>53</c:v>
                </c:pt>
                <c:pt idx="34">
                  <c:v>53</c:v>
                </c:pt>
                <c:pt idx="35">
                  <c:v>39</c:v>
                </c:pt>
                <c:pt idx="36">
                  <c:v>45</c:v>
                </c:pt>
                <c:pt idx="37">
                  <c:v>24</c:v>
                </c:pt>
                <c:pt idx="38">
                  <c:v>40</c:v>
                </c:pt>
                <c:pt idx="39">
                  <c:v>43</c:v>
                </c:pt>
                <c:pt idx="40">
                  <c:v>39</c:v>
                </c:pt>
                <c:pt idx="41">
                  <c:v>53</c:v>
                </c:pt>
                <c:pt idx="42">
                  <c:v>39</c:v>
                </c:pt>
                <c:pt idx="43">
                  <c:v>31</c:v>
                </c:pt>
                <c:pt idx="44">
                  <c:v>47</c:v>
                </c:pt>
                <c:pt idx="45">
                  <c:v>52</c:v>
                </c:pt>
                <c:pt idx="46">
                  <c:v>35</c:v>
                </c:pt>
                <c:pt idx="47">
                  <c:v>36</c:v>
                </c:pt>
                <c:pt idx="48">
                  <c:v>44</c:v>
                </c:pt>
                <c:pt idx="49">
                  <c:v>43</c:v>
                </c:pt>
                <c:pt idx="50">
                  <c:v>32</c:v>
                </c:pt>
                <c:pt idx="51">
                  <c:v>25</c:v>
                </c:pt>
                <c:pt idx="52">
                  <c:v>39</c:v>
                </c:pt>
                <c:pt idx="53">
                  <c:v>26</c:v>
                </c:pt>
                <c:pt idx="54">
                  <c:v>20</c:v>
                </c:pt>
                <c:pt idx="55">
                  <c:v>23</c:v>
                </c:pt>
                <c:pt idx="56">
                  <c:v>43</c:v>
                </c:pt>
                <c:pt idx="57">
                  <c:v>24</c:v>
                </c:pt>
                <c:pt idx="58">
                  <c:v>46</c:v>
                </c:pt>
                <c:pt idx="59">
                  <c:v>33</c:v>
                </c:pt>
                <c:pt idx="60">
                  <c:v>48</c:v>
                </c:pt>
                <c:pt idx="61">
                  <c:v>38</c:v>
                </c:pt>
                <c:pt idx="62">
                  <c:v>38</c:v>
                </c:pt>
                <c:pt idx="63">
                  <c:v>21</c:v>
                </c:pt>
                <c:pt idx="64">
                  <c:v>23</c:v>
                </c:pt>
                <c:pt idx="65">
                  <c:v>46</c:v>
                </c:pt>
                <c:pt idx="66">
                  <c:v>51</c:v>
                </c:pt>
                <c:pt idx="67">
                  <c:v>37</c:v>
                </c:pt>
                <c:pt idx="68">
                  <c:v>53</c:v>
                </c:pt>
                <c:pt idx="69">
                  <c:v>31</c:v>
                </c:pt>
                <c:pt idx="70">
                  <c:v>28</c:v>
                </c:pt>
                <c:pt idx="71">
                  <c:v>45</c:v>
                </c:pt>
                <c:pt idx="72">
                  <c:v>24</c:v>
                </c:pt>
                <c:pt idx="73">
                  <c:v>54</c:v>
                </c:pt>
                <c:pt idx="74">
                  <c:v>48</c:v>
                </c:pt>
                <c:pt idx="75">
                  <c:v>30</c:v>
                </c:pt>
                <c:pt idx="76">
                  <c:v>23</c:v>
                </c:pt>
                <c:pt idx="77">
                  <c:v>35</c:v>
                </c:pt>
                <c:pt idx="78">
                  <c:v>41</c:v>
                </c:pt>
                <c:pt idx="79">
                  <c:v>44</c:v>
                </c:pt>
                <c:pt idx="80">
                  <c:v>40</c:v>
                </c:pt>
                <c:pt idx="81">
                  <c:v>39</c:v>
                </c:pt>
                <c:pt idx="82">
                  <c:v>22</c:v>
                </c:pt>
                <c:pt idx="83">
                  <c:v>45</c:v>
                </c:pt>
                <c:pt idx="84">
                  <c:v>23</c:v>
                </c:pt>
                <c:pt idx="85">
                  <c:v>51</c:v>
                </c:pt>
                <c:pt idx="86">
                  <c:v>44</c:v>
                </c:pt>
                <c:pt idx="87">
                  <c:v>38</c:v>
                </c:pt>
                <c:pt idx="88">
                  <c:v>26</c:v>
                </c:pt>
                <c:pt idx="89">
                  <c:v>31</c:v>
                </c:pt>
                <c:pt idx="90">
                  <c:v>46</c:v>
                </c:pt>
                <c:pt idx="91">
                  <c:v>40</c:v>
                </c:pt>
                <c:pt idx="92">
                  <c:v>51</c:v>
                </c:pt>
                <c:pt idx="93">
                  <c:v>45</c:v>
                </c:pt>
                <c:pt idx="94">
                  <c:v>27</c:v>
                </c:pt>
                <c:pt idx="95">
                  <c:v>53</c:v>
                </c:pt>
                <c:pt idx="96">
                  <c:v>24</c:v>
                </c:pt>
                <c:pt idx="97">
                  <c:v>36</c:v>
                </c:pt>
                <c:pt idx="98">
                  <c:v>43</c:v>
                </c:pt>
                <c:pt idx="99">
                  <c:v>49</c:v>
                </c:pt>
                <c:pt idx="100">
                  <c:v>36</c:v>
                </c:pt>
                <c:pt idx="101">
                  <c:v>35</c:v>
                </c:pt>
                <c:pt idx="102">
                  <c:v>34</c:v>
                </c:pt>
                <c:pt idx="103">
                  <c:v>30</c:v>
                </c:pt>
                <c:pt idx="104">
                  <c:v>37</c:v>
                </c:pt>
                <c:pt idx="105">
                  <c:v>35</c:v>
                </c:pt>
                <c:pt idx="106">
                  <c:v>30</c:v>
                </c:pt>
                <c:pt idx="107">
                  <c:v>27</c:v>
                </c:pt>
                <c:pt idx="108">
                  <c:v>38</c:v>
                </c:pt>
                <c:pt idx="109">
                  <c:v>48</c:v>
                </c:pt>
                <c:pt idx="110">
                  <c:v>54</c:v>
                </c:pt>
                <c:pt idx="111">
                  <c:v>48</c:v>
                </c:pt>
                <c:pt idx="112">
                  <c:v>44</c:v>
                </c:pt>
                <c:pt idx="113">
                  <c:v>27</c:v>
                </c:pt>
                <c:pt idx="114">
                  <c:v>36</c:v>
                </c:pt>
                <c:pt idx="115">
                  <c:v>22</c:v>
                </c:pt>
                <c:pt idx="116">
                  <c:v>29</c:v>
                </c:pt>
                <c:pt idx="117">
                  <c:v>28</c:v>
                </c:pt>
                <c:pt idx="118">
                  <c:v>20</c:v>
                </c:pt>
                <c:pt idx="119">
                  <c:v>49</c:v>
                </c:pt>
                <c:pt idx="120">
                  <c:v>25</c:v>
                </c:pt>
                <c:pt idx="121">
                  <c:v>25</c:v>
                </c:pt>
                <c:pt idx="122">
                  <c:v>20</c:v>
                </c:pt>
                <c:pt idx="123">
                  <c:v>42</c:v>
                </c:pt>
                <c:pt idx="124">
                  <c:v>51</c:v>
                </c:pt>
                <c:pt idx="125">
                  <c:v>38</c:v>
                </c:pt>
                <c:pt idx="126">
                  <c:v>33</c:v>
                </c:pt>
                <c:pt idx="127">
                  <c:v>36</c:v>
                </c:pt>
                <c:pt idx="128">
                  <c:v>33</c:v>
                </c:pt>
                <c:pt idx="129">
                  <c:v>53</c:v>
                </c:pt>
                <c:pt idx="130">
                  <c:v>42</c:v>
                </c:pt>
                <c:pt idx="131">
                  <c:v>54</c:v>
                </c:pt>
                <c:pt idx="132">
                  <c:v>46</c:v>
                </c:pt>
                <c:pt idx="133">
                  <c:v>37</c:v>
                </c:pt>
                <c:pt idx="134">
                  <c:v>34</c:v>
                </c:pt>
                <c:pt idx="135">
                  <c:v>23</c:v>
                </c:pt>
                <c:pt idx="136">
                  <c:v>51</c:v>
                </c:pt>
                <c:pt idx="137">
                  <c:v>25</c:v>
                </c:pt>
                <c:pt idx="138">
                  <c:v>50</c:v>
                </c:pt>
                <c:pt idx="139">
                  <c:v>48</c:v>
                </c:pt>
                <c:pt idx="140">
                  <c:v>48</c:v>
                </c:pt>
                <c:pt idx="141">
                  <c:v>23</c:v>
                </c:pt>
                <c:pt idx="142">
                  <c:v>40</c:v>
                </c:pt>
                <c:pt idx="143">
                  <c:v>35</c:v>
                </c:pt>
                <c:pt idx="144">
                  <c:v>26</c:v>
                </c:pt>
                <c:pt idx="145">
                  <c:v>23</c:v>
                </c:pt>
                <c:pt idx="146">
                  <c:v>54</c:v>
                </c:pt>
                <c:pt idx="147">
                  <c:v>47</c:v>
                </c:pt>
                <c:pt idx="148">
                  <c:v>28</c:v>
                </c:pt>
                <c:pt idx="149">
                  <c:v>32</c:v>
                </c:pt>
                <c:pt idx="150">
                  <c:v>51</c:v>
                </c:pt>
                <c:pt idx="151">
                  <c:v>44</c:v>
                </c:pt>
                <c:pt idx="152">
                  <c:v>45</c:v>
                </c:pt>
                <c:pt idx="153">
                  <c:v>52</c:v>
                </c:pt>
                <c:pt idx="154">
                  <c:v>42</c:v>
                </c:pt>
                <c:pt idx="155">
                  <c:v>41</c:v>
                </c:pt>
                <c:pt idx="156">
                  <c:v>46</c:v>
                </c:pt>
                <c:pt idx="157">
                  <c:v>27</c:v>
                </c:pt>
                <c:pt idx="158">
                  <c:v>54</c:v>
                </c:pt>
                <c:pt idx="159">
                  <c:v>49</c:v>
                </c:pt>
                <c:pt idx="160">
                  <c:v>53</c:v>
                </c:pt>
                <c:pt idx="161">
                  <c:v>41</c:v>
                </c:pt>
                <c:pt idx="162">
                  <c:v>38</c:v>
                </c:pt>
                <c:pt idx="163">
                  <c:v>48</c:v>
                </c:pt>
                <c:pt idx="164">
                  <c:v>51</c:v>
                </c:pt>
                <c:pt idx="165">
                  <c:v>25</c:v>
                </c:pt>
                <c:pt idx="166">
                  <c:v>38</c:v>
                </c:pt>
                <c:pt idx="167">
                  <c:v>39</c:v>
                </c:pt>
                <c:pt idx="168">
                  <c:v>31</c:v>
                </c:pt>
                <c:pt idx="169">
                  <c:v>42</c:v>
                </c:pt>
                <c:pt idx="170">
                  <c:v>32</c:v>
                </c:pt>
                <c:pt idx="171">
                  <c:v>28</c:v>
                </c:pt>
                <c:pt idx="172">
                  <c:v>41</c:v>
                </c:pt>
                <c:pt idx="173">
                  <c:v>42</c:v>
                </c:pt>
                <c:pt idx="174">
                  <c:v>30</c:v>
                </c:pt>
                <c:pt idx="175">
                  <c:v>44</c:v>
                </c:pt>
                <c:pt idx="176">
                  <c:v>29</c:v>
                </c:pt>
                <c:pt idx="177">
                  <c:v>53</c:v>
                </c:pt>
                <c:pt idx="178">
                  <c:v>34</c:v>
                </c:pt>
                <c:pt idx="179">
                  <c:v>29</c:v>
                </c:pt>
                <c:pt idx="180">
                  <c:v>33</c:v>
                </c:pt>
                <c:pt idx="181">
                  <c:v>20</c:v>
                </c:pt>
                <c:pt idx="182">
                  <c:v>27</c:v>
                </c:pt>
                <c:pt idx="183">
                  <c:v>50</c:v>
                </c:pt>
                <c:pt idx="184">
                  <c:v>31</c:v>
                </c:pt>
                <c:pt idx="185">
                  <c:v>39</c:v>
                </c:pt>
                <c:pt idx="186">
                  <c:v>36</c:v>
                </c:pt>
                <c:pt idx="187">
                  <c:v>24</c:v>
                </c:pt>
                <c:pt idx="188">
                  <c:v>26</c:v>
                </c:pt>
                <c:pt idx="189">
                  <c:v>47</c:v>
                </c:pt>
                <c:pt idx="190">
                  <c:v>24</c:v>
                </c:pt>
                <c:pt idx="191">
                  <c:v>22</c:v>
                </c:pt>
                <c:pt idx="192">
                  <c:v>20</c:v>
                </c:pt>
                <c:pt idx="193">
                  <c:v>22</c:v>
                </c:pt>
                <c:pt idx="194">
                  <c:v>47</c:v>
                </c:pt>
                <c:pt idx="195">
                  <c:v>20</c:v>
                </c:pt>
                <c:pt idx="196">
                  <c:v>23</c:v>
                </c:pt>
                <c:pt idx="197">
                  <c:v>35</c:v>
                </c:pt>
                <c:pt idx="198">
                  <c:v>42</c:v>
                </c:pt>
                <c:pt idx="199">
                  <c:v>23</c:v>
                </c:pt>
                <c:pt idx="200">
                  <c:v>31</c:v>
                </c:pt>
                <c:pt idx="201">
                  <c:v>22</c:v>
                </c:pt>
                <c:pt idx="202">
                  <c:v>20</c:v>
                </c:pt>
                <c:pt idx="203">
                  <c:v>21</c:v>
                </c:pt>
                <c:pt idx="204">
                  <c:v>23</c:v>
                </c:pt>
                <c:pt idx="205">
                  <c:v>48</c:v>
                </c:pt>
                <c:pt idx="206">
                  <c:v>24</c:v>
                </c:pt>
                <c:pt idx="207">
                  <c:v>54</c:v>
                </c:pt>
                <c:pt idx="208">
                  <c:v>38</c:v>
                </c:pt>
                <c:pt idx="209">
                  <c:v>50</c:v>
                </c:pt>
                <c:pt idx="210">
                  <c:v>45</c:v>
                </c:pt>
                <c:pt idx="211">
                  <c:v>41</c:v>
                </c:pt>
                <c:pt idx="212">
                  <c:v>23</c:v>
                </c:pt>
                <c:pt idx="213">
                  <c:v>43</c:v>
                </c:pt>
                <c:pt idx="214">
                  <c:v>46</c:v>
                </c:pt>
                <c:pt idx="215">
                  <c:v>22</c:v>
                </c:pt>
                <c:pt idx="216">
                  <c:v>25</c:v>
                </c:pt>
                <c:pt idx="217">
                  <c:v>36</c:v>
                </c:pt>
                <c:pt idx="218">
                  <c:v>27</c:v>
                </c:pt>
                <c:pt idx="219">
                  <c:v>49</c:v>
                </c:pt>
                <c:pt idx="220">
                  <c:v>40</c:v>
                </c:pt>
                <c:pt idx="221">
                  <c:v>36</c:v>
                </c:pt>
                <c:pt idx="222">
                  <c:v>35</c:v>
                </c:pt>
                <c:pt idx="223">
                  <c:v>36</c:v>
                </c:pt>
                <c:pt idx="224">
                  <c:v>46</c:v>
                </c:pt>
                <c:pt idx="225">
                  <c:v>25</c:v>
                </c:pt>
                <c:pt idx="226">
                  <c:v>20</c:v>
                </c:pt>
                <c:pt idx="227">
                  <c:v>39</c:v>
                </c:pt>
                <c:pt idx="228">
                  <c:v>32</c:v>
                </c:pt>
                <c:pt idx="229">
                  <c:v>41</c:v>
                </c:pt>
                <c:pt idx="230">
                  <c:v>43</c:v>
                </c:pt>
                <c:pt idx="231">
                  <c:v>54</c:v>
                </c:pt>
                <c:pt idx="232">
                  <c:v>40</c:v>
                </c:pt>
                <c:pt idx="233">
                  <c:v>25</c:v>
                </c:pt>
                <c:pt idx="234">
                  <c:v>34</c:v>
                </c:pt>
                <c:pt idx="235">
                  <c:v>46</c:v>
                </c:pt>
                <c:pt idx="236">
                  <c:v>37</c:v>
                </c:pt>
                <c:pt idx="237">
                  <c:v>48</c:v>
                </c:pt>
                <c:pt idx="238">
                  <c:v>37</c:v>
                </c:pt>
                <c:pt idx="239">
                  <c:v>32</c:v>
                </c:pt>
                <c:pt idx="240">
                  <c:v>22</c:v>
                </c:pt>
                <c:pt idx="241">
                  <c:v>48</c:v>
                </c:pt>
                <c:pt idx="242">
                  <c:v>29</c:v>
                </c:pt>
                <c:pt idx="243">
                  <c:v>33</c:v>
                </c:pt>
                <c:pt idx="244">
                  <c:v>26</c:v>
                </c:pt>
                <c:pt idx="245">
                  <c:v>30</c:v>
                </c:pt>
                <c:pt idx="246">
                  <c:v>47</c:v>
                </c:pt>
                <c:pt idx="247">
                  <c:v>25</c:v>
                </c:pt>
                <c:pt idx="248">
                  <c:v>30</c:v>
                </c:pt>
                <c:pt idx="249">
                  <c:v>46</c:v>
                </c:pt>
              </c:numCache>
            </c:numRef>
          </c:yVal>
          <c:smooth val="0"/>
          <c:extLst>
            <c:ext xmlns:c16="http://schemas.microsoft.com/office/drawing/2014/chart" uri="{C3380CC4-5D6E-409C-BE32-E72D297353CC}">
              <c16:uniqueId val="{00000001-DDAA-432F-96D7-C912231C7159}"/>
            </c:ext>
          </c:extLst>
        </c:ser>
        <c:dLbls>
          <c:showLegendKey val="0"/>
          <c:showVal val="0"/>
          <c:showCatName val="0"/>
          <c:showSerName val="0"/>
          <c:showPercent val="0"/>
          <c:showBubbleSize val="0"/>
        </c:dLbls>
        <c:axId val="2082958543"/>
        <c:axId val="2082966447"/>
      </c:scatterChart>
      <c:valAx>
        <c:axId val="2082958543"/>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CKD Risk Force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2082966447"/>
        <c:crosses val="autoZero"/>
        <c:crossBetween val="midCat"/>
      </c:valAx>
      <c:valAx>
        <c:axId val="208296644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Packed Cell Volume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2082958543"/>
        <c:crosses val="autoZero"/>
        <c:crossBetween val="midCat"/>
      </c:valAx>
      <c:spPr>
        <a:gradFill>
          <a:gsLst>
            <a:gs pos="100000">
              <a:schemeClr val="lt1">
                <a:lumMod val="95000"/>
              </a:schemeClr>
            </a:gs>
            <a:gs pos="0">
              <a:schemeClr val="lt1">
                <a:alpha val="0"/>
              </a:schemeClr>
            </a:gs>
          </a:gsLst>
          <a:lin ang="5400000" scaled="0"/>
        </a:gradFill>
        <a:ln>
          <a:solidFill>
            <a:schemeClr val="accent1">
              <a:lumMod val="50000"/>
              <a:alpha val="92000"/>
            </a:schemeClr>
          </a:solidFill>
        </a:ln>
        <a:effectLst/>
      </c:spPr>
    </c:plotArea>
    <c:legend>
      <c:legendPos val="b"/>
      <c:layout>
        <c:manualLayout>
          <c:xMode val="edge"/>
          <c:yMode val="edge"/>
          <c:x val="0.24477607205574123"/>
          <c:y val="0.89891270112975019"/>
          <c:w val="0.5104477048282634"/>
          <c:h val="4.8913385826771662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321470</xdr:colOff>
      <xdr:row>92</xdr:row>
      <xdr:rowOff>202405</xdr:rowOff>
    </xdr:from>
    <xdr:to>
      <xdr:col>7</xdr:col>
      <xdr:colOff>1154907</xdr:colOff>
      <xdr:row>108</xdr:row>
      <xdr:rowOff>142875</xdr:rowOff>
    </xdr:to>
    <xdr:graphicFrame macro="">
      <xdr:nvGraphicFramePr>
        <xdr:cNvPr id="2" name="Chart 1">
          <a:extLst>
            <a:ext uri="{FF2B5EF4-FFF2-40B4-BE49-F238E27FC236}">
              <a16:creationId xmlns:a16="http://schemas.microsoft.com/office/drawing/2014/main" id="{0C920D23-0964-47F4-9518-447A7A7E6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2452686</xdr:colOff>
      <xdr:row>92</xdr:row>
      <xdr:rowOff>95250</xdr:rowOff>
    </xdr:from>
    <xdr:to>
      <xdr:col>12</xdr:col>
      <xdr:colOff>500062</xdr:colOff>
      <xdr:row>109</xdr:row>
      <xdr:rowOff>83343</xdr:rowOff>
    </xdr:to>
    <xdr:graphicFrame macro="">
      <xdr:nvGraphicFramePr>
        <xdr:cNvPr id="3" name="Chart 2">
          <a:extLst>
            <a:ext uri="{FF2B5EF4-FFF2-40B4-BE49-F238E27FC236}">
              <a16:creationId xmlns:a16="http://schemas.microsoft.com/office/drawing/2014/main" id="{F510C3F3-229A-4B17-9151-EB761B4D9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631031</xdr:colOff>
      <xdr:row>91</xdr:row>
      <xdr:rowOff>202406</xdr:rowOff>
    </xdr:from>
    <xdr:to>
      <xdr:col>23</xdr:col>
      <xdr:colOff>107156</xdr:colOff>
      <xdr:row>109</xdr:row>
      <xdr:rowOff>83343</xdr:rowOff>
    </xdr:to>
    <xdr:graphicFrame macro="">
      <xdr:nvGraphicFramePr>
        <xdr:cNvPr id="4" name="Chart 3">
          <a:extLst>
            <a:ext uri="{FF2B5EF4-FFF2-40B4-BE49-F238E27FC236}">
              <a16:creationId xmlns:a16="http://schemas.microsoft.com/office/drawing/2014/main" id="{565F2210-99EC-414E-93F4-EF96D585F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DE2DA52-3084-4C9F-AC5D-243807751EDC}">
  <we:reference id="wa104379190" version="2.0.0.0" store="en-US" storeType="OMEX"/>
  <we:alternateReferences>
    <we:reference id="wa104379190" version="2.0.0.0" store="WA104379190"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3F430-3E42-48C5-9272-821A0F786C95}">
  <dimension ref="A1:C21"/>
  <sheetViews>
    <sheetView topLeftCell="A18" zoomScale="120" zoomScaleNormal="120" workbookViewId="0">
      <selection activeCell="C21" sqref="C21"/>
    </sheetView>
  </sheetViews>
  <sheetFormatPr defaultColWidth="5.42578125" defaultRowHeight="20.25" customHeight="1"/>
  <cols>
    <col min="1" max="1" width="5.42578125" style="147"/>
    <col min="2" max="2" width="35" style="156" bestFit="1" customWidth="1"/>
    <col min="3" max="3" width="125.28515625" style="147" bestFit="1" customWidth="1"/>
    <col min="4" max="16384" width="5.42578125" style="147"/>
  </cols>
  <sheetData>
    <row r="1" spans="1:3" s="148" customFormat="1" ht="20.25" customHeight="1">
      <c r="A1" s="148" t="s">
        <v>88</v>
      </c>
      <c r="B1" s="155"/>
    </row>
    <row r="2" spans="1:3" s="148" customFormat="1" ht="20.25" customHeight="1">
      <c r="B2" s="155" t="s">
        <v>5</v>
      </c>
      <c r="C2" s="148" t="s">
        <v>6</v>
      </c>
    </row>
    <row r="3" spans="1:3" s="149" customFormat="1" ht="20.25" customHeight="1">
      <c r="B3" s="150" t="s">
        <v>107</v>
      </c>
      <c r="C3" s="149" t="s">
        <v>108</v>
      </c>
    </row>
    <row r="4" spans="1:3" s="149" customFormat="1" ht="20.25" customHeight="1">
      <c r="B4" s="150" t="s">
        <v>66</v>
      </c>
      <c r="C4" s="151" t="s">
        <v>89</v>
      </c>
    </row>
    <row r="5" spans="1:3" s="149" customFormat="1" ht="20.25" customHeight="1">
      <c r="B5" s="152" t="s">
        <v>67</v>
      </c>
      <c r="C5" s="151" t="s">
        <v>90</v>
      </c>
    </row>
    <row r="6" spans="1:3" ht="20.25" customHeight="1">
      <c r="B6" s="152" t="s">
        <v>68</v>
      </c>
      <c r="C6" s="151" t="s">
        <v>132</v>
      </c>
    </row>
    <row r="7" spans="1:3" ht="20.25" customHeight="1">
      <c r="B7" s="153" t="s">
        <v>69</v>
      </c>
      <c r="C7" s="146" t="s">
        <v>109</v>
      </c>
    </row>
    <row r="8" spans="1:3" ht="20.25" customHeight="1">
      <c r="B8" s="150" t="s">
        <v>112</v>
      </c>
      <c r="C8" s="146" t="s">
        <v>113</v>
      </c>
    </row>
    <row r="9" spans="1:3" ht="20.25" customHeight="1">
      <c r="B9" s="150" t="s">
        <v>114</v>
      </c>
      <c r="C9" s="146" t="s">
        <v>115</v>
      </c>
    </row>
    <row r="10" spans="1:3" ht="20.25" customHeight="1">
      <c r="B10" s="150" t="s">
        <v>116</v>
      </c>
      <c r="C10" s="146" t="s">
        <v>117</v>
      </c>
    </row>
    <row r="11" spans="1:3" s="110" customFormat="1" ht="20.25" customHeight="1">
      <c r="B11" s="150" t="s">
        <v>110</v>
      </c>
      <c r="C11" s="146" t="s">
        <v>111</v>
      </c>
    </row>
    <row r="12" spans="1:3" ht="20.25" customHeight="1">
      <c r="B12" s="150" t="s">
        <v>118</v>
      </c>
      <c r="C12" s="146" t="s">
        <v>101</v>
      </c>
    </row>
    <row r="13" spans="1:3" ht="20.25" customHeight="1">
      <c r="B13" s="153" t="s">
        <v>119</v>
      </c>
      <c r="C13" s="146" t="s">
        <v>120</v>
      </c>
    </row>
    <row r="14" spans="1:3" ht="20.25" customHeight="1">
      <c r="B14" s="150" t="s">
        <v>121</v>
      </c>
      <c r="C14" s="154" t="s">
        <v>122</v>
      </c>
    </row>
    <row r="15" spans="1:3" ht="20.25" customHeight="1">
      <c r="B15" s="150" t="s">
        <v>123</v>
      </c>
      <c r="C15" s="154" t="s">
        <v>124</v>
      </c>
    </row>
    <row r="16" spans="1:3" ht="20.25" customHeight="1">
      <c r="B16" s="150" t="s">
        <v>125</v>
      </c>
      <c r="C16" s="154" t="s">
        <v>126</v>
      </c>
    </row>
    <row r="17" spans="2:3" ht="20.25" customHeight="1">
      <c r="B17" s="153" t="s">
        <v>127</v>
      </c>
      <c r="C17" s="146" t="s">
        <v>128</v>
      </c>
    </row>
    <row r="18" spans="2:3" ht="20.25" customHeight="1">
      <c r="B18" s="153" t="s">
        <v>78</v>
      </c>
      <c r="C18" s="146" t="s">
        <v>133</v>
      </c>
    </row>
    <row r="19" spans="2:3" ht="20.25" customHeight="1">
      <c r="B19" s="152" t="s">
        <v>79</v>
      </c>
      <c r="C19" s="151" t="s">
        <v>103</v>
      </c>
    </row>
    <row r="20" spans="2:3" ht="20.25" customHeight="1">
      <c r="B20" s="152" t="s">
        <v>80</v>
      </c>
      <c r="C20" s="151" t="s">
        <v>104</v>
      </c>
    </row>
    <row r="21" spans="2:3" ht="20.25" customHeight="1">
      <c r="B21" s="153" t="s">
        <v>105</v>
      </c>
      <c r="C21" s="146" t="s">
        <v>129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16512-0AE1-4C36-8BF5-82AD4EAE2731}">
  <dimension ref="A1:AD724"/>
  <sheetViews>
    <sheetView topLeftCell="A6" workbookViewId="0">
      <selection sqref="A1:XFD1048576"/>
    </sheetView>
  </sheetViews>
  <sheetFormatPr defaultColWidth="15.42578125" defaultRowHeight="15.75"/>
  <cols>
    <col min="1" max="1" width="15.42578125" style="106"/>
    <col min="2" max="2" width="15.42578125" style="107"/>
    <col min="3" max="3" width="15.42578125" style="108"/>
    <col min="4" max="4" width="23.140625" style="108" customWidth="1"/>
    <col min="5" max="5" width="15.42578125" style="107"/>
    <col min="6" max="6" width="15.42578125" style="108"/>
    <col min="7" max="7" width="23" style="108" customWidth="1"/>
    <col min="8" max="8" width="15.42578125" style="106"/>
    <col min="9" max="10" width="15.42578125" style="108"/>
    <col min="11" max="12" width="15.42578125" style="107"/>
    <col min="13" max="13" width="15.42578125" style="109"/>
    <col min="14" max="14" width="15.42578125" style="107"/>
    <col min="15" max="16" width="15.42578125" style="109"/>
    <col min="17" max="18" width="15.42578125" style="107"/>
    <col min="19" max="19" width="15.42578125" style="109"/>
    <col min="20" max="25" width="15.42578125" style="108"/>
    <col min="26" max="16384" width="15.42578125" style="32"/>
  </cols>
  <sheetData>
    <row r="1" spans="1:30" s="144" customFormat="1" ht="47.25">
      <c r="A1" s="142" t="s">
        <v>65</v>
      </c>
      <c r="B1" s="142" t="s">
        <v>66</v>
      </c>
      <c r="C1" s="143" t="s">
        <v>67</v>
      </c>
      <c r="D1" s="143" t="s">
        <v>140</v>
      </c>
      <c r="E1" s="142" t="s">
        <v>69</v>
      </c>
      <c r="F1" s="143" t="s">
        <v>68</v>
      </c>
      <c r="G1" s="143" t="s">
        <v>134</v>
      </c>
      <c r="H1" s="142" t="s">
        <v>70</v>
      </c>
      <c r="I1" s="143" t="s">
        <v>78</v>
      </c>
      <c r="J1" s="143" t="s">
        <v>141</v>
      </c>
      <c r="K1" s="142" t="s">
        <v>100</v>
      </c>
      <c r="L1" s="142" t="s">
        <v>71</v>
      </c>
      <c r="M1" s="143" t="s">
        <v>106</v>
      </c>
      <c r="N1" s="142" t="s">
        <v>72</v>
      </c>
      <c r="O1" s="143" t="s">
        <v>73</v>
      </c>
      <c r="P1" s="142" t="s">
        <v>74</v>
      </c>
      <c r="Q1" s="142" t="s">
        <v>75</v>
      </c>
      <c r="R1" s="142" t="s">
        <v>76</v>
      </c>
      <c r="S1" s="143" t="s">
        <v>77</v>
      </c>
      <c r="T1" s="143" t="s">
        <v>79</v>
      </c>
      <c r="U1" s="143" t="s">
        <v>135</v>
      </c>
      <c r="V1" s="143" t="s">
        <v>136</v>
      </c>
      <c r="W1" s="143" t="s">
        <v>137</v>
      </c>
      <c r="X1" s="143" t="s">
        <v>138</v>
      </c>
      <c r="Y1" s="143" t="s">
        <v>80</v>
      </c>
    </row>
    <row r="2" spans="1:30" ht="20.25" customHeight="1">
      <c r="A2" s="106">
        <v>1</v>
      </c>
      <c r="B2" s="107">
        <v>86</v>
      </c>
      <c r="C2" s="108" t="s">
        <v>81</v>
      </c>
      <c r="D2" s="108">
        <f>IF(C2="Rural",1,0)</f>
        <v>0</v>
      </c>
      <c r="E2" s="107">
        <v>82.194167870000001</v>
      </c>
      <c r="F2" s="108" t="s">
        <v>130</v>
      </c>
      <c r="G2" s="108">
        <f>IF(F2="No",1,0)</f>
        <v>1</v>
      </c>
      <c r="H2" s="106">
        <v>123</v>
      </c>
      <c r="I2" s="108" t="s">
        <v>130</v>
      </c>
      <c r="J2" s="108">
        <f>IF(I2="No",1,0)</f>
        <v>1</v>
      </c>
      <c r="K2" s="107">
        <v>2</v>
      </c>
      <c r="L2" s="107">
        <v>119</v>
      </c>
      <c r="M2" s="109">
        <v>1.07175422557959</v>
      </c>
      <c r="N2" s="107">
        <v>20</v>
      </c>
      <c r="O2" s="109">
        <v>14.7</v>
      </c>
      <c r="P2" s="109">
        <v>6.05</v>
      </c>
      <c r="Q2" s="107">
        <v>6817</v>
      </c>
      <c r="R2" s="109">
        <v>3.2829342989999999</v>
      </c>
      <c r="S2" s="109">
        <v>41.590812368368297</v>
      </c>
      <c r="T2" s="108" t="s">
        <v>82</v>
      </c>
      <c r="U2" s="108">
        <f>IF(T2="Moderate",1,0)</f>
        <v>0</v>
      </c>
      <c r="V2" s="108">
        <f>IF(T2="None",1,0)</f>
        <v>0</v>
      </c>
      <c r="W2" s="108">
        <f>X3</f>
        <v>0</v>
      </c>
      <c r="X2" s="108">
        <f>IF(Y2="Typical",1,0)</f>
        <v>0</v>
      </c>
      <c r="Y2" s="108" t="s">
        <v>83</v>
      </c>
      <c r="AD2" s="145"/>
    </row>
    <row r="3" spans="1:30" ht="20.25" customHeight="1">
      <c r="A3" s="106">
        <v>2</v>
      </c>
      <c r="B3" s="107">
        <v>66</v>
      </c>
      <c r="C3" s="108" t="s">
        <v>81</v>
      </c>
      <c r="D3" s="108">
        <f t="shared" ref="D3:D66" si="0">IF(C3="Rural",1,0)</f>
        <v>0</v>
      </c>
      <c r="E3" s="107">
        <v>43.231758190000001</v>
      </c>
      <c r="F3" s="108" t="s">
        <v>131</v>
      </c>
      <c r="G3" s="108">
        <f t="shared" ref="G3:G66" si="1">IF(F3="No",1,0)</f>
        <v>0</v>
      </c>
      <c r="H3" s="106">
        <v>103</v>
      </c>
      <c r="I3" s="108" t="s">
        <v>130</v>
      </c>
      <c r="J3" s="108">
        <f t="shared" ref="J3:J66" si="2">IF(I3="No",1,0)</f>
        <v>1</v>
      </c>
      <c r="K3" s="107">
        <v>1</v>
      </c>
      <c r="L3" s="107">
        <v>238</v>
      </c>
      <c r="M3" s="109">
        <v>1.1962103474263199</v>
      </c>
      <c r="N3" s="107">
        <v>23</v>
      </c>
      <c r="O3" s="109">
        <v>15.1</v>
      </c>
      <c r="P3" s="109">
        <v>5.04</v>
      </c>
      <c r="Q3" s="107">
        <v>6438</v>
      </c>
      <c r="R3" s="109">
        <v>1.819046312</v>
      </c>
      <c r="S3" s="109">
        <v>84.642535369800598</v>
      </c>
      <c r="T3" s="108" t="s">
        <v>82</v>
      </c>
      <c r="U3" s="108">
        <f t="shared" ref="U3:U66" si="3">IF(T3="Moderate",1,0)</f>
        <v>0</v>
      </c>
      <c r="V3" s="108">
        <f t="shared" ref="V3:V66" si="4">IF(T3="None",1,0)</f>
        <v>0</v>
      </c>
      <c r="W3" s="108">
        <f t="shared" ref="W3:W66" si="5">IF(Y3="Inactive",1,0)</f>
        <v>0</v>
      </c>
      <c r="X3" s="108">
        <f t="shared" ref="X3:X66" si="6">IF(Y3="Typical",1,0)</f>
        <v>0</v>
      </c>
      <c r="Y3" s="108" t="s">
        <v>83</v>
      </c>
    </row>
    <row r="4" spans="1:30" ht="20.25" customHeight="1">
      <c r="A4" s="106">
        <v>3</v>
      </c>
      <c r="B4" s="107">
        <v>24</v>
      </c>
      <c r="C4" s="108" t="s">
        <v>84</v>
      </c>
      <c r="D4" s="108">
        <f t="shared" si="0"/>
        <v>1</v>
      </c>
      <c r="E4" s="107">
        <v>71.791997460000005</v>
      </c>
      <c r="F4" s="108" t="s">
        <v>131</v>
      </c>
      <c r="G4" s="108">
        <f t="shared" si="1"/>
        <v>0</v>
      </c>
      <c r="H4" s="106">
        <v>151</v>
      </c>
      <c r="I4" s="108" t="s">
        <v>130</v>
      </c>
      <c r="J4" s="108">
        <f t="shared" si="2"/>
        <v>1</v>
      </c>
      <c r="K4" s="107">
        <v>0</v>
      </c>
      <c r="L4" s="107">
        <v>372</v>
      </c>
      <c r="M4" s="109">
        <v>2.5310907565598</v>
      </c>
      <c r="N4" s="107">
        <v>40</v>
      </c>
      <c r="O4" s="109">
        <v>13.6</v>
      </c>
      <c r="P4" s="109">
        <v>2.67</v>
      </c>
      <c r="Q4" s="107">
        <v>11071</v>
      </c>
      <c r="R4" s="109">
        <v>2.495974618</v>
      </c>
      <c r="S4" s="109">
        <v>157.52109658499299</v>
      </c>
      <c r="T4" s="108" t="s">
        <v>82</v>
      </c>
      <c r="U4" s="108">
        <f t="shared" si="3"/>
        <v>0</v>
      </c>
      <c r="V4" s="108">
        <f t="shared" si="4"/>
        <v>0</v>
      </c>
      <c r="W4" s="108">
        <f t="shared" si="5"/>
        <v>0</v>
      </c>
      <c r="X4" s="108">
        <f t="shared" si="6"/>
        <v>0</v>
      </c>
      <c r="Y4" s="108" t="s">
        <v>83</v>
      </c>
    </row>
    <row r="5" spans="1:30" ht="20.25" customHeight="1">
      <c r="A5" s="106">
        <v>4</v>
      </c>
      <c r="B5" s="107">
        <v>40</v>
      </c>
      <c r="C5" s="108" t="s">
        <v>84</v>
      </c>
      <c r="D5" s="108">
        <f t="shared" si="0"/>
        <v>1</v>
      </c>
      <c r="E5" s="107">
        <v>39.146159089999998</v>
      </c>
      <c r="F5" s="108" t="s">
        <v>131</v>
      </c>
      <c r="G5" s="108">
        <f t="shared" si="1"/>
        <v>0</v>
      </c>
      <c r="H5" s="106">
        <v>165</v>
      </c>
      <c r="I5" s="108" t="s">
        <v>130</v>
      </c>
      <c r="J5" s="108">
        <f t="shared" si="2"/>
        <v>1</v>
      </c>
      <c r="K5" s="107">
        <v>2</v>
      </c>
      <c r="L5" s="107">
        <v>448</v>
      </c>
      <c r="M5" s="109">
        <v>1.9809661321916301</v>
      </c>
      <c r="N5" s="107">
        <v>30</v>
      </c>
      <c r="O5" s="109">
        <v>11.8</v>
      </c>
      <c r="P5" s="109">
        <v>6.3</v>
      </c>
      <c r="Q5" s="107">
        <v>6594</v>
      </c>
      <c r="R5" s="109">
        <v>1.3780141530000001</v>
      </c>
      <c r="S5" s="109">
        <v>190.107385120294</v>
      </c>
      <c r="T5" s="108" t="s">
        <v>82</v>
      </c>
      <c r="U5" s="108">
        <f t="shared" si="3"/>
        <v>0</v>
      </c>
      <c r="V5" s="108">
        <f t="shared" si="4"/>
        <v>0</v>
      </c>
      <c r="W5" s="108">
        <f t="shared" si="5"/>
        <v>0</v>
      </c>
      <c r="X5" s="108">
        <f t="shared" si="6"/>
        <v>0</v>
      </c>
      <c r="Y5" s="108" t="s">
        <v>83</v>
      </c>
    </row>
    <row r="6" spans="1:30" ht="20.25" customHeight="1">
      <c r="A6" s="106">
        <v>5</v>
      </c>
      <c r="B6" s="107">
        <v>43</v>
      </c>
      <c r="C6" s="108" t="s">
        <v>81</v>
      </c>
      <c r="D6" s="108">
        <f t="shared" si="0"/>
        <v>0</v>
      </c>
      <c r="E6" s="107">
        <v>64.029625870000004</v>
      </c>
      <c r="F6" s="108" t="s">
        <v>130</v>
      </c>
      <c r="G6" s="108">
        <f t="shared" si="1"/>
        <v>1</v>
      </c>
      <c r="H6" s="106">
        <v>113</v>
      </c>
      <c r="I6" s="108" t="s">
        <v>130</v>
      </c>
      <c r="J6" s="108">
        <f t="shared" si="2"/>
        <v>1</v>
      </c>
      <c r="K6" s="107">
        <v>1</v>
      </c>
      <c r="L6" s="107">
        <v>301</v>
      </c>
      <c r="M6" s="109">
        <v>2.9480630034045898</v>
      </c>
      <c r="N6" s="107">
        <v>52</v>
      </c>
      <c r="O6" s="109">
        <v>15.4</v>
      </c>
      <c r="P6" s="109">
        <v>4.3499999999999996</v>
      </c>
      <c r="Q6" s="107">
        <v>12708</v>
      </c>
      <c r="R6" s="109">
        <v>2.264838825</v>
      </c>
      <c r="S6" s="109">
        <v>152.740807229263</v>
      </c>
      <c r="T6" s="108" t="s">
        <v>82</v>
      </c>
      <c r="U6" s="108">
        <f t="shared" si="3"/>
        <v>0</v>
      </c>
      <c r="V6" s="108">
        <f t="shared" si="4"/>
        <v>0</v>
      </c>
      <c r="W6" s="108">
        <f t="shared" si="5"/>
        <v>0</v>
      </c>
      <c r="X6" s="108">
        <f t="shared" si="6"/>
        <v>0</v>
      </c>
      <c r="Y6" s="108" t="s">
        <v>83</v>
      </c>
    </row>
    <row r="7" spans="1:30" ht="20.25" customHeight="1">
      <c r="A7" s="106">
        <v>6</v>
      </c>
      <c r="B7" s="107">
        <v>36</v>
      </c>
      <c r="C7" s="108" t="s">
        <v>81</v>
      </c>
      <c r="D7" s="108">
        <f t="shared" si="0"/>
        <v>0</v>
      </c>
      <c r="E7" s="107">
        <v>81.417810230000001</v>
      </c>
      <c r="F7" s="108" t="s">
        <v>131</v>
      </c>
      <c r="G7" s="108">
        <f t="shared" si="1"/>
        <v>0</v>
      </c>
      <c r="H7" s="106">
        <v>117</v>
      </c>
      <c r="I7" s="108" t="s">
        <v>131</v>
      </c>
      <c r="J7" s="108">
        <f t="shared" si="2"/>
        <v>0</v>
      </c>
      <c r="K7" s="107">
        <v>2</v>
      </c>
      <c r="L7" s="107">
        <v>340</v>
      </c>
      <c r="M7" s="109">
        <v>1.45675184814101</v>
      </c>
      <c r="N7" s="107">
        <v>29</v>
      </c>
      <c r="O7" s="109">
        <v>13.5</v>
      </c>
      <c r="P7" s="109">
        <v>5.8</v>
      </c>
      <c r="Q7" s="107">
        <v>10864</v>
      </c>
      <c r="R7" s="109">
        <v>3.4671694120000001</v>
      </c>
      <c r="S7" s="109">
        <v>154.84345205557599</v>
      </c>
      <c r="T7" s="108" t="s">
        <v>82</v>
      </c>
      <c r="U7" s="108">
        <f t="shared" si="3"/>
        <v>0</v>
      </c>
      <c r="V7" s="108">
        <f t="shared" si="4"/>
        <v>0</v>
      </c>
      <c r="W7" s="108">
        <f t="shared" si="5"/>
        <v>0</v>
      </c>
      <c r="X7" s="108">
        <f t="shared" si="6"/>
        <v>0</v>
      </c>
      <c r="Y7" s="108" t="s">
        <v>83</v>
      </c>
    </row>
    <row r="8" spans="1:30" ht="20.25" customHeight="1">
      <c r="A8" s="106">
        <v>7</v>
      </c>
      <c r="B8" s="107">
        <v>39</v>
      </c>
      <c r="C8" s="108" t="s">
        <v>81</v>
      </c>
      <c r="D8" s="108">
        <f t="shared" si="0"/>
        <v>0</v>
      </c>
      <c r="E8" s="107">
        <v>85.14260256</v>
      </c>
      <c r="F8" s="108" t="s">
        <v>131</v>
      </c>
      <c r="G8" s="108">
        <f t="shared" si="1"/>
        <v>0</v>
      </c>
      <c r="H8" s="106">
        <v>173</v>
      </c>
      <c r="I8" s="108" t="s">
        <v>131</v>
      </c>
      <c r="J8" s="108">
        <f t="shared" si="2"/>
        <v>0</v>
      </c>
      <c r="K8" s="107">
        <v>3</v>
      </c>
      <c r="L8" s="107">
        <v>88</v>
      </c>
      <c r="M8" s="109">
        <v>2.3074094780419698</v>
      </c>
      <c r="N8" s="107">
        <v>36</v>
      </c>
      <c r="O8" s="109">
        <v>9.4</v>
      </c>
      <c r="P8" s="109">
        <v>5.0199999999999996</v>
      </c>
      <c r="Q8" s="107">
        <v>7641</v>
      </c>
      <c r="R8" s="109">
        <v>3.3000868749999999</v>
      </c>
      <c r="S8" s="109">
        <v>63.809899529051698</v>
      </c>
      <c r="T8" s="108" t="s">
        <v>82</v>
      </c>
      <c r="U8" s="108">
        <f t="shared" si="3"/>
        <v>0</v>
      </c>
      <c r="V8" s="108">
        <f t="shared" si="4"/>
        <v>0</v>
      </c>
      <c r="W8" s="108">
        <f t="shared" si="5"/>
        <v>0</v>
      </c>
      <c r="X8" s="108">
        <f t="shared" si="6"/>
        <v>0</v>
      </c>
      <c r="Y8" s="108" t="s">
        <v>83</v>
      </c>
    </row>
    <row r="9" spans="1:30" ht="20.25" customHeight="1">
      <c r="A9" s="106">
        <v>8</v>
      </c>
      <c r="B9" s="107">
        <v>70</v>
      </c>
      <c r="C9" s="108" t="s">
        <v>84</v>
      </c>
      <c r="D9" s="108">
        <f t="shared" si="0"/>
        <v>1</v>
      </c>
      <c r="E9" s="107">
        <v>22.889607909999999</v>
      </c>
      <c r="F9" s="108" t="s">
        <v>131</v>
      </c>
      <c r="G9" s="108">
        <f t="shared" si="1"/>
        <v>0</v>
      </c>
      <c r="H9" s="106">
        <v>91</v>
      </c>
      <c r="I9" s="108" t="s">
        <v>130</v>
      </c>
      <c r="J9" s="108">
        <f t="shared" si="2"/>
        <v>1</v>
      </c>
      <c r="K9" s="107">
        <v>3</v>
      </c>
      <c r="L9" s="107">
        <v>245</v>
      </c>
      <c r="M9" s="109">
        <v>3.0899783122841198</v>
      </c>
      <c r="N9" s="107">
        <v>53</v>
      </c>
      <c r="O9" s="109">
        <v>5.9</v>
      </c>
      <c r="P9" s="109">
        <v>2.97</v>
      </c>
      <c r="Q9" s="107">
        <v>10358</v>
      </c>
      <c r="R9" s="109">
        <v>1.2193160889999999</v>
      </c>
      <c r="S9" s="109">
        <v>81.068425483998396</v>
      </c>
      <c r="T9" s="108" t="s">
        <v>82</v>
      </c>
      <c r="U9" s="108">
        <f t="shared" si="3"/>
        <v>0</v>
      </c>
      <c r="V9" s="108">
        <f t="shared" si="4"/>
        <v>0</v>
      </c>
      <c r="W9" s="108">
        <f t="shared" si="5"/>
        <v>0</v>
      </c>
      <c r="X9" s="108">
        <f t="shared" si="6"/>
        <v>0</v>
      </c>
      <c r="Y9" s="108" t="s">
        <v>83</v>
      </c>
    </row>
    <row r="10" spans="1:30" ht="20.25" customHeight="1">
      <c r="A10" s="106">
        <v>9</v>
      </c>
      <c r="B10" s="107">
        <v>43</v>
      </c>
      <c r="C10" s="108" t="s">
        <v>81</v>
      </c>
      <c r="D10" s="108">
        <f t="shared" si="0"/>
        <v>0</v>
      </c>
      <c r="E10" s="107">
        <v>51.437672169999999</v>
      </c>
      <c r="F10" s="108" t="s">
        <v>130</v>
      </c>
      <c r="G10" s="108">
        <f t="shared" si="1"/>
        <v>1</v>
      </c>
      <c r="H10" s="106">
        <v>82</v>
      </c>
      <c r="I10" s="108" t="s">
        <v>131</v>
      </c>
      <c r="J10" s="108">
        <f t="shared" si="2"/>
        <v>0</v>
      </c>
      <c r="K10" s="107">
        <v>0</v>
      </c>
      <c r="L10" s="107">
        <v>323</v>
      </c>
      <c r="M10" s="109">
        <v>2.08002744920074</v>
      </c>
      <c r="N10" s="107">
        <v>43</v>
      </c>
      <c r="O10" s="109">
        <v>5.9</v>
      </c>
      <c r="P10" s="109">
        <v>4.12</v>
      </c>
      <c r="Q10" s="107">
        <v>11552</v>
      </c>
      <c r="R10" s="109">
        <v>1.622006692</v>
      </c>
      <c r="S10" s="109">
        <v>143.89252427395701</v>
      </c>
      <c r="T10" s="108" t="s">
        <v>82</v>
      </c>
      <c r="U10" s="108">
        <f t="shared" si="3"/>
        <v>0</v>
      </c>
      <c r="V10" s="108">
        <f t="shared" si="4"/>
        <v>0</v>
      </c>
      <c r="W10" s="108">
        <f t="shared" si="5"/>
        <v>0</v>
      </c>
      <c r="X10" s="108">
        <f t="shared" si="6"/>
        <v>0</v>
      </c>
      <c r="Y10" s="108" t="s">
        <v>83</v>
      </c>
    </row>
    <row r="11" spans="1:30" ht="20.25" customHeight="1">
      <c r="A11" s="106">
        <v>10</v>
      </c>
      <c r="B11" s="107">
        <v>54</v>
      </c>
      <c r="C11" s="108" t="s">
        <v>84</v>
      </c>
      <c r="D11" s="108">
        <f t="shared" si="0"/>
        <v>1</v>
      </c>
      <c r="E11" s="107">
        <v>80.228148829999995</v>
      </c>
      <c r="F11" s="108" t="s">
        <v>131</v>
      </c>
      <c r="G11" s="108">
        <f t="shared" si="1"/>
        <v>0</v>
      </c>
      <c r="H11" s="106">
        <v>92</v>
      </c>
      <c r="I11" s="108" t="s">
        <v>131</v>
      </c>
      <c r="J11" s="108">
        <f t="shared" si="2"/>
        <v>0</v>
      </c>
      <c r="K11" s="107">
        <v>0</v>
      </c>
      <c r="L11" s="107">
        <v>198</v>
      </c>
      <c r="M11" s="109">
        <v>2.0399599875433201</v>
      </c>
      <c r="N11" s="107">
        <v>29</v>
      </c>
      <c r="O11" s="109">
        <v>11</v>
      </c>
      <c r="P11" s="109">
        <v>4.8</v>
      </c>
      <c r="Q11" s="107">
        <v>11737</v>
      </c>
      <c r="R11" s="109">
        <v>3.2018386489999999</v>
      </c>
      <c r="S11" s="109">
        <v>106.199121638154</v>
      </c>
      <c r="T11" s="108" t="s">
        <v>82</v>
      </c>
      <c r="U11" s="108">
        <f t="shared" si="3"/>
        <v>0</v>
      </c>
      <c r="V11" s="108">
        <f t="shared" si="4"/>
        <v>0</v>
      </c>
      <c r="W11" s="108">
        <f t="shared" si="5"/>
        <v>0</v>
      </c>
      <c r="X11" s="108">
        <f t="shared" si="6"/>
        <v>0</v>
      </c>
      <c r="Y11" s="108" t="s">
        <v>83</v>
      </c>
    </row>
    <row r="12" spans="1:30" ht="20.25" customHeight="1">
      <c r="A12" s="106">
        <v>11</v>
      </c>
      <c r="B12" s="107">
        <v>25</v>
      </c>
      <c r="C12" s="108" t="s">
        <v>81</v>
      </c>
      <c r="D12" s="108">
        <f t="shared" si="0"/>
        <v>0</v>
      </c>
      <c r="E12" s="107">
        <v>83.031228249999998</v>
      </c>
      <c r="F12" s="108" t="s">
        <v>130</v>
      </c>
      <c r="G12" s="108">
        <f t="shared" si="1"/>
        <v>1</v>
      </c>
      <c r="H12" s="106">
        <v>68</v>
      </c>
      <c r="I12" s="108" t="s">
        <v>131</v>
      </c>
      <c r="J12" s="108">
        <f t="shared" si="2"/>
        <v>0</v>
      </c>
      <c r="K12" s="107">
        <v>4</v>
      </c>
      <c r="L12" s="107">
        <v>212</v>
      </c>
      <c r="M12" s="109">
        <v>0.99398189598030295</v>
      </c>
      <c r="N12" s="107">
        <v>21</v>
      </c>
      <c r="O12" s="109">
        <v>9.5</v>
      </c>
      <c r="P12" s="109">
        <v>6.23</v>
      </c>
      <c r="Q12" s="107">
        <v>11162</v>
      </c>
      <c r="R12" s="109">
        <v>3.3196924049999996</v>
      </c>
      <c r="S12" s="109">
        <v>97.349296829382297</v>
      </c>
      <c r="T12" s="108" t="s">
        <v>82</v>
      </c>
      <c r="U12" s="108">
        <f t="shared" si="3"/>
        <v>0</v>
      </c>
      <c r="V12" s="108">
        <f t="shared" si="4"/>
        <v>0</v>
      </c>
      <c r="W12" s="108">
        <f t="shared" si="5"/>
        <v>0</v>
      </c>
      <c r="X12" s="108">
        <f t="shared" si="6"/>
        <v>0</v>
      </c>
      <c r="Y12" s="108" t="s">
        <v>83</v>
      </c>
    </row>
    <row r="13" spans="1:30" ht="20.25" customHeight="1">
      <c r="A13" s="106">
        <v>12</v>
      </c>
      <c r="B13" s="107">
        <v>57</v>
      </c>
      <c r="C13" s="108" t="s">
        <v>81</v>
      </c>
      <c r="D13" s="108">
        <f t="shared" si="0"/>
        <v>0</v>
      </c>
      <c r="E13" s="107">
        <v>70.581140860000005</v>
      </c>
      <c r="F13" s="108" t="s">
        <v>130</v>
      </c>
      <c r="G13" s="108">
        <f t="shared" si="1"/>
        <v>1</v>
      </c>
      <c r="H13" s="106">
        <v>107</v>
      </c>
      <c r="I13" s="108" t="s">
        <v>130</v>
      </c>
      <c r="J13" s="108">
        <f t="shared" si="2"/>
        <v>1</v>
      </c>
      <c r="K13" s="107">
        <v>4</v>
      </c>
      <c r="L13" s="107">
        <v>79</v>
      </c>
      <c r="M13" s="109">
        <v>2.2599999999999998</v>
      </c>
      <c r="N13" s="107">
        <v>41</v>
      </c>
      <c r="O13" s="109">
        <v>8.9</v>
      </c>
      <c r="P13" s="109">
        <v>2.75</v>
      </c>
      <c r="Q13" s="107">
        <v>11240</v>
      </c>
      <c r="R13" s="109">
        <v>3.285787284</v>
      </c>
      <c r="S13" s="109">
        <v>44.781825557749201</v>
      </c>
      <c r="T13" s="108" t="s">
        <v>82</v>
      </c>
      <c r="U13" s="108">
        <f t="shared" si="3"/>
        <v>0</v>
      </c>
      <c r="V13" s="108">
        <f t="shared" si="4"/>
        <v>0</v>
      </c>
      <c r="W13" s="108">
        <f t="shared" si="5"/>
        <v>0</v>
      </c>
      <c r="X13" s="108">
        <f t="shared" si="6"/>
        <v>0</v>
      </c>
      <c r="Y13" s="108" t="s">
        <v>83</v>
      </c>
    </row>
    <row r="14" spans="1:30" ht="20.25" customHeight="1">
      <c r="A14" s="106">
        <v>13</v>
      </c>
      <c r="B14" s="107">
        <v>43</v>
      </c>
      <c r="C14" s="108" t="s">
        <v>81</v>
      </c>
      <c r="D14" s="108">
        <f t="shared" si="0"/>
        <v>0</v>
      </c>
      <c r="E14" s="107">
        <v>65.053689770000005</v>
      </c>
      <c r="F14" s="108" t="s">
        <v>131</v>
      </c>
      <c r="G14" s="108">
        <f t="shared" si="1"/>
        <v>0</v>
      </c>
      <c r="H14" s="106">
        <v>98</v>
      </c>
      <c r="I14" s="108" t="s">
        <v>131</v>
      </c>
      <c r="J14" s="108">
        <f t="shared" si="2"/>
        <v>0</v>
      </c>
      <c r="K14" s="107">
        <v>0</v>
      </c>
      <c r="L14" s="107">
        <v>140</v>
      </c>
      <c r="M14" s="109">
        <v>1.8179766792979299</v>
      </c>
      <c r="N14" s="107">
        <v>39</v>
      </c>
      <c r="O14" s="109">
        <v>8.9</v>
      </c>
      <c r="P14" s="109">
        <v>4.16</v>
      </c>
      <c r="Q14" s="107">
        <v>12252</v>
      </c>
      <c r="R14" s="109">
        <v>2.1336315479999999</v>
      </c>
      <c r="S14" s="109">
        <v>50.358122594590903</v>
      </c>
      <c r="T14" s="108" t="s">
        <v>82</v>
      </c>
      <c r="U14" s="108">
        <f t="shared" si="3"/>
        <v>0</v>
      </c>
      <c r="V14" s="108">
        <f t="shared" si="4"/>
        <v>0</v>
      </c>
      <c r="W14" s="108">
        <f t="shared" si="5"/>
        <v>0</v>
      </c>
      <c r="X14" s="108">
        <f t="shared" si="6"/>
        <v>0</v>
      </c>
      <c r="Y14" s="108" t="s">
        <v>83</v>
      </c>
    </row>
    <row r="15" spans="1:30" ht="20.25" customHeight="1">
      <c r="A15" s="106">
        <v>14</v>
      </c>
      <c r="B15" s="107">
        <v>22</v>
      </c>
      <c r="C15" s="108" t="s">
        <v>84</v>
      </c>
      <c r="D15" s="108">
        <f t="shared" si="0"/>
        <v>1</v>
      </c>
      <c r="E15" s="107">
        <v>65.35015636</v>
      </c>
      <c r="F15" s="108" t="s">
        <v>131</v>
      </c>
      <c r="G15" s="108">
        <f t="shared" si="1"/>
        <v>0</v>
      </c>
      <c r="H15" s="106">
        <v>152</v>
      </c>
      <c r="I15" s="108" t="s">
        <v>131</v>
      </c>
      <c r="J15" s="108">
        <f t="shared" si="2"/>
        <v>0</v>
      </c>
      <c r="K15" s="107">
        <v>2</v>
      </c>
      <c r="L15" s="107">
        <v>419</v>
      </c>
      <c r="M15" s="109">
        <v>2.52408673384463</v>
      </c>
      <c r="N15" s="107">
        <v>42</v>
      </c>
      <c r="O15" s="109">
        <v>16</v>
      </c>
      <c r="P15" s="109">
        <v>3.53</v>
      </c>
      <c r="Q15" s="107">
        <v>14976</v>
      </c>
      <c r="R15" s="109">
        <v>2.2152312529999998</v>
      </c>
      <c r="S15" s="109">
        <v>166.458368687421</v>
      </c>
      <c r="T15" s="108" t="s">
        <v>82</v>
      </c>
      <c r="U15" s="108">
        <f t="shared" si="3"/>
        <v>0</v>
      </c>
      <c r="V15" s="108">
        <f t="shared" si="4"/>
        <v>0</v>
      </c>
      <c r="W15" s="108">
        <f t="shared" si="5"/>
        <v>0</v>
      </c>
      <c r="X15" s="108">
        <f t="shared" si="6"/>
        <v>0</v>
      </c>
      <c r="Y15" s="108" t="s">
        <v>83</v>
      </c>
    </row>
    <row r="16" spans="1:30" ht="20.25" customHeight="1">
      <c r="A16" s="106">
        <v>15</v>
      </c>
      <c r="B16" s="107">
        <v>38</v>
      </c>
      <c r="C16" s="108" t="s">
        <v>81</v>
      </c>
      <c r="D16" s="108">
        <f t="shared" si="0"/>
        <v>0</v>
      </c>
      <c r="E16" s="107">
        <v>49.812530240000001</v>
      </c>
      <c r="F16" s="108" t="s">
        <v>130</v>
      </c>
      <c r="G16" s="108">
        <f t="shared" si="1"/>
        <v>1</v>
      </c>
      <c r="H16" s="106">
        <v>146</v>
      </c>
      <c r="I16" s="108" t="s">
        <v>130</v>
      </c>
      <c r="J16" s="108">
        <f t="shared" si="2"/>
        <v>1</v>
      </c>
      <c r="K16" s="107">
        <v>3</v>
      </c>
      <c r="L16" s="107">
        <v>210</v>
      </c>
      <c r="M16" s="109">
        <v>1.40144388340587</v>
      </c>
      <c r="N16" s="107">
        <v>27</v>
      </c>
      <c r="O16" s="109">
        <v>6.6</v>
      </c>
      <c r="P16" s="109">
        <v>4.7</v>
      </c>
      <c r="Q16" s="107">
        <v>14558</v>
      </c>
      <c r="R16" s="109">
        <v>2.7106420149999999</v>
      </c>
      <c r="S16" s="109">
        <v>112.67869187642199</v>
      </c>
      <c r="T16" s="108" t="s">
        <v>82</v>
      </c>
      <c r="U16" s="108">
        <f t="shared" si="3"/>
        <v>0</v>
      </c>
      <c r="V16" s="108">
        <f t="shared" si="4"/>
        <v>0</v>
      </c>
      <c r="W16" s="108">
        <f t="shared" si="5"/>
        <v>0</v>
      </c>
      <c r="X16" s="108">
        <f t="shared" si="6"/>
        <v>0</v>
      </c>
      <c r="Y16" s="108" t="s">
        <v>83</v>
      </c>
    </row>
    <row r="17" spans="1:25" ht="20.25" customHeight="1">
      <c r="A17" s="106">
        <v>16</v>
      </c>
      <c r="B17" s="107">
        <v>38</v>
      </c>
      <c r="C17" s="108" t="s">
        <v>84</v>
      </c>
      <c r="D17" s="108">
        <f t="shared" si="0"/>
        <v>1</v>
      </c>
      <c r="E17" s="107">
        <v>72.721839540000005</v>
      </c>
      <c r="F17" s="108" t="s">
        <v>131</v>
      </c>
      <c r="G17" s="108">
        <f t="shared" si="1"/>
        <v>0</v>
      </c>
      <c r="H17" s="106">
        <v>157</v>
      </c>
      <c r="I17" s="108" t="s">
        <v>131</v>
      </c>
      <c r="J17" s="108">
        <f t="shared" si="2"/>
        <v>0</v>
      </c>
      <c r="K17" s="107">
        <v>5</v>
      </c>
      <c r="L17" s="107">
        <v>80</v>
      </c>
      <c r="M17" s="109">
        <v>3.0446350694652802</v>
      </c>
      <c r="N17" s="107">
        <v>52</v>
      </c>
      <c r="O17" s="109">
        <v>14.8</v>
      </c>
      <c r="P17" s="109">
        <v>3.77</v>
      </c>
      <c r="Q17" s="107">
        <v>11296</v>
      </c>
      <c r="R17" s="109">
        <v>2.5250740550000002</v>
      </c>
      <c r="S17" s="109">
        <v>46.389421177634802</v>
      </c>
      <c r="T17" s="108" t="s">
        <v>82</v>
      </c>
      <c r="U17" s="108">
        <f t="shared" si="3"/>
        <v>0</v>
      </c>
      <c r="V17" s="108">
        <f t="shared" si="4"/>
        <v>0</v>
      </c>
      <c r="W17" s="108">
        <f t="shared" si="5"/>
        <v>0</v>
      </c>
      <c r="X17" s="108">
        <f t="shared" si="6"/>
        <v>0</v>
      </c>
      <c r="Y17" s="108" t="s">
        <v>83</v>
      </c>
    </row>
    <row r="18" spans="1:25" ht="20.25" customHeight="1">
      <c r="A18" s="106">
        <v>17</v>
      </c>
      <c r="B18" s="107">
        <v>37</v>
      </c>
      <c r="C18" s="108" t="s">
        <v>81</v>
      </c>
      <c r="D18" s="108">
        <f t="shared" si="0"/>
        <v>0</v>
      </c>
      <c r="E18" s="107">
        <v>77.169766210000006</v>
      </c>
      <c r="F18" s="108" t="s">
        <v>130</v>
      </c>
      <c r="G18" s="108">
        <f t="shared" si="1"/>
        <v>1</v>
      </c>
      <c r="H18" s="106">
        <v>146</v>
      </c>
      <c r="I18" s="108" t="s">
        <v>130</v>
      </c>
      <c r="J18" s="108">
        <f t="shared" si="2"/>
        <v>1</v>
      </c>
      <c r="K18" s="107">
        <v>5</v>
      </c>
      <c r="L18" s="107">
        <v>450</v>
      </c>
      <c r="M18" s="109">
        <v>2.2547912200477498</v>
      </c>
      <c r="N18" s="107">
        <v>49</v>
      </c>
      <c r="O18" s="109">
        <v>5.6</v>
      </c>
      <c r="P18" s="109">
        <v>4.79</v>
      </c>
      <c r="Q18" s="107">
        <v>10481</v>
      </c>
      <c r="R18" s="109">
        <v>3.8363252400000003</v>
      </c>
      <c r="S18" s="109">
        <v>156.022219601394</v>
      </c>
      <c r="T18" s="108" t="s">
        <v>82</v>
      </c>
      <c r="U18" s="108">
        <f t="shared" si="3"/>
        <v>0</v>
      </c>
      <c r="V18" s="108">
        <f t="shared" si="4"/>
        <v>0</v>
      </c>
      <c r="W18" s="108">
        <f t="shared" si="5"/>
        <v>0</v>
      </c>
      <c r="X18" s="108">
        <f t="shared" si="6"/>
        <v>0</v>
      </c>
      <c r="Y18" s="108" t="s">
        <v>83</v>
      </c>
    </row>
    <row r="19" spans="1:25" ht="20.25" customHeight="1">
      <c r="A19" s="106">
        <v>18</v>
      </c>
      <c r="B19" s="107">
        <v>61</v>
      </c>
      <c r="C19" s="108" t="s">
        <v>81</v>
      </c>
      <c r="D19" s="108">
        <f t="shared" si="0"/>
        <v>0</v>
      </c>
      <c r="E19" s="107">
        <v>63.619991990000003</v>
      </c>
      <c r="F19" s="108" t="s">
        <v>131</v>
      </c>
      <c r="G19" s="108">
        <f t="shared" si="1"/>
        <v>0</v>
      </c>
      <c r="H19" s="106">
        <v>145</v>
      </c>
      <c r="I19" s="108" t="s">
        <v>131</v>
      </c>
      <c r="J19" s="108">
        <f t="shared" si="2"/>
        <v>0</v>
      </c>
      <c r="K19" s="107">
        <v>1</v>
      </c>
      <c r="L19" s="107">
        <v>244</v>
      </c>
      <c r="M19" s="109">
        <v>1.5366598246096801</v>
      </c>
      <c r="N19" s="107">
        <v>20</v>
      </c>
      <c r="O19" s="109">
        <v>10.7</v>
      </c>
      <c r="P19" s="109">
        <v>5.75</v>
      </c>
      <c r="Q19" s="107">
        <v>12033</v>
      </c>
      <c r="R19" s="109">
        <v>1.75334075</v>
      </c>
      <c r="S19" s="109">
        <v>132.13983990667199</v>
      </c>
      <c r="T19" s="108" t="s">
        <v>82</v>
      </c>
      <c r="U19" s="108">
        <f t="shared" si="3"/>
        <v>0</v>
      </c>
      <c r="V19" s="108">
        <f t="shared" si="4"/>
        <v>0</v>
      </c>
      <c r="W19" s="108">
        <f t="shared" si="5"/>
        <v>0</v>
      </c>
      <c r="X19" s="108">
        <f t="shared" si="6"/>
        <v>0</v>
      </c>
      <c r="Y19" s="108" t="s">
        <v>83</v>
      </c>
    </row>
    <row r="20" spans="1:25" ht="20.25" customHeight="1">
      <c r="A20" s="106">
        <v>19</v>
      </c>
      <c r="B20" s="107">
        <v>73</v>
      </c>
      <c r="C20" s="108" t="s">
        <v>81</v>
      </c>
      <c r="D20" s="108">
        <f t="shared" si="0"/>
        <v>0</v>
      </c>
      <c r="E20" s="107">
        <v>69.693179979999996</v>
      </c>
      <c r="F20" s="108" t="s">
        <v>130</v>
      </c>
      <c r="G20" s="108">
        <f t="shared" si="1"/>
        <v>1</v>
      </c>
      <c r="H20" s="106">
        <v>117</v>
      </c>
      <c r="I20" s="108" t="s">
        <v>130</v>
      </c>
      <c r="J20" s="108">
        <f t="shared" si="2"/>
        <v>1</v>
      </c>
      <c r="K20" s="107">
        <v>3</v>
      </c>
      <c r="L20" s="107">
        <v>268</v>
      </c>
      <c r="M20" s="109">
        <v>2.0479098406035798</v>
      </c>
      <c r="N20" s="107">
        <v>41</v>
      </c>
      <c r="O20" s="109">
        <v>16.100000000000001</v>
      </c>
      <c r="P20" s="109">
        <v>4.55</v>
      </c>
      <c r="Q20" s="107">
        <v>12399</v>
      </c>
      <c r="R20" s="109">
        <v>3.5362038029999998</v>
      </c>
      <c r="S20" s="109">
        <v>121.00728079862201</v>
      </c>
      <c r="T20" s="108" t="s">
        <v>82</v>
      </c>
      <c r="U20" s="108">
        <f t="shared" si="3"/>
        <v>0</v>
      </c>
      <c r="V20" s="108">
        <f t="shared" si="4"/>
        <v>0</v>
      </c>
      <c r="W20" s="108">
        <f t="shared" si="5"/>
        <v>0</v>
      </c>
      <c r="X20" s="108">
        <f t="shared" si="6"/>
        <v>0</v>
      </c>
      <c r="Y20" s="108" t="s">
        <v>83</v>
      </c>
    </row>
    <row r="21" spans="1:25" ht="20.25" customHeight="1">
      <c r="A21" s="106">
        <v>20</v>
      </c>
      <c r="B21" s="107">
        <v>72</v>
      </c>
      <c r="C21" s="108" t="s">
        <v>81</v>
      </c>
      <c r="D21" s="108">
        <f t="shared" si="0"/>
        <v>0</v>
      </c>
      <c r="E21" s="107">
        <v>81.303191769999998</v>
      </c>
      <c r="F21" s="108" t="s">
        <v>130</v>
      </c>
      <c r="G21" s="108">
        <f t="shared" si="1"/>
        <v>1</v>
      </c>
      <c r="H21" s="106">
        <v>167</v>
      </c>
      <c r="I21" s="108" t="s">
        <v>131</v>
      </c>
      <c r="J21" s="108">
        <f t="shared" si="2"/>
        <v>0</v>
      </c>
      <c r="K21" s="107">
        <v>1</v>
      </c>
      <c r="L21" s="107">
        <v>397</v>
      </c>
      <c r="M21" s="109">
        <v>2.0292330534381202</v>
      </c>
      <c r="N21" s="107">
        <v>32</v>
      </c>
      <c r="O21" s="109">
        <v>14.2</v>
      </c>
      <c r="P21" s="109">
        <v>3.68</v>
      </c>
      <c r="Q21" s="107">
        <v>10989</v>
      </c>
      <c r="R21" s="109">
        <v>2.9564771529999998</v>
      </c>
      <c r="S21" s="109">
        <v>132.27280276909599</v>
      </c>
      <c r="T21" s="108" t="s">
        <v>82</v>
      </c>
      <c r="U21" s="108">
        <f t="shared" si="3"/>
        <v>0</v>
      </c>
      <c r="V21" s="108">
        <f t="shared" si="4"/>
        <v>0</v>
      </c>
      <c r="W21" s="108">
        <f t="shared" si="5"/>
        <v>0</v>
      </c>
      <c r="X21" s="108">
        <f t="shared" si="6"/>
        <v>0</v>
      </c>
      <c r="Y21" s="108" t="s">
        <v>83</v>
      </c>
    </row>
    <row r="22" spans="1:25" ht="20.25" customHeight="1">
      <c r="A22" s="106">
        <v>21</v>
      </c>
      <c r="B22" s="107">
        <v>33</v>
      </c>
      <c r="C22" s="108" t="s">
        <v>81</v>
      </c>
      <c r="D22" s="108">
        <f t="shared" si="0"/>
        <v>0</v>
      </c>
      <c r="E22" s="107">
        <v>45.926032669999998</v>
      </c>
      <c r="F22" s="108" t="s">
        <v>130</v>
      </c>
      <c r="G22" s="108">
        <f t="shared" si="1"/>
        <v>1</v>
      </c>
      <c r="H22" s="106">
        <v>106</v>
      </c>
      <c r="I22" s="108" t="s">
        <v>130</v>
      </c>
      <c r="J22" s="108">
        <f t="shared" si="2"/>
        <v>1</v>
      </c>
      <c r="K22" s="107">
        <v>4</v>
      </c>
      <c r="L22" s="107">
        <v>257</v>
      </c>
      <c r="M22" s="109">
        <v>2.25788808084552</v>
      </c>
      <c r="N22" s="107">
        <v>29</v>
      </c>
      <c r="O22" s="109">
        <v>8.6</v>
      </c>
      <c r="P22" s="109">
        <v>2.78</v>
      </c>
      <c r="Q22" s="107">
        <v>8841</v>
      </c>
      <c r="R22" s="109">
        <v>1.3885251490000001</v>
      </c>
      <c r="S22" s="109">
        <v>137.440072095907</v>
      </c>
      <c r="T22" s="108" t="s">
        <v>82</v>
      </c>
      <c r="U22" s="108">
        <f t="shared" si="3"/>
        <v>0</v>
      </c>
      <c r="V22" s="108">
        <f t="shared" si="4"/>
        <v>0</v>
      </c>
      <c r="W22" s="108">
        <f t="shared" si="5"/>
        <v>0</v>
      </c>
      <c r="X22" s="108">
        <f t="shared" si="6"/>
        <v>0</v>
      </c>
      <c r="Y22" s="108" t="s">
        <v>83</v>
      </c>
    </row>
    <row r="23" spans="1:25" ht="20.25" customHeight="1">
      <c r="A23" s="106">
        <v>22</v>
      </c>
      <c r="B23" s="107">
        <v>32</v>
      </c>
      <c r="C23" s="108" t="s">
        <v>81</v>
      </c>
      <c r="D23" s="108">
        <f t="shared" si="0"/>
        <v>0</v>
      </c>
      <c r="E23" s="107">
        <v>30.073735500000002</v>
      </c>
      <c r="F23" s="108" t="s">
        <v>131</v>
      </c>
      <c r="G23" s="108">
        <f t="shared" si="1"/>
        <v>0</v>
      </c>
      <c r="H23" s="106">
        <v>99</v>
      </c>
      <c r="I23" s="108" t="s">
        <v>130</v>
      </c>
      <c r="J23" s="108">
        <f t="shared" si="2"/>
        <v>1</v>
      </c>
      <c r="K23" s="107">
        <v>1</v>
      </c>
      <c r="L23" s="107">
        <v>450</v>
      </c>
      <c r="M23" s="109">
        <v>2.3598779528114102</v>
      </c>
      <c r="N23" s="107">
        <v>48</v>
      </c>
      <c r="O23" s="109">
        <v>14.8</v>
      </c>
      <c r="P23" s="109">
        <v>5.03</v>
      </c>
      <c r="Q23" s="107">
        <v>6426</v>
      </c>
      <c r="R23" s="109">
        <v>1.1958919530000001</v>
      </c>
      <c r="S23" s="109">
        <v>144.03876635459201</v>
      </c>
      <c r="T23" s="108" t="s">
        <v>82</v>
      </c>
      <c r="U23" s="108">
        <f t="shared" si="3"/>
        <v>0</v>
      </c>
      <c r="V23" s="108">
        <f t="shared" si="4"/>
        <v>0</v>
      </c>
      <c r="W23" s="108">
        <f t="shared" si="5"/>
        <v>0</v>
      </c>
      <c r="X23" s="108">
        <f t="shared" si="6"/>
        <v>0</v>
      </c>
      <c r="Y23" s="108" t="s">
        <v>83</v>
      </c>
    </row>
    <row r="24" spans="1:25" ht="20.25" customHeight="1">
      <c r="A24" s="106">
        <v>23</v>
      </c>
      <c r="B24" s="107">
        <v>28</v>
      </c>
      <c r="C24" s="108" t="s">
        <v>84</v>
      </c>
      <c r="D24" s="108">
        <f t="shared" si="0"/>
        <v>1</v>
      </c>
      <c r="E24" s="107">
        <v>47.10057896</v>
      </c>
      <c r="F24" s="108" t="s">
        <v>130</v>
      </c>
      <c r="G24" s="108">
        <f t="shared" si="1"/>
        <v>1</v>
      </c>
      <c r="H24" s="106">
        <v>179</v>
      </c>
      <c r="I24" s="108" t="s">
        <v>131</v>
      </c>
      <c r="J24" s="108">
        <f t="shared" si="2"/>
        <v>0</v>
      </c>
      <c r="K24" s="107">
        <v>5</v>
      </c>
      <c r="L24" s="107">
        <v>468</v>
      </c>
      <c r="M24" s="109">
        <v>2.7340061470036501</v>
      </c>
      <c r="N24" s="107">
        <v>45</v>
      </c>
      <c r="O24" s="109">
        <v>12.9</v>
      </c>
      <c r="P24" s="109">
        <v>5.42</v>
      </c>
      <c r="Q24" s="107">
        <v>9285</v>
      </c>
      <c r="R24" s="109">
        <v>2.6542341289999998</v>
      </c>
      <c r="S24" s="109">
        <v>148.94469135764101</v>
      </c>
      <c r="T24" s="108" t="s">
        <v>82</v>
      </c>
      <c r="U24" s="108">
        <f t="shared" si="3"/>
        <v>0</v>
      </c>
      <c r="V24" s="108">
        <f t="shared" si="4"/>
        <v>0</v>
      </c>
      <c r="W24" s="108">
        <f t="shared" si="5"/>
        <v>0</v>
      </c>
      <c r="X24" s="108">
        <f t="shared" si="6"/>
        <v>0</v>
      </c>
      <c r="Y24" s="108" t="s">
        <v>83</v>
      </c>
    </row>
    <row r="25" spans="1:25" ht="20.25" customHeight="1">
      <c r="A25" s="106">
        <v>24</v>
      </c>
      <c r="B25" s="107">
        <v>21</v>
      </c>
      <c r="C25" s="108" t="s">
        <v>84</v>
      </c>
      <c r="D25" s="108">
        <f t="shared" si="0"/>
        <v>1</v>
      </c>
      <c r="E25" s="107">
        <v>50.646582799999997</v>
      </c>
      <c r="F25" s="108" t="s">
        <v>130</v>
      </c>
      <c r="G25" s="108">
        <f t="shared" si="1"/>
        <v>1</v>
      </c>
      <c r="H25" s="106">
        <v>177</v>
      </c>
      <c r="I25" s="108" t="s">
        <v>130</v>
      </c>
      <c r="J25" s="108">
        <f t="shared" si="2"/>
        <v>1</v>
      </c>
      <c r="K25" s="107">
        <v>2</v>
      </c>
      <c r="L25" s="107">
        <v>242</v>
      </c>
      <c r="M25" s="109">
        <v>2.31228499323475</v>
      </c>
      <c r="N25" s="107">
        <v>35</v>
      </c>
      <c r="O25" s="109">
        <v>5.2</v>
      </c>
      <c r="P25" s="109">
        <v>4.28</v>
      </c>
      <c r="Q25" s="107">
        <v>14878</v>
      </c>
      <c r="R25" s="109">
        <v>2.21838348</v>
      </c>
      <c r="S25" s="109">
        <v>106.323765530204</v>
      </c>
      <c r="T25" s="108" t="s">
        <v>82</v>
      </c>
      <c r="U25" s="108">
        <f t="shared" si="3"/>
        <v>0</v>
      </c>
      <c r="V25" s="108">
        <f t="shared" si="4"/>
        <v>0</v>
      </c>
      <c r="W25" s="108">
        <f t="shared" si="5"/>
        <v>0</v>
      </c>
      <c r="X25" s="108">
        <f t="shared" si="6"/>
        <v>0</v>
      </c>
      <c r="Y25" s="108" t="s">
        <v>83</v>
      </c>
    </row>
    <row r="26" spans="1:25" ht="20.25" customHeight="1">
      <c r="A26" s="106">
        <v>25</v>
      </c>
      <c r="B26" s="107">
        <v>86</v>
      </c>
      <c r="C26" s="108" t="s">
        <v>84</v>
      </c>
      <c r="D26" s="108">
        <f t="shared" si="0"/>
        <v>1</v>
      </c>
      <c r="E26" s="107">
        <v>42.655147079999999</v>
      </c>
      <c r="F26" s="108" t="s">
        <v>131</v>
      </c>
      <c r="G26" s="108">
        <f t="shared" si="1"/>
        <v>0</v>
      </c>
      <c r="H26" s="106">
        <v>148</v>
      </c>
      <c r="I26" s="108" t="s">
        <v>131</v>
      </c>
      <c r="J26" s="108">
        <f t="shared" si="2"/>
        <v>0</v>
      </c>
      <c r="K26" s="107">
        <v>0</v>
      </c>
      <c r="L26" s="107">
        <v>111</v>
      </c>
      <c r="M26" s="109">
        <v>0.97436492547156905</v>
      </c>
      <c r="N26" s="107">
        <v>21</v>
      </c>
      <c r="O26" s="109">
        <v>5.0999999999999996</v>
      </c>
      <c r="P26" s="109">
        <v>4.78</v>
      </c>
      <c r="Q26" s="107">
        <v>10296</v>
      </c>
      <c r="R26" s="109">
        <v>2.3521229250000002</v>
      </c>
      <c r="S26" s="109">
        <v>62.4907466911976</v>
      </c>
      <c r="T26" s="108" t="s">
        <v>82</v>
      </c>
      <c r="U26" s="108">
        <f t="shared" si="3"/>
        <v>0</v>
      </c>
      <c r="V26" s="108">
        <f t="shared" si="4"/>
        <v>0</v>
      </c>
      <c r="W26" s="108">
        <f t="shared" si="5"/>
        <v>0</v>
      </c>
      <c r="X26" s="108">
        <f t="shared" si="6"/>
        <v>0</v>
      </c>
      <c r="Y26" s="108" t="s">
        <v>83</v>
      </c>
    </row>
    <row r="27" spans="1:25" ht="20.25" customHeight="1">
      <c r="A27" s="106">
        <v>26</v>
      </c>
      <c r="B27" s="107">
        <v>52</v>
      </c>
      <c r="C27" s="108" t="s">
        <v>81</v>
      </c>
      <c r="D27" s="108">
        <f t="shared" si="0"/>
        <v>0</v>
      </c>
      <c r="E27" s="107">
        <v>75.00093013</v>
      </c>
      <c r="F27" s="108" t="s">
        <v>131</v>
      </c>
      <c r="G27" s="108">
        <f t="shared" si="1"/>
        <v>0</v>
      </c>
      <c r="H27" s="106">
        <v>163</v>
      </c>
      <c r="I27" s="108" t="s">
        <v>131</v>
      </c>
      <c r="J27" s="108">
        <f t="shared" si="2"/>
        <v>0</v>
      </c>
      <c r="K27" s="107">
        <v>0</v>
      </c>
      <c r="L27" s="107">
        <v>81</v>
      </c>
      <c r="M27" s="109">
        <v>1.85758045581937</v>
      </c>
      <c r="N27" s="107">
        <v>37</v>
      </c>
      <c r="O27" s="109">
        <v>5.8</v>
      </c>
      <c r="P27" s="109">
        <v>2.5499999999999998</v>
      </c>
      <c r="Q27" s="107">
        <v>6994</v>
      </c>
      <c r="R27" s="109">
        <v>2.6814585809999998</v>
      </c>
      <c r="S27" s="109">
        <v>46.521834559831802</v>
      </c>
      <c r="T27" s="108" t="s">
        <v>82</v>
      </c>
      <c r="U27" s="108">
        <f t="shared" si="3"/>
        <v>0</v>
      </c>
      <c r="V27" s="108">
        <f t="shared" si="4"/>
        <v>0</v>
      </c>
      <c r="W27" s="108">
        <f t="shared" si="5"/>
        <v>0</v>
      </c>
      <c r="X27" s="108">
        <f t="shared" si="6"/>
        <v>0</v>
      </c>
      <c r="Y27" s="108" t="s">
        <v>83</v>
      </c>
    </row>
    <row r="28" spans="1:25" ht="20.25" customHeight="1">
      <c r="A28" s="106">
        <v>27</v>
      </c>
      <c r="B28" s="107">
        <v>49</v>
      </c>
      <c r="C28" s="108" t="s">
        <v>81</v>
      </c>
      <c r="D28" s="108">
        <f t="shared" si="0"/>
        <v>0</v>
      </c>
      <c r="E28" s="107">
        <v>68.037544740000001</v>
      </c>
      <c r="F28" s="108" t="s">
        <v>131</v>
      </c>
      <c r="G28" s="108">
        <f t="shared" si="1"/>
        <v>0</v>
      </c>
      <c r="H28" s="106">
        <v>123</v>
      </c>
      <c r="I28" s="108" t="s">
        <v>130</v>
      </c>
      <c r="J28" s="108">
        <f t="shared" si="2"/>
        <v>1</v>
      </c>
      <c r="K28" s="107">
        <v>2</v>
      </c>
      <c r="L28" s="107">
        <v>371</v>
      </c>
      <c r="M28" s="109">
        <v>3.0774634053429302</v>
      </c>
      <c r="N28" s="107">
        <v>50</v>
      </c>
      <c r="O28" s="109">
        <v>14.3</v>
      </c>
      <c r="P28" s="109">
        <v>4.1399999999999997</v>
      </c>
      <c r="Q28" s="107">
        <v>10261</v>
      </c>
      <c r="R28" s="109">
        <v>2.1009038740000001</v>
      </c>
      <c r="S28" s="109">
        <v>161.776714965076</v>
      </c>
      <c r="T28" s="108" t="s">
        <v>82</v>
      </c>
      <c r="U28" s="108">
        <f t="shared" si="3"/>
        <v>0</v>
      </c>
      <c r="V28" s="108">
        <f t="shared" si="4"/>
        <v>0</v>
      </c>
      <c r="W28" s="108">
        <f t="shared" si="5"/>
        <v>0</v>
      </c>
      <c r="X28" s="108">
        <f t="shared" si="6"/>
        <v>0</v>
      </c>
      <c r="Y28" s="108" t="s">
        <v>83</v>
      </c>
    </row>
    <row r="29" spans="1:25" ht="20.25" customHeight="1">
      <c r="A29" s="106">
        <v>28</v>
      </c>
      <c r="B29" s="107">
        <v>73</v>
      </c>
      <c r="C29" s="108" t="s">
        <v>84</v>
      </c>
      <c r="D29" s="108">
        <f t="shared" si="0"/>
        <v>1</v>
      </c>
      <c r="E29" s="107">
        <v>53.548288210000003</v>
      </c>
      <c r="F29" s="108" t="s">
        <v>130</v>
      </c>
      <c r="G29" s="108">
        <f t="shared" si="1"/>
        <v>1</v>
      </c>
      <c r="H29" s="106">
        <v>122</v>
      </c>
      <c r="I29" s="108" t="s">
        <v>131</v>
      </c>
      <c r="J29" s="108">
        <f t="shared" si="2"/>
        <v>0</v>
      </c>
      <c r="K29" s="107">
        <v>0</v>
      </c>
      <c r="L29" s="107">
        <v>134</v>
      </c>
      <c r="M29" s="109">
        <v>1.9247293605123199</v>
      </c>
      <c r="N29" s="107">
        <v>27</v>
      </c>
      <c r="O29" s="109">
        <v>13.1</v>
      </c>
      <c r="P29" s="109">
        <v>4.26</v>
      </c>
      <c r="Q29" s="107">
        <v>14626</v>
      </c>
      <c r="R29" s="109">
        <v>1.864091355</v>
      </c>
      <c r="S29" s="109">
        <v>79.240334618497897</v>
      </c>
      <c r="T29" s="108" t="s">
        <v>82</v>
      </c>
      <c r="U29" s="108">
        <f t="shared" si="3"/>
        <v>0</v>
      </c>
      <c r="V29" s="108">
        <f t="shared" si="4"/>
        <v>0</v>
      </c>
      <c r="W29" s="108">
        <f t="shared" si="5"/>
        <v>0</v>
      </c>
      <c r="X29" s="108">
        <f t="shared" si="6"/>
        <v>0</v>
      </c>
      <c r="Y29" s="108" t="s">
        <v>83</v>
      </c>
    </row>
    <row r="30" spans="1:25" ht="20.25" customHeight="1">
      <c r="A30" s="106">
        <v>29</v>
      </c>
      <c r="B30" s="107">
        <v>69</v>
      </c>
      <c r="C30" s="108" t="s">
        <v>84</v>
      </c>
      <c r="D30" s="108">
        <f t="shared" si="0"/>
        <v>1</v>
      </c>
      <c r="E30" s="107">
        <v>50.521261420000002</v>
      </c>
      <c r="F30" s="108" t="s">
        <v>131</v>
      </c>
      <c r="G30" s="108">
        <f t="shared" si="1"/>
        <v>0</v>
      </c>
      <c r="H30" s="106">
        <v>81</v>
      </c>
      <c r="I30" s="108" t="s">
        <v>130</v>
      </c>
      <c r="J30" s="108">
        <f t="shared" si="2"/>
        <v>1</v>
      </c>
      <c r="K30" s="107">
        <v>3</v>
      </c>
      <c r="L30" s="107">
        <v>233</v>
      </c>
      <c r="M30" s="109">
        <v>1.0910879960487201</v>
      </c>
      <c r="N30" s="107">
        <v>22</v>
      </c>
      <c r="O30" s="109">
        <v>16.2</v>
      </c>
      <c r="P30" s="109">
        <v>5.17</v>
      </c>
      <c r="Q30" s="107">
        <v>9668</v>
      </c>
      <c r="R30" s="109">
        <v>1.4146131</v>
      </c>
      <c r="S30" s="109">
        <v>122.854780682083</v>
      </c>
      <c r="T30" s="108" t="s">
        <v>82</v>
      </c>
      <c r="U30" s="108">
        <f t="shared" si="3"/>
        <v>0</v>
      </c>
      <c r="V30" s="108">
        <f t="shared" si="4"/>
        <v>0</v>
      </c>
      <c r="W30" s="108">
        <f t="shared" si="5"/>
        <v>0</v>
      </c>
      <c r="X30" s="108">
        <f t="shared" si="6"/>
        <v>0</v>
      </c>
      <c r="Y30" s="108" t="s">
        <v>83</v>
      </c>
    </row>
    <row r="31" spans="1:25" ht="20.25" customHeight="1">
      <c r="A31" s="106">
        <v>30</v>
      </c>
      <c r="B31" s="107">
        <v>38</v>
      </c>
      <c r="C31" s="108" t="s">
        <v>81</v>
      </c>
      <c r="D31" s="108">
        <f t="shared" si="0"/>
        <v>0</v>
      </c>
      <c r="E31" s="107">
        <v>82.209648220000005</v>
      </c>
      <c r="F31" s="108" t="s">
        <v>130</v>
      </c>
      <c r="G31" s="108">
        <f t="shared" si="1"/>
        <v>1</v>
      </c>
      <c r="H31" s="106">
        <v>75</v>
      </c>
      <c r="I31" s="108" t="s">
        <v>131</v>
      </c>
      <c r="J31" s="108">
        <f t="shared" si="2"/>
        <v>0</v>
      </c>
      <c r="K31" s="107">
        <v>3</v>
      </c>
      <c r="L31" s="107">
        <v>221</v>
      </c>
      <c r="M31" s="109">
        <v>2.2502357052096</v>
      </c>
      <c r="N31" s="107">
        <v>42</v>
      </c>
      <c r="O31" s="109">
        <v>11.5</v>
      </c>
      <c r="P31" s="109">
        <v>5.8</v>
      </c>
      <c r="Q31" s="107">
        <v>12636</v>
      </c>
      <c r="R31" s="109">
        <v>3.1868056889999998</v>
      </c>
      <c r="S31" s="109">
        <v>72.421361657332397</v>
      </c>
      <c r="T31" s="108" t="s">
        <v>82</v>
      </c>
      <c r="U31" s="108">
        <f t="shared" si="3"/>
        <v>0</v>
      </c>
      <c r="V31" s="108">
        <f t="shared" si="4"/>
        <v>0</v>
      </c>
      <c r="W31" s="108">
        <f t="shared" si="5"/>
        <v>0</v>
      </c>
      <c r="X31" s="108">
        <f t="shared" si="6"/>
        <v>0</v>
      </c>
      <c r="Y31" s="108" t="s">
        <v>83</v>
      </c>
    </row>
    <row r="32" spans="1:25" ht="20.25" customHeight="1">
      <c r="A32" s="106">
        <v>31</v>
      </c>
      <c r="B32" s="107">
        <v>78</v>
      </c>
      <c r="C32" s="108" t="s">
        <v>84</v>
      </c>
      <c r="D32" s="108">
        <f t="shared" si="0"/>
        <v>1</v>
      </c>
      <c r="E32" s="107">
        <v>49.901805199999998</v>
      </c>
      <c r="F32" s="108" t="s">
        <v>131</v>
      </c>
      <c r="G32" s="108">
        <f t="shared" si="1"/>
        <v>0</v>
      </c>
      <c r="H32" s="106">
        <v>88</v>
      </c>
      <c r="I32" s="108" t="s">
        <v>131</v>
      </c>
      <c r="J32" s="108">
        <f t="shared" si="2"/>
        <v>0</v>
      </c>
      <c r="K32" s="107">
        <v>1</v>
      </c>
      <c r="L32" s="107">
        <v>445</v>
      </c>
      <c r="M32" s="109">
        <v>1.60499345285207</v>
      </c>
      <c r="N32" s="107">
        <v>33</v>
      </c>
      <c r="O32" s="109">
        <v>15.4</v>
      </c>
      <c r="P32" s="109">
        <v>3.03</v>
      </c>
      <c r="Q32" s="107">
        <v>13765</v>
      </c>
      <c r="R32" s="109">
        <v>1.3659380480000001</v>
      </c>
      <c r="S32" s="109">
        <v>187.940007940974</v>
      </c>
      <c r="T32" s="108" t="s">
        <v>82</v>
      </c>
      <c r="U32" s="108">
        <f t="shared" si="3"/>
        <v>0</v>
      </c>
      <c r="V32" s="108">
        <f t="shared" si="4"/>
        <v>0</v>
      </c>
      <c r="W32" s="108">
        <f t="shared" si="5"/>
        <v>0</v>
      </c>
      <c r="X32" s="108">
        <f t="shared" si="6"/>
        <v>0</v>
      </c>
      <c r="Y32" s="108" t="s">
        <v>83</v>
      </c>
    </row>
    <row r="33" spans="1:25" ht="20.25" customHeight="1">
      <c r="A33" s="106">
        <v>32</v>
      </c>
      <c r="B33" s="107">
        <v>43</v>
      </c>
      <c r="C33" s="108" t="s">
        <v>84</v>
      </c>
      <c r="D33" s="108">
        <f t="shared" si="0"/>
        <v>1</v>
      </c>
      <c r="E33" s="107">
        <v>43.432449140000003</v>
      </c>
      <c r="F33" s="108" t="s">
        <v>130</v>
      </c>
      <c r="G33" s="108">
        <f t="shared" si="1"/>
        <v>1</v>
      </c>
      <c r="H33" s="106">
        <v>92</v>
      </c>
      <c r="I33" s="108" t="s">
        <v>130</v>
      </c>
      <c r="J33" s="108">
        <f t="shared" si="2"/>
        <v>1</v>
      </c>
      <c r="K33" s="107">
        <v>2</v>
      </c>
      <c r="L33" s="107">
        <v>447</v>
      </c>
      <c r="M33" s="109">
        <v>2.4755340842443201</v>
      </c>
      <c r="N33" s="107">
        <v>36</v>
      </c>
      <c r="O33" s="109">
        <v>14.7</v>
      </c>
      <c r="P33" s="109">
        <v>5.61</v>
      </c>
      <c r="Q33" s="107">
        <v>14748</v>
      </c>
      <c r="R33" s="109">
        <v>2.22559606</v>
      </c>
      <c r="S33" s="109">
        <v>162.68998293027701</v>
      </c>
      <c r="T33" s="108" t="s">
        <v>82</v>
      </c>
      <c r="U33" s="108">
        <f t="shared" si="3"/>
        <v>0</v>
      </c>
      <c r="V33" s="108">
        <f t="shared" si="4"/>
        <v>0</v>
      </c>
      <c r="W33" s="108">
        <f t="shared" si="5"/>
        <v>0</v>
      </c>
      <c r="X33" s="108">
        <f t="shared" si="6"/>
        <v>0</v>
      </c>
      <c r="Y33" s="108" t="s">
        <v>83</v>
      </c>
    </row>
    <row r="34" spans="1:25" ht="20.25" customHeight="1">
      <c r="A34" s="106">
        <v>33</v>
      </c>
      <c r="B34" s="107">
        <v>47</v>
      </c>
      <c r="C34" s="108" t="s">
        <v>84</v>
      </c>
      <c r="D34" s="108">
        <f t="shared" si="0"/>
        <v>1</v>
      </c>
      <c r="E34" s="107">
        <v>22.231682249999999</v>
      </c>
      <c r="F34" s="108" t="s">
        <v>130</v>
      </c>
      <c r="G34" s="108">
        <f t="shared" si="1"/>
        <v>1</v>
      </c>
      <c r="H34" s="106">
        <v>82</v>
      </c>
      <c r="I34" s="108" t="s">
        <v>131</v>
      </c>
      <c r="J34" s="108">
        <f t="shared" si="2"/>
        <v>0</v>
      </c>
      <c r="K34" s="107">
        <v>5</v>
      </c>
      <c r="L34" s="107">
        <v>489</v>
      </c>
      <c r="M34" s="109">
        <v>2.8872320636720601</v>
      </c>
      <c r="N34" s="107">
        <v>46</v>
      </c>
      <c r="O34" s="109">
        <v>5.7</v>
      </c>
      <c r="P34" s="109">
        <v>2.56</v>
      </c>
      <c r="Q34" s="107">
        <v>14278</v>
      </c>
      <c r="R34" s="109">
        <v>0.94908842360000001</v>
      </c>
      <c r="S34" s="109">
        <v>166.28511855392199</v>
      </c>
      <c r="T34" s="108" t="s">
        <v>82</v>
      </c>
      <c r="U34" s="108">
        <f t="shared" si="3"/>
        <v>0</v>
      </c>
      <c r="V34" s="108">
        <f t="shared" si="4"/>
        <v>0</v>
      </c>
      <c r="W34" s="108">
        <f t="shared" si="5"/>
        <v>0</v>
      </c>
      <c r="X34" s="108">
        <f t="shared" si="6"/>
        <v>0</v>
      </c>
      <c r="Y34" s="108" t="s">
        <v>83</v>
      </c>
    </row>
    <row r="35" spans="1:25" ht="20.25" customHeight="1">
      <c r="A35" s="106">
        <v>34</v>
      </c>
      <c r="B35" s="107">
        <v>70</v>
      </c>
      <c r="C35" s="108" t="s">
        <v>81</v>
      </c>
      <c r="D35" s="108">
        <f t="shared" si="0"/>
        <v>0</v>
      </c>
      <c r="E35" s="107">
        <v>84.577131919999999</v>
      </c>
      <c r="F35" s="108" t="s">
        <v>131</v>
      </c>
      <c r="G35" s="108">
        <f t="shared" si="1"/>
        <v>0</v>
      </c>
      <c r="H35" s="106">
        <v>155</v>
      </c>
      <c r="I35" s="108" t="s">
        <v>131</v>
      </c>
      <c r="J35" s="108">
        <f t="shared" si="2"/>
        <v>0</v>
      </c>
      <c r="K35" s="107">
        <v>2</v>
      </c>
      <c r="L35" s="107">
        <v>146</v>
      </c>
      <c r="M35" s="109">
        <v>2.7162130674521001</v>
      </c>
      <c r="N35" s="107">
        <v>53</v>
      </c>
      <c r="O35" s="109">
        <v>6</v>
      </c>
      <c r="P35" s="109">
        <v>3.47</v>
      </c>
      <c r="Q35" s="107">
        <v>8855</v>
      </c>
      <c r="R35" s="109">
        <v>2.5645383260000001</v>
      </c>
      <c r="S35" s="109">
        <v>58.005543981319299</v>
      </c>
      <c r="T35" s="108" t="s">
        <v>82</v>
      </c>
      <c r="U35" s="108">
        <f t="shared" si="3"/>
        <v>0</v>
      </c>
      <c r="V35" s="108">
        <f t="shared" si="4"/>
        <v>0</v>
      </c>
      <c r="W35" s="108">
        <f t="shared" si="5"/>
        <v>0</v>
      </c>
      <c r="X35" s="108">
        <f t="shared" si="6"/>
        <v>0</v>
      </c>
      <c r="Y35" s="108" t="s">
        <v>83</v>
      </c>
    </row>
    <row r="36" spans="1:25" ht="20.25" customHeight="1">
      <c r="A36" s="106">
        <v>35</v>
      </c>
      <c r="B36" s="107">
        <v>54</v>
      </c>
      <c r="C36" s="108" t="s">
        <v>81</v>
      </c>
      <c r="D36" s="108">
        <f t="shared" si="0"/>
        <v>0</v>
      </c>
      <c r="E36" s="107">
        <v>58.599369670000002</v>
      </c>
      <c r="F36" s="108" t="s">
        <v>130</v>
      </c>
      <c r="G36" s="108">
        <f t="shared" si="1"/>
        <v>1</v>
      </c>
      <c r="H36" s="106">
        <v>63</v>
      </c>
      <c r="I36" s="108" t="s">
        <v>131</v>
      </c>
      <c r="J36" s="108">
        <f t="shared" si="2"/>
        <v>0</v>
      </c>
      <c r="K36" s="107">
        <v>3</v>
      </c>
      <c r="L36" s="107">
        <v>496</v>
      </c>
      <c r="M36" s="109">
        <v>3.17320499373576</v>
      </c>
      <c r="N36" s="107">
        <v>53</v>
      </c>
      <c r="O36" s="109">
        <v>10.4</v>
      </c>
      <c r="P36" s="109">
        <v>4.3</v>
      </c>
      <c r="Q36" s="107">
        <v>11331</v>
      </c>
      <c r="R36" s="109">
        <v>2.698045193</v>
      </c>
      <c r="S36" s="109">
        <v>178.63299508034299</v>
      </c>
      <c r="T36" s="108" t="s">
        <v>82</v>
      </c>
      <c r="U36" s="108">
        <f t="shared" si="3"/>
        <v>0</v>
      </c>
      <c r="V36" s="108">
        <f t="shared" si="4"/>
        <v>0</v>
      </c>
      <c r="W36" s="108">
        <f t="shared" si="5"/>
        <v>0</v>
      </c>
      <c r="X36" s="108">
        <f t="shared" si="6"/>
        <v>0</v>
      </c>
      <c r="Y36" s="108" t="s">
        <v>83</v>
      </c>
    </row>
    <row r="37" spans="1:25" ht="20.25" customHeight="1">
      <c r="A37" s="106">
        <v>36</v>
      </c>
      <c r="B37" s="107">
        <v>76</v>
      </c>
      <c r="C37" s="108" t="s">
        <v>81</v>
      </c>
      <c r="D37" s="108">
        <f t="shared" si="0"/>
        <v>0</v>
      </c>
      <c r="E37" s="107">
        <v>37.97325172</v>
      </c>
      <c r="F37" s="108" t="s">
        <v>130</v>
      </c>
      <c r="G37" s="108">
        <f t="shared" si="1"/>
        <v>1</v>
      </c>
      <c r="H37" s="106">
        <v>160</v>
      </c>
      <c r="I37" s="108" t="s">
        <v>131</v>
      </c>
      <c r="J37" s="108">
        <f t="shared" si="2"/>
        <v>0</v>
      </c>
      <c r="K37" s="107">
        <v>4</v>
      </c>
      <c r="L37" s="107">
        <v>472</v>
      </c>
      <c r="M37" s="109">
        <v>2.2432557899960099</v>
      </c>
      <c r="N37" s="107">
        <v>39</v>
      </c>
      <c r="O37" s="109">
        <v>5.3</v>
      </c>
      <c r="P37" s="109">
        <v>4.25</v>
      </c>
      <c r="Q37" s="107">
        <v>9738</v>
      </c>
      <c r="R37" s="109">
        <v>1.0657859539999999</v>
      </c>
      <c r="S37" s="109">
        <v>160.73168100172001</v>
      </c>
      <c r="T37" s="108" t="s">
        <v>82</v>
      </c>
      <c r="U37" s="108">
        <f t="shared" si="3"/>
        <v>0</v>
      </c>
      <c r="V37" s="108">
        <f t="shared" si="4"/>
        <v>0</v>
      </c>
      <c r="W37" s="108">
        <f t="shared" si="5"/>
        <v>0</v>
      </c>
      <c r="X37" s="108">
        <f t="shared" si="6"/>
        <v>0</v>
      </c>
      <c r="Y37" s="108" t="s">
        <v>83</v>
      </c>
    </row>
    <row r="38" spans="1:25" ht="20.25" customHeight="1">
      <c r="A38" s="106">
        <v>37</v>
      </c>
      <c r="B38" s="107">
        <v>52</v>
      </c>
      <c r="C38" s="108" t="s">
        <v>81</v>
      </c>
      <c r="D38" s="108">
        <f t="shared" si="0"/>
        <v>0</v>
      </c>
      <c r="E38" s="107">
        <v>60.613527329999997</v>
      </c>
      <c r="F38" s="108" t="s">
        <v>130</v>
      </c>
      <c r="G38" s="108">
        <f t="shared" si="1"/>
        <v>1</v>
      </c>
      <c r="H38" s="106">
        <v>71</v>
      </c>
      <c r="I38" s="108" t="s">
        <v>131</v>
      </c>
      <c r="J38" s="108">
        <f t="shared" si="2"/>
        <v>0</v>
      </c>
      <c r="K38" s="107">
        <v>0</v>
      </c>
      <c r="L38" s="107">
        <v>122</v>
      </c>
      <c r="M38" s="109">
        <v>2.6252216818035099</v>
      </c>
      <c r="N38" s="107">
        <v>45</v>
      </c>
      <c r="O38" s="109">
        <v>15.6</v>
      </c>
      <c r="P38" s="109">
        <v>5.95</v>
      </c>
      <c r="Q38" s="107">
        <v>4018</v>
      </c>
      <c r="R38" s="109">
        <v>2.1098655370000001</v>
      </c>
      <c r="S38" s="109">
        <v>59.192617367747701</v>
      </c>
      <c r="T38" s="108" t="s">
        <v>82</v>
      </c>
      <c r="U38" s="108">
        <f t="shared" si="3"/>
        <v>0</v>
      </c>
      <c r="V38" s="108">
        <f t="shared" si="4"/>
        <v>0</v>
      </c>
      <c r="W38" s="108">
        <f t="shared" si="5"/>
        <v>0</v>
      </c>
      <c r="X38" s="108">
        <f t="shared" si="6"/>
        <v>0</v>
      </c>
      <c r="Y38" s="108" t="s">
        <v>83</v>
      </c>
    </row>
    <row r="39" spans="1:25" ht="20.25" customHeight="1">
      <c r="A39" s="106">
        <v>38</v>
      </c>
      <c r="B39" s="107">
        <v>42</v>
      </c>
      <c r="C39" s="108" t="s">
        <v>84</v>
      </c>
      <c r="D39" s="108">
        <f t="shared" si="0"/>
        <v>1</v>
      </c>
      <c r="E39" s="107">
        <v>54.855164240000001</v>
      </c>
      <c r="F39" s="108" t="s">
        <v>130</v>
      </c>
      <c r="G39" s="108">
        <f t="shared" si="1"/>
        <v>1</v>
      </c>
      <c r="H39" s="106">
        <v>170</v>
      </c>
      <c r="I39" s="108" t="s">
        <v>131</v>
      </c>
      <c r="J39" s="108">
        <f t="shared" si="2"/>
        <v>0</v>
      </c>
      <c r="K39" s="107">
        <v>0</v>
      </c>
      <c r="L39" s="107">
        <v>395</v>
      </c>
      <c r="M39" s="109">
        <v>1.22436872114919</v>
      </c>
      <c r="N39" s="107">
        <v>24</v>
      </c>
      <c r="O39" s="109">
        <v>15.5</v>
      </c>
      <c r="P39" s="109">
        <v>5.47</v>
      </c>
      <c r="Q39" s="107">
        <v>8396</v>
      </c>
      <c r="R39" s="109">
        <v>1.4747570649999999</v>
      </c>
      <c r="S39" s="109">
        <v>125.93870276597001</v>
      </c>
      <c r="T39" s="108" t="s">
        <v>85</v>
      </c>
      <c r="U39" s="108">
        <f t="shared" si="3"/>
        <v>1</v>
      </c>
      <c r="V39" s="108">
        <f t="shared" si="4"/>
        <v>0</v>
      </c>
      <c r="W39" s="108">
        <f t="shared" si="5"/>
        <v>0</v>
      </c>
      <c r="X39" s="108">
        <f t="shared" si="6"/>
        <v>0</v>
      </c>
      <c r="Y39" s="108" t="s">
        <v>83</v>
      </c>
    </row>
    <row r="40" spans="1:25" ht="20.25" customHeight="1">
      <c r="A40" s="106">
        <v>39</v>
      </c>
      <c r="B40" s="107">
        <v>63</v>
      </c>
      <c r="C40" s="108" t="s">
        <v>84</v>
      </c>
      <c r="D40" s="108">
        <f t="shared" si="0"/>
        <v>1</v>
      </c>
      <c r="E40" s="107">
        <v>52.087789469999997</v>
      </c>
      <c r="F40" s="108" t="s">
        <v>130</v>
      </c>
      <c r="G40" s="108">
        <f t="shared" si="1"/>
        <v>1</v>
      </c>
      <c r="H40" s="106">
        <v>156</v>
      </c>
      <c r="I40" s="108" t="s">
        <v>131</v>
      </c>
      <c r="J40" s="108">
        <f t="shared" si="2"/>
        <v>0</v>
      </c>
      <c r="K40" s="107">
        <v>4</v>
      </c>
      <c r="L40" s="107">
        <v>228</v>
      </c>
      <c r="M40" s="109">
        <v>2.0491919171506501</v>
      </c>
      <c r="N40" s="107">
        <v>40</v>
      </c>
      <c r="O40" s="109">
        <v>14.2</v>
      </c>
      <c r="P40" s="109">
        <v>3.73</v>
      </c>
      <c r="Q40" s="107">
        <v>14442</v>
      </c>
      <c r="R40" s="109">
        <v>1.7182685950000001</v>
      </c>
      <c r="S40" s="109">
        <v>129.75670645758601</v>
      </c>
      <c r="T40" s="108" t="s">
        <v>85</v>
      </c>
      <c r="U40" s="108">
        <f t="shared" si="3"/>
        <v>1</v>
      </c>
      <c r="V40" s="108">
        <f t="shared" si="4"/>
        <v>0</v>
      </c>
      <c r="W40" s="108">
        <f t="shared" si="5"/>
        <v>0</v>
      </c>
      <c r="X40" s="108">
        <f t="shared" si="6"/>
        <v>0</v>
      </c>
      <c r="Y40" s="108" t="s">
        <v>83</v>
      </c>
    </row>
    <row r="41" spans="1:25" ht="20.25" customHeight="1">
      <c r="A41" s="106">
        <v>40</v>
      </c>
      <c r="B41" s="107">
        <v>47</v>
      </c>
      <c r="C41" s="108" t="s">
        <v>81</v>
      </c>
      <c r="D41" s="108">
        <f t="shared" si="0"/>
        <v>0</v>
      </c>
      <c r="E41" s="107">
        <v>58.362999950000003</v>
      </c>
      <c r="F41" s="108" t="s">
        <v>131</v>
      </c>
      <c r="G41" s="108">
        <f t="shared" si="1"/>
        <v>0</v>
      </c>
      <c r="H41" s="106">
        <v>89</v>
      </c>
      <c r="I41" s="108" t="s">
        <v>131</v>
      </c>
      <c r="J41" s="108">
        <f t="shared" si="2"/>
        <v>0</v>
      </c>
      <c r="K41" s="107">
        <v>5</v>
      </c>
      <c r="L41" s="107">
        <v>175</v>
      </c>
      <c r="M41" s="109">
        <v>2.07326524371119</v>
      </c>
      <c r="N41" s="107">
        <v>43</v>
      </c>
      <c r="O41" s="109">
        <v>9.6</v>
      </c>
      <c r="P41" s="109">
        <v>5.53</v>
      </c>
      <c r="Q41" s="107">
        <v>14451</v>
      </c>
      <c r="R41" s="109">
        <v>2.1666993720000001</v>
      </c>
      <c r="S41" s="109">
        <v>82.212635297070605</v>
      </c>
      <c r="T41" s="108" t="s">
        <v>85</v>
      </c>
      <c r="U41" s="108">
        <f t="shared" si="3"/>
        <v>1</v>
      </c>
      <c r="V41" s="108">
        <f t="shared" si="4"/>
        <v>0</v>
      </c>
      <c r="W41" s="108">
        <f t="shared" si="5"/>
        <v>0</v>
      </c>
      <c r="X41" s="108">
        <f t="shared" si="6"/>
        <v>0</v>
      </c>
      <c r="Y41" s="108" t="s">
        <v>83</v>
      </c>
    </row>
    <row r="42" spans="1:25" ht="20.25" customHeight="1">
      <c r="A42" s="106">
        <v>41</v>
      </c>
      <c r="B42" s="107">
        <v>48</v>
      </c>
      <c r="C42" s="108" t="s">
        <v>81</v>
      </c>
      <c r="D42" s="108">
        <f t="shared" si="0"/>
        <v>0</v>
      </c>
      <c r="E42" s="107">
        <v>77.945458029999998</v>
      </c>
      <c r="F42" s="108" t="s">
        <v>130</v>
      </c>
      <c r="G42" s="108">
        <f t="shared" si="1"/>
        <v>1</v>
      </c>
      <c r="H42" s="106">
        <v>126</v>
      </c>
      <c r="I42" s="108" t="s">
        <v>131</v>
      </c>
      <c r="J42" s="108">
        <f t="shared" si="2"/>
        <v>0</v>
      </c>
      <c r="K42" s="107">
        <v>0</v>
      </c>
      <c r="L42" s="107">
        <v>499</v>
      </c>
      <c r="M42" s="109">
        <v>1.9596995964992701</v>
      </c>
      <c r="N42" s="107">
        <v>39</v>
      </c>
      <c r="O42" s="109">
        <v>11.2</v>
      </c>
      <c r="P42" s="109">
        <v>5.29</v>
      </c>
      <c r="Q42" s="107">
        <v>7849</v>
      </c>
      <c r="R42" s="109">
        <v>3.5849101329999997</v>
      </c>
      <c r="S42" s="109">
        <v>199.19752551375601</v>
      </c>
      <c r="T42" s="108" t="s">
        <v>85</v>
      </c>
      <c r="U42" s="108">
        <f t="shared" si="3"/>
        <v>1</v>
      </c>
      <c r="V42" s="108">
        <f t="shared" si="4"/>
        <v>0</v>
      </c>
      <c r="W42" s="108">
        <f t="shared" si="5"/>
        <v>0</v>
      </c>
      <c r="X42" s="108">
        <f t="shared" si="6"/>
        <v>0</v>
      </c>
      <c r="Y42" s="108" t="s">
        <v>83</v>
      </c>
    </row>
    <row r="43" spans="1:25" ht="20.25" customHeight="1">
      <c r="A43" s="106">
        <v>42</v>
      </c>
      <c r="B43" s="107">
        <v>63</v>
      </c>
      <c r="C43" s="108" t="s">
        <v>84</v>
      </c>
      <c r="D43" s="108">
        <f t="shared" si="0"/>
        <v>1</v>
      </c>
      <c r="E43" s="107">
        <v>55.811086500000002</v>
      </c>
      <c r="F43" s="108" t="s">
        <v>130</v>
      </c>
      <c r="G43" s="108">
        <f t="shared" si="1"/>
        <v>1</v>
      </c>
      <c r="H43" s="106">
        <v>105</v>
      </c>
      <c r="I43" s="108" t="s">
        <v>131</v>
      </c>
      <c r="J43" s="108">
        <f t="shared" si="2"/>
        <v>0</v>
      </c>
      <c r="K43" s="107">
        <v>2</v>
      </c>
      <c r="L43" s="107">
        <v>227</v>
      </c>
      <c r="M43" s="109">
        <v>3.1683342005738302</v>
      </c>
      <c r="N43" s="107">
        <v>53</v>
      </c>
      <c r="O43" s="109">
        <v>14.6</v>
      </c>
      <c r="P43" s="109">
        <v>3.33</v>
      </c>
      <c r="Q43" s="107">
        <v>12560</v>
      </c>
      <c r="R43" s="109">
        <v>2.167482433</v>
      </c>
      <c r="S43" s="109">
        <v>111.62426392397001</v>
      </c>
      <c r="T43" s="108" t="s">
        <v>85</v>
      </c>
      <c r="U43" s="108">
        <f t="shared" si="3"/>
        <v>1</v>
      </c>
      <c r="V43" s="108">
        <f t="shared" si="4"/>
        <v>0</v>
      </c>
      <c r="W43" s="108">
        <f t="shared" si="5"/>
        <v>0</v>
      </c>
      <c r="X43" s="108">
        <f t="shared" si="6"/>
        <v>0</v>
      </c>
      <c r="Y43" s="108" t="s">
        <v>83</v>
      </c>
    </row>
    <row r="44" spans="1:25" ht="20.25" customHeight="1">
      <c r="A44" s="106">
        <v>43</v>
      </c>
      <c r="B44" s="107">
        <v>48</v>
      </c>
      <c r="C44" s="108" t="s">
        <v>84</v>
      </c>
      <c r="D44" s="108">
        <f t="shared" si="0"/>
        <v>1</v>
      </c>
      <c r="E44" s="107">
        <v>54.0808933</v>
      </c>
      <c r="F44" s="108" t="s">
        <v>130</v>
      </c>
      <c r="G44" s="108">
        <f t="shared" si="1"/>
        <v>1</v>
      </c>
      <c r="H44" s="106">
        <v>106</v>
      </c>
      <c r="I44" s="108" t="s">
        <v>131</v>
      </c>
      <c r="J44" s="108">
        <f t="shared" si="2"/>
        <v>0</v>
      </c>
      <c r="K44" s="107">
        <v>5</v>
      </c>
      <c r="L44" s="107">
        <v>359</v>
      </c>
      <c r="M44" s="109">
        <v>2.49017117220989</v>
      </c>
      <c r="N44" s="107">
        <v>39</v>
      </c>
      <c r="O44" s="109">
        <v>8.6999999999999993</v>
      </c>
      <c r="P44" s="109">
        <v>5.87</v>
      </c>
      <c r="Q44" s="107">
        <v>11294</v>
      </c>
      <c r="R44" s="109">
        <v>1.9622795390000001</v>
      </c>
      <c r="S44" s="109">
        <v>160.19035328581</v>
      </c>
      <c r="T44" s="108" t="s">
        <v>85</v>
      </c>
      <c r="U44" s="108">
        <f t="shared" si="3"/>
        <v>1</v>
      </c>
      <c r="V44" s="108">
        <f t="shared" si="4"/>
        <v>0</v>
      </c>
      <c r="W44" s="108">
        <f t="shared" si="5"/>
        <v>0</v>
      </c>
      <c r="X44" s="108">
        <f t="shared" si="6"/>
        <v>0</v>
      </c>
      <c r="Y44" s="108" t="s">
        <v>83</v>
      </c>
    </row>
    <row r="45" spans="1:25" ht="20.25" customHeight="1">
      <c r="A45" s="106">
        <v>44</v>
      </c>
      <c r="B45" s="107">
        <v>77</v>
      </c>
      <c r="C45" s="108" t="s">
        <v>84</v>
      </c>
      <c r="D45" s="108">
        <f t="shared" si="0"/>
        <v>1</v>
      </c>
      <c r="E45" s="107">
        <v>54.24131543</v>
      </c>
      <c r="F45" s="108" t="s">
        <v>131</v>
      </c>
      <c r="G45" s="108">
        <f t="shared" si="1"/>
        <v>0</v>
      </c>
      <c r="H45" s="106">
        <v>145</v>
      </c>
      <c r="I45" s="108" t="s">
        <v>131</v>
      </c>
      <c r="J45" s="108">
        <f t="shared" si="2"/>
        <v>0</v>
      </c>
      <c r="K45" s="107">
        <v>5</v>
      </c>
      <c r="L45" s="107">
        <v>105</v>
      </c>
      <c r="M45" s="109">
        <v>1.68538723741654</v>
      </c>
      <c r="N45" s="107">
        <v>31</v>
      </c>
      <c r="O45" s="109">
        <v>16.100000000000001</v>
      </c>
      <c r="P45" s="109">
        <v>4.9000000000000004</v>
      </c>
      <c r="Q45" s="107">
        <v>8426</v>
      </c>
      <c r="R45" s="109">
        <v>1.977285937</v>
      </c>
      <c r="S45" s="109">
        <v>79.647711540044597</v>
      </c>
      <c r="T45" s="108" t="s">
        <v>85</v>
      </c>
      <c r="U45" s="108">
        <f t="shared" si="3"/>
        <v>1</v>
      </c>
      <c r="V45" s="108">
        <f t="shared" si="4"/>
        <v>0</v>
      </c>
      <c r="W45" s="108">
        <f t="shared" si="5"/>
        <v>0</v>
      </c>
      <c r="X45" s="108">
        <f t="shared" si="6"/>
        <v>0</v>
      </c>
      <c r="Y45" s="108" t="s">
        <v>83</v>
      </c>
    </row>
    <row r="46" spans="1:25" ht="20.25" customHeight="1">
      <c r="A46" s="106">
        <v>45</v>
      </c>
      <c r="B46" s="107">
        <v>81</v>
      </c>
      <c r="C46" s="108" t="s">
        <v>84</v>
      </c>
      <c r="D46" s="108">
        <f t="shared" si="0"/>
        <v>1</v>
      </c>
      <c r="E46" s="107">
        <v>31.230427389999999</v>
      </c>
      <c r="F46" s="108" t="s">
        <v>130</v>
      </c>
      <c r="G46" s="108">
        <f t="shared" si="1"/>
        <v>1</v>
      </c>
      <c r="H46" s="106">
        <v>86</v>
      </c>
      <c r="I46" s="108" t="s">
        <v>130</v>
      </c>
      <c r="J46" s="108">
        <f t="shared" si="2"/>
        <v>1</v>
      </c>
      <c r="K46" s="107">
        <v>4</v>
      </c>
      <c r="L46" s="107">
        <v>367</v>
      </c>
      <c r="M46" s="109">
        <v>2.1786865470909098</v>
      </c>
      <c r="N46" s="107">
        <v>47</v>
      </c>
      <c r="O46" s="109">
        <v>7.5</v>
      </c>
      <c r="P46" s="109">
        <v>3.24</v>
      </c>
      <c r="Q46" s="107">
        <v>5184</v>
      </c>
      <c r="R46" s="109">
        <v>2.4582456160000001</v>
      </c>
      <c r="S46" s="109">
        <v>141.64093400711701</v>
      </c>
      <c r="T46" s="108" t="s">
        <v>85</v>
      </c>
      <c r="U46" s="108">
        <f t="shared" si="3"/>
        <v>1</v>
      </c>
      <c r="V46" s="108">
        <f t="shared" si="4"/>
        <v>0</v>
      </c>
      <c r="W46" s="108">
        <f t="shared" si="5"/>
        <v>0</v>
      </c>
      <c r="X46" s="108">
        <f t="shared" si="6"/>
        <v>0</v>
      </c>
      <c r="Y46" s="108" t="s">
        <v>83</v>
      </c>
    </row>
    <row r="47" spans="1:25" ht="20.25" customHeight="1">
      <c r="A47" s="106">
        <v>46</v>
      </c>
      <c r="B47" s="107">
        <v>55</v>
      </c>
      <c r="C47" s="108" t="s">
        <v>81</v>
      </c>
      <c r="D47" s="108">
        <f t="shared" si="0"/>
        <v>0</v>
      </c>
      <c r="E47" s="107">
        <v>49.028078270000002</v>
      </c>
      <c r="F47" s="108" t="s">
        <v>130</v>
      </c>
      <c r="G47" s="108">
        <f t="shared" si="1"/>
        <v>1</v>
      </c>
      <c r="H47" s="106">
        <v>165</v>
      </c>
      <c r="I47" s="108" t="s">
        <v>130</v>
      </c>
      <c r="J47" s="108">
        <f t="shared" si="2"/>
        <v>1</v>
      </c>
      <c r="K47" s="107">
        <v>2</v>
      </c>
      <c r="L47" s="107">
        <v>360</v>
      </c>
      <c r="M47" s="109">
        <v>3.16141667000434</v>
      </c>
      <c r="N47" s="107">
        <v>52</v>
      </c>
      <c r="O47" s="109">
        <v>6.8</v>
      </c>
      <c r="P47" s="109">
        <v>2.56</v>
      </c>
      <c r="Q47" s="107">
        <v>4644</v>
      </c>
      <c r="R47" s="109">
        <v>1.414328738</v>
      </c>
      <c r="S47" s="109">
        <v>151.966268294598</v>
      </c>
      <c r="T47" s="108" t="s">
        <v>85</v>
      </c>
      <c r="U47" s="108">
        <f t="shared" si="3"/>
        <v>1</v>
      </c>
      <c r="V47" s="108">
        <f t="shared" si="4"/>
        <v>0</v>
      </c>
      <c r="W47" s="108">
        <f t="shared" si="5"/>
        <v>0</v>
      </c>
      <c r="X47" s="108">
        <f t="shared" si="6"/>
        <v>0</v>
      </c>
      <c r="Y47" s="108" t="s">
        <v>83</v>
      </c>
    </row>
    <row r="48" spans="1:25" ht="20.25" customHeight="1">
      <c r="A48" s="106">
        <v>47</v>
      </c>
      <c r="B48" s="107">
        <v>73</v>
      </c>
      <c r="C48" s="108" t="s">
        <v>81</v>
      </c>
      <c r="D48" s="108">
        <f t="shared" si="0"/>
        <v>0</v>
      </c>
      <c r="E48" s="107">
        <v>81.749422080000002</v>
      </c>
      <c r="F48" s="108" t="s">
        <v>131</v>
      </c>
      <c r="G48" s="108">
        <f t="shared" si="1"/>
        <v>0</v>
      </c>
      <c r="H48" s="106">
        <v>61</v>
      </c>
      <c r="I48" s="108" t="s">
        <v>131</v>
      </c>
      <c r="J48" s="108">
        <f t="shared" si="2"/>
        <v>0</v>
      </c>
      <c r="K48" s="107">
        <v>4</v>
      </c>
      <c r="L48" s="107">
        <v>456</v>
      </c>
      <c r="M48" s="109">
        <v>1.6638715798671699</v>
      </c>
      <c r="N48" s="107">
        <v>35</v>
      </c>
      <c r="O48" s="109">
        <v>6</v>
      </c>
      <c r="P48" s="109">
        <v>5.94</v>
      </c>
      <c r="Q48" s="107">
        <v>10972</v>
      </c>
      <c r="R48" s="109">
        <v>3.6207743629999998</v>
      </c>
      <c r="S48" s="109">
        <v>175.02182731506301</v>
      </c>
      <c r="T48" s="108" t="s">
        <v>85</v>
      </c>
      <c r="U48" s="108">
        <f t="shared" si="3"/>
        <v>1</v>
      </c>
      <c r="V48" s="108">
        <f t="shared" si="4"/>
        <v>0</v>
      </c>
      <c r="W48" s="108">
        <f t="shared" si="5"/>
        <v>0</v>
      </c>
      <c r="X48" s="108">
        <f t="shared" si="6"/>
        <v>0</v>
      </c>
      <c r="Y48" s="108" t="s">
        <v>83</v>
      </c>
    </row>
    <row r="49" spans="1:25" ht="20.25" customHeight="1">
      <c r="A49" s="106">
        <v>48</v>
      </c>
      <c r="B49" s="107">
        <v>28</v>
      </c>
      <c r="C49" s="108" t="s">
        <v>81</v>
      </c>
      <c r="D49" s="108">
        <f t="shared" si="0"/>
        <v>0</v>
      </c>
      <c r="E49" s="107">
        <v>55.470125469999999</v>
      </c>
      <c r="F49" s="108" t="s">
        <v>131</v>
      </c>
      <c r="G49" s="108">
        <f t="shared" si="1"/>
        <v>0</v>
      </c>
      <c r="H49" s="106">
        <v>76</v>
      </c>
      <c r="I49" s="108" t="s">
        <v>130</v>
      </c>
      <c r="J49" s="108">
        <f t="shared" si="2"/>
        <v>1</v>
      </c>
      <c r="K49" s="107">
        <v>4</v>
      </c>
      <c r="L49" s="107">
        <v>88</v>
      </c>
      <c r="M49" s="109">
        <v>1.7377300480179401</v>
      </c>
      <c r="N49" s="107">
        <v>36</v>
      </c>
      <c r="O49" s="109">
        <v>7.9</v>
      </c>
      <c r="P49" s="109">
        <v>5.99</v>
      </c>
      <c r="Q49" s="107">
        <v>10361</v>
      </c>
      <c r="R49" s="109">
        <v>2.8354467129999996</v>
      </c>
      <c r="S49" s="109">
        <v>66.922932439142997</v>
      </c>
      <c r="T49" s="108" t="s">
        <v>85</v>
      </c>
      <c r="U49" s="108">
        <f t="shared" si="3"/>
        <v>1</v>
      </c>
      <c r="V49" s="108">
        <f t="shared" si="4"/>
        <v>0</v>
      </c>
      <c r="W49" s="108">
        <f t="shared" si="5"/>
        <v>0</v>
      </c>
      <c r="X49" s="108">
        <f t="shared" si="6"/>
        <v>0</v>
      </c>
      <c r="Y49" s="108" t="s">
        <v>83</v>
      </c>
    </row>
    <row r="50" spans="1:25" ht="20.25" customHeight="1">
      <c r="A50" s="106">
        <v>49</v>
      </c>
      <c r="B50" s="107">
        <v>22</v>
      </c>
      <c r="C50" s="108" t="s">
        <v>84</v>
      </c>
      <c r="D50" s="108">
        <f t="shared" si="0"/>
        <v>1</v>
      </c>
      <c r="E50" s="107">
        <v>58.26806723</v>
      </c>
      <c r="F50" s="108" t="s">
        <v>131</v>
      </c>
      <c r="G50" s="108">
        <f t="shared" si="1"/>
        <v>0</v>
      </c>
      <c r="H50" s="106">
        <v>102</v>
      </c>
      <c r="I50" s="108" t="s">
        <v>131</v>
      </c>
      <c r="J50" s="108">
        <f t="shared" si="2"/>
        <v>0</v>
      </c>
      <c r="K50" s="107">
        <v>0</v>
      </c>
      <c r="L50" s="107">
        <v>454</v>
      </c>
      <c r="M50" s="109">
        <v>2.7005243699718098</v>
      </c>
      <c r="N50" s="107">
        <v>44</v>
      </c>
      <c r="O50" s="109">
        <v>11.4</v>
      </c>
      <c r="P50" s="109">
        <v>4.7300000000000004</v>
      </c>
      <c r="Q50" s="107">
        <v>13865</v>
      </c>
      <c r="R50" s="109">
        <v>2.381766748</v>
      </c>
      <c r="S50" s="109">
        <v>158.40733339283301</v>
      </c>
      <c r="T50" s="108" t="s">
        <v>85</v>
      </c>
      <c r="U50" s="108">
        <f t="shared" si="3"/>
        <v>1</v>
      </c>
      <c r="V50" s="108">
        <f t="shared" si="4"/>
        <v>0</v>
      </c>
      <c r="W50" s="108">
        <f t="shared" si="5"/>
        <v>0</v>
      </c>
      <c r="X50" s="108">
        <f t="shared" si="6"/>
        <v>0</v>
      </c>
      <c r="Y50" s="108" t="s">
        <v>83</v>
      </c>
    </row>
    <row r="51" spans="1:25" ht="20.25" customHeight="1">
      <c r="A51" s="106">
        <v>50</v>
      </c>
      <c r="B51" s="107">
        <v>22</v>
      </c>
      <c r="C51" s="108" t="s">
        <v>84</v>
      </c>
      <c r="D51" s="108">
        <f t="shared" si="0"/>
        <v>1</v>
      </c>
      <c r="E51" s="107">
        <v>70.361309090000006</v>
      </c>
      <c r="F51" s="108" t="s">
        <v>131</v>
      </c>
      <c r="G51" s="108">
        <f t="shared" si="1"/>
        <v>0</v>
      </c>
      <c r="H51" s="106">
        <v>66</v>
      </c>
      <c r="I51" s="108" t="s">
        <v>130</v>
      </c>
      <c r="J51" s="108">
        <f t="shared" si="2"/>
        <v>1</v>
      </c>
      <c r="K51" s="107">
        <v>4</v>
      </c>
      <c r="L51" s="107">
        <v>118</v>
      </c>
      <c r="M51" s="109">
        <v>2.75584244868495</v>
      </c>
      <c r="N51" s="107">
        <v>43</v>
      </c>
      <c r="O51" s="109">
        <v>15.1</v>
      </c>
      <c r="P51" s="109">
        <v>3.1</v>
      </c>
      <c r="Q51" s="107">
        <v>13909</v>
      </c>
      <c r="R51" s="109">
        <v>2.8452936869999998</v>
      </c>
      <c r="S51" s="109">
        <v>76.3067035179442</v>
      </c>
      <c r="T51" s="108" t="s">
        <v>85</v>
      </c>
      <c r="U51" s="108">
        <f t="shared" si="3"/>
        <v>1</v>
      </c>
      <c r="V51" s="108">
        <f t="shared" si="4"/>
        <v>0</v>
      </c>
      <c r="W51" s="108">
        <f t="shared" si="5"/>
        <v>0</v>
      </c>
      <c r="X51" s="108">
        <f t="shared" si="6"/>
        <v>0</v>
      </c>
      <c r="Y51" s="108" t="s">
        <v>83</v>
      </c>
    </row>
    <row r="52" spans="1:25" ht="20.25" customHeight="1">
      <c r="A52" s="106">
        <v>51</v>
      </c>
      <c r="B52" s="107">
        <v>40</v>
      </c>
      <c r="C52" s="108" t="s">
        <v>84</v>
      </c>
      <c r="D52" s="108">
        <f t="shared" si="0"/>
        <v>1</v>
      </c>
      <c r="E52" s="107">
        <v>61.317013609999997</v>
      </c>
      <c r="F52" s="108" t="s">
        <v>131</v>
      </c>
      <c r="G52" s="108">
        <f t="shared" si="1"/>
        <v>0</v>
      </c>
      <c r="H52" s="106">
        <v>169</v>
      </c>
      <c r="I52" s="108" t="s">
        <v>131</v>
      </c>
      <c r="J52" s="108">
        <f t="shared" si="2"/>
        <v>0</v>
      </c>
      <c r="K52" s="107">
        <v>5</v>
      </c>
      <c r="L52" s="107">
        <v>393</v>
      </c>
      <c r="M52" s="109">
        <v>1.4762184501173099</v>
      </c>
      <c r="N52" s="107">
        <v>32</v>
      </c>
      <c r="O52" s="109">
        <v>14.9</v>
      </c>
      <c r="P52" s="109">
        <v>3.84</v>
      </c>
      <c r="Q52" s="107">
        <v>11196</v>
      </c>
      <c r="R52" s="109">
        <v>1.3775641570000001</v>
      </c>
      <c r="S52" s="109">
        <v>132.51069514007099</v>
      </c>
      <c r="T52" s="108" t="s">
        <v>85</v>
      </c>
      <c r="U52" s="108">
        <f t="shared" si="3"/>
        <v>1</v>
      </c>
      <c r="V52" s="108">
        <f t="shared" si="4"/>
        <v>0</v>
      </c>
      <c r="W52" s="108">
        <f t="shared" si="5"/>
        <v>0</v>
      </c>
      <c r="X52" s="108">
        <f t="shared" si="6"/>
        <v>0</v>
      </c>
      <c r="Y52" s="108" t="s">
        <v>83</v>
      </c>
    </row>
    <row r="53" spans="1:25" ht="20.25" customHeight="1">
      <c r="A53" s="106">
        <v>52</v>
      </c>
      <c r="B53" s="107">
        <v>38</v>
      </c>
      <c r="C53" s="108" t="s">
        <v>81</v>
      </c>
      <c r="D53" s="108">
        <f t="shared" si="0"/>
        <v>0</v>
      </c>
      <c r="E53" s="107">
        <v>30.68736539</v>
      </c>
      <c r="F53" s="108" t="s">
        <v>131</v>
      </c>
      <c r="G53" s="108">
        <f t="shared" si="1"/>
        <v>0</v>
      </c>
      <c r="H53" s="106">
        <v>74</v>
      </c>
      <c r="I53" s="108" t="s">
        <v>130</v>
      </c>
      <c r="J53" s="108">
        <f t="shared" si="2"/>
        <v>1</v>
      </c>
      <c r="K53" s="107">
        <v>1</v>
      </c>
      <c r="L53" s="107">
        <v>137</v>
      </c>
      <c r="M53" s="109">
        <v>1.7230593165555399</v>
      </c>
      <c r="N53" s="107">
        <v>25</v>
      </c>
      <c r="O53" s="109">
        <v>8.6999999999999993</v>
      </c>
      <c r="P53" s="109">
        <v>4.16</v>
      </c>
      <c r="Q53" s="107">
        <v>7258</v>
      </c>
      <c r="R53" s="109">
        <v>1.1184834969999999</v>
      </c>
      <c r="S53" s="109">
        <v>75.980643920115995</v>
      </c>
      <c r="T53" s="108" t="s">
        <v>85</v>
      </c>
      <c r="U53" s="108">
        <f t="shared" si="3"/>
        <v>1</v>
      </c>
      <c r="V53" s="108">
        <f t="shared" si="4"/>
        <v>0</v>
      </c>
      <c r="W53" s="108">
        <f t="shared" si="5"/>
        <v>0</v>
      </c>
      <c r="X53" s="108">
        <f t="shared" si="6"/>
        <v>0</v>
      </c>
      <c r="Y53" s="108" t="s">
        <v>83</v>
      </c>
    </row>
    <row r="54" spans="1:25" ht="20.25" customHeight="1">
      <c r="A54" s="106">
        <v>53</v>
      </c>
      <c r="B54" s="107">
        <v>72</v>
      </c>
      <c r="C54" s="108" t="s">
        <v>81</v>
      </c>
      <c r="D54" s="108">
        <f t="shared" si="0"/>
        <v>0</v>
      </c>
      <c r="E54" s="107">
        <v>57.719240069999998</v>
      </c>
      <c r="F54" s="108" t="s">
        <v>130</v>
      </c>
      <c r="G54" s="108">
        <f t="shared" si="1"/>
        <v>1</v>
      </c>
      <c r="H54" s="106">
        <v>151</v>
      </c>
      <c r="I54" s="108" t="s">
        <v>131</v>
      </c>
      <c r="J54" s="108">
        <f t="shared" si="2"/>
        <v>0</v>
      </c>
      <c r="K54" s="107">
        <v>4</v>
      </c>
      <c r="L54" s="107">
        <v>151</v>
      </c>
      <c r="M54" s="109">
        <v>2.4291877749642699</v>
      </c>
      <c r="N54" s="107">
        <v>39</v>
      </c>
      <c r="O54" s="109">
        <v>8.5</v>
      </c>
      <c r="P54" s="109">
        <v>5.22</v>
      </c>
      <c r="Q54" s="107">
        <v>9693</v>
      </c>
      <c r="R54" s="109">
        <v>3.1969893969999998</v>
      </c>
      <c r="S54" s="109">
        <v>67.940707633619496</v>
      </c>
      <c r="T54" s="108" t="s">
        <v>85</v>
      </c>
      <c r="U54" s="108">
        <f t="shared" si="3"/>
        <v>1</v>
      </c>
      <c r="V54" s="108">
        <f t="shared" si="4"/>
        <v>0</v>
      </c>
      <c r="W54" s="108">
        <f t="shared" si="5"/>
        <v>0</v>
      </c>
      <c r="X54" s="108">
        <f t="shared" si="6"/>
        <v>0</v>
      </c>
      <c r="Y54" s="108" t="s">
        <v>83</v>
      </c>
    </row>
    <row r="55" spans="1:25" ht="20.25" customHeight="1">
      <c r="A55" s="106">
        <v>54</v>
      </c>
      <c r="B55" s="107">
        <v>70</v>
      </c>
      <c r="C55" s="108" t="s">
        <v>81</v>
      </c>
      <c r="D55" s="108">
        <f t="shared" si="0"/>
        <v>0</v>
      </c>
      <c r="E55" s="107">
        <v>75.220892570000004</v>
      </c>
      <c r="F55" s="108" t="s">
        <v>131</v>
      </c>
      <c r="G55" s="108">
        <f t="shared" si="1"/>
        <v>0</v>
      </c>
      <c r="H55" s="106">
        <v>117</v>
      </c>
      <c r="I55" s="108" t="s">
        <v>131</v>
      </c>
      <c r="J55" s="108">
        <f t="shared" si="2"/>
        <v>0</v>
      </c>
      <c r="K55" s="107">
        <v>2</v>
      </c>
      <c r="L55" s="107">
        <v>272</v>
      </c>
      <c r="M55" s="109">
        <v>1.2981486864007601</v>
      </c>
      <c r="N55" s="107">
        <v>26</v>
      </c>
      <c r="O55" s="109">
        <v>7.1</v>
      </c>
      <c r="P55" s="109">
        <v>4</v>
      </c>
      <c r="Q55" s="107">
        <v>4369</v>
      </c>
      <c r="R55" s="109">
        <v>2.9836938270000002</v>
      </c>
      <c r="S55" s="109">
        <v>109.155863240268</v>
      </c>
      <c r="T55" s="108" t="s">
        <v>85</v>
      </c>
      <c r="U55" s="108">
        <f t="shared" si="3"/>
        <v>1</v>
      </c>
      <c r="V55" s="108">
        <f t="shared" si="4"/>
        <v>0</v>
      </c>
      <c r="W55" s="108">
        <f t="shared" si="5"/>
        <v>0</v>
      </c>
      <c r="X55" s="108">
        <f t="shared" si="6"/>
        <v>0</v>
      </c>
      <c r="Y55" s="108" t="s">
        <v>83</v>
      </c>
    </row>
    <row r="56" spans="1:25" ht="20.25" customHeight="1">
      <c r="A56" s="106">
        <v>55</v>
      </c>
      <c r="B56" s="107">
        <v>76</v>
      </c>
      <c r="C56" s="108" t="s">
        <v>81</v>
      </c>
      <c r="D56" s="108">
        <f t="shared" si="0"/>
        <v>0</v>
      </c>
      <c r="E56" s="107">
        <v>66.895623779999994</v>
      </c>
      <c r="F56" s="108" t="s">
        <v>131</v>
      </c>
      <c r="G56" s="108">
        <f t="shared" si="1"/>
        <v>0</v>
      </c>
      <c r="H56" s="106">
        <v>64</v>
      </c>
      <c r="I56" s="108" t="s">
        <v>130</v>
      </c>
      <c r="J56" s="108">
        <f t="shared" si="2"/>
        <v>1</v>
      </c>
      <c r="K56" s="107">
        <v>0</v>
      </c>
      <c r="L56" s="107">
        <v>205</v>
      </c>
      <c r="M56" s="109">
        <v>1.0959270826085199</v>
      </c>
      <c r="N56" s="107">
        <v>20</v>
      </c>
      <c r="O56" s="109">
        <v>7.6</v>
      </c>
      <c r="P56" s="109">
        <v>3.9</v>
      </c>
      <c r="Q56" s="107">
        <v>14409</v>
      </c>
      <c r="R56" s="109">
        <v>2.0522288099999999</v>
      </c>
      <c r="S56" s="109">
        <v>86.611626013846404</v>
      </c>
      <c r="T56" s="108" t="s">
        <v>85</v>
      </c>
      <c r="U56" s="108">
        <f t="shared" si="3"/>
        <v>1</v>
      </c>
      <c r="V56" s="108">
        <f t="shared" si="4"/>
        <v>0</v>
      </c>
      <c r="W56" s="108">
        <f t="shared" si="5"/>
        <v>0</v>
      </c>
      <c r="X56" s="108">
        <f t="shared" si="6"/>
        <v>0</v>
      </c>
      <c r="Y56" s="108" t="s">
        <v>83</v>
      </c>
    </row>
    <row r="57" spans="1:25" ht="20.25" customHeight="1">
      <c r="A57" s="106">
        <v>56</v>
      </c>
      <c r="B57" s="107">
        <v>71</v>
      </c>
      <c r="C57" s="108" t="s">
        <v>81</v>
      </c>
      <c r="D57" s="108">
        <f t="shared" si="0"/>
        <v>0</v>
      </c>
      <c r="E57" s="107">
        <v>67.439289759999994</v>
      </c>
      <c r="F57" s="108" t="s">
        <v>131</v>
      </c>
      <c r="G57" s="108">
        <f t="shared" si="1"/>
        <v>0</v>
      </c>
      <c r="H57" s="106">
        <v>162</v>
      </c>
      <c r="I57" s="108" t="s">
        <v>130</v>
      </c>
      <c r="J57" s="108">
        <f t="shared" si="2"/>
        <v>1</v>
      </c>
      <c r="K57" s="107">
        <v>2</v>
      </c>
      <c r="L57" s="107">
        <v>495</v>
      </c>
      <c r="M57" s="109">
        <v>1.6030824347895201</v>
      </c>
      <c r="N57" s="107">
        <v>23</v>
      </c>
      <c r="O57" s="109">
        <v>13.9</v>
      </c>
      <c r="P57" s="109">
        <v>4.8499999999999996</v>
      </c>
      <c r="Q57" s="107">
        <v>5337</v>
      </c>
      <c r="R57" s="109">
        <v>2.385232147</v>
      </c>
      <c r="S57" s="109">
        <v>182.99418292907501</v>
      </c>
      <c r="T57" s="108" t="s">
        <v>85</v>
      </c>
      <c r="U57" s="108">
        <f t="shared" si="3"/>
        <v>1</v>
      </c>
      <c r="V57" s="108">
        <f t="shared" si="4"/>
        <v>0</v>
      </c>
      <c r="W57" s="108">
        <f t="shared" si="5"/>
        <v>0</v>
      </c>
      <c r="X57" s="108">
        <f t="shared" si="6"/>
        <v>0</v>
      </c>
      <c r="Y57" s="108" t="s">
        <v>83</v>
      </c>
    </row>
    <row r="58" spans="1:25" ht="20.25" customHeight="1">
      <c r="A58" s="106">
        <v>57</v>
      </c>
      <c r="B58" s="107">
        <v>81</v>
      </c>
      <c r="C58" s="108" t="s">
        <v>84</v>
      </c>
      <c r="D58" s="108">
        <f t="shared" si="0"/>
        <v>1</v>
      </c>
      <c r="E58" s="107">
        <v>58.048801390000001</v>
      </c>
      <c r="F58" s="108" t="s">
        <v>130</v>
      </c>
      <c r="G58" s="108">
        <f t="shared" si="1"/>
        <v>1</v>
      </c>
      <c r="H58" s="106">
        <v>111</v>
      </c>
      <c r="I58" s="108" t="s">
        <v>131</v>
      </c>
      <c r="J58" s="108">
        <f t="shared" si="2"/>
        <v>0</v>
      </c>
      <c r="K58" s="107">
        <v>0</v>
      </c>
      <c r="L58" s="107">
        <v>71</v>
      </c>
      <c r="M58" s="109">
        <v>2.0691701714644801</v>
      </c>
      <c r="N58" s="107">
        <v>43</v>
      </c>
      <c r="O58" s="109">
        <v>15.3</v>
      </c>
      <c r="P58" s="109">
        <v>4.05</v>
      </c>
      <c r="Q58" s="107">
        <v>12342</v>
      </c>
      <c r="R58" s="109">
        <v>3.4685587139999998</v>
      </c>
      <c r="S58" s="109">
        <v>67.326257455541295</v>
      </c>
      <c r="T58" s="108" t="s">
        <v>85</v>
      </c>
      <c r="U58" s="108">
        <f t="shared" si="3"/>
        <v>1</v>
      </c>
      <c r="V58" s="108">
        <f t="shared" si="4"/>
        <v>0</v>
      </c>
      <c r="W58" s="108">
        <f t="shared" si="5"/>
        <v>0</v>
      </c>
      <c r="X58" s="108">
        <f t="shared" si="6"/>
        <v>0</v>
      </c>
      <c r="Y58" s="108" t="s">
        <v>83</v>
      </c>
    </row>
    <row r="59" spans="1:25" ht="20.25" customHeight="1">
      <c r="A59" s="106">
        <v>58</v>
      </c>
      <c r="B59" s="107">
        <v>37</v>
      </c>
      <c r="C59" s="108" t="s">
        <v>81</v>
      </c>
      <c r="D59" s="108">
        <f t="shared" si="0"/>
        <v>0</v>
      </c>
      <c r="E59" s="107">
        <v>76.002614370000003</v>
      </c>
      <c r="F59" s="108" t="s">
        <v>131</v>
      </c>
      <c r="G59" s="108">
        <f t="shared" si="1"/>
        <v>0</v>
      </c>
      <c r="H59" s="106">
        <v>72</v>
      </c>
      <c r="I59" s="108" t="s">
        <v>131</v>
      </c>
      <c r="J59" s="108">
        <f t="shared" si="2"/>
        <v>0</v>
      </c>
      <c r="K59" s="107">
        <v>1</v>
      </c>
      <c r="L59" s="107">
        <v>215</v>
      </c>
      <c r="M59" s="109">
        <v>1.6424181759355301</v>
      </c>
      <c r="N59" s="107">
        <v>24</v>
      </c>
      <c r="O59" s="109">
        <v>12.2</v>
      </c>
      <c r="P59" s="109">
        <v>5.32</v>
      </c>
      <c r="Q59" s="107">
        <v>6068</v>
      </c>
      <c r="R59" s="109">
        <v>2.9741708600000001</v>
      </c>
      <c r="S59" s="109">
        <v>125.376916312883</v>
      </c>
      <c r="T59" s="108" t="s">
        <v>85</v>
      </c>
      <c r="U59" s="108">
        <f t="shared" si="3"/>
        <v>1</v>
      </c>
      <c r="V59" s="108">
        <f t="shared" si="4"/>
        <v>0</v>
      </c>
      <c r="W59" s="108">
        <f t="shared" si="5"/>
        <v>0</v>
      </c>
      <c r="X59" s="108">
        <f t="shared" si="6"/>
        <v>0</v>
      </c>
      <c r="Y59" s="108" t="s">
        <v>83</v>
      </c>
    </row>
    <row r="60" spans="1:25" ht="20.25" customHeight="1">
      <c r="A60" s="106">
        <v>59</v>
      </c>
      <c r="B60" s="107">
        <v>75</v>
      </c>
      <c r="C60" s="108" t="s">
        <v>84</v>
      </c>
      <c r="D60" s="108">
        <f t="shared" si="0"/>
        <v>1</v>
      </c>
      <c r="E60" s="107">
        <v>43.869735839999997</v>
      </c>
      <c r="F60" s="108" t="s">
        <v>131</v>
      </c>
      <c r="G60" s="108">
        <f t="shared" si="1"/>
        <v>0</v>
      </c>
      <c r="H60" s="106">
        <v>89</v>
      </c>
      <c r="I60" s="108" t="s">
        <v>131</v>
      </c>
      <c r="J60" s="108">
        <f t="shared" si="2"/>
        <v>0</v>
      </c>
      <c r="K60" s="107">
        <v>3</v>
      </c>
      <c r="L60" s="107">
        <v>241</v>
      </c>
      <c r="M60" s="109">
        <v>2.3046980593764701</v>
      </c>
      <c r="N60" s="107">
        <v>46</v>
      </c>
      <c r="O60" s="109">
        <v>8.3000000000000007</v>
      </c>
      <c r="P60" s="109">
        <v>4.84</v>
      </c>
      <c r="Q60" s="107">
        <v>5361</v>
      </c>
      <c r="R60" s="109">
        <v>1.475740235</v>
      </c>
      <c r="S60" s="109">
        <v>117.69004222737701</v>
      </c>
      <c r="T60" s="108" t="s">
        <v>85</v>
      </c>
      <c r="U60" s="108">
        <f t="shared" si="3"/>
        <v>1</v>
      </c>
      <c r="V60" s="108">
        <f t="shared" si="4"/>
        <v>0</v>
      </c>
      <c r="W60" s="108">
        <f t="shared" si="5"/>
        <v>0</v>
      </c>
      <c r="X60" s="108">
        <f t="shared" si="6"/>
        <v>0</v>
      </c>
      <c r="Y60" s="108" t="s">
        <v>83</v>
      </c>
    </row>
    <row r="61" spans="1:25" ht="20.25" customHeight="1">
      <c r="A61" s="106">
        <v>60</v>
      </c>
      <c r="B61" s="107">
        <v>67</v>
      </c>
      <c r="C61" s="108" t="s">
        <v>84</v>
      </c>
      <c r="D61" s="108">
        <f t="shared" si="0"/>
        <v>1</v>
      </c>
      <c r="E61" s="107">
        <v>41.257322610000003</v>
      </c>
      <c r="F61" s="108" t="s">
        <v>131</v>
      </c>
      <c r="G61" s="108">
        <f t="shared" si="1"/>
        <v>0</v>
      </c>
      <c r="H61" s="106">
        <v>78</v>
      </c>
      <c r="I61" s="108" t="s">
        <v>131</v>
      </c>
      <c r="J61" s="108">
        <f t="shared" si="2"/>
        <v>0</v>
      </c>
      <c r="K61" s="107">
        <v>0</v>
      </c>
      <c r="L61" s="107">
        <v>207</v>
      </c>
      <c r="M61" s="109">
        <v>2.03021221074111</v>
      </c>
      <c r="N61" s="107">
        <v>33</v>
      </c>
      <c r="O61" s="109">
        <v>17.399999999999999</v>
      </c>
      <c r="P61" s="109">
        <v>6.34</v>
      </c>
      <c r="Q61" s="107">
        <v>13014</v>
      </c>
      <c r="R61" s="109">
        <v>1.1955295269999999</v>
      </c>
      <c r="S61" s="109">
        <v>113.160936910487</v>
      </c>
      <c r="T61" s="108" t="s">
        <v>85</v>
      </c>
      <c r="U61" s="108">
        <f t="shared" si="3"/>
        <v>1</v>
      </c>
      <c r="V61" s="108">
        <f t="shared" si="4"/>
        <v>0</v>
      </c>
      <c r="W61" s="108">
        <f t="shared" si="5"/>
        <v>0</v>
      </c>
      <c r="X61" s="108">
        <f t="shared" si="6"/>
        <v>0</v>
      </c>
      <c r="Y61" s="108" t="s">
        <v>83</v>
      </c>
    </row>
    <row r="62" spans="1:25" ht="20.25" customHeight="1">
      <c r="A62" s="106">
        <v>61</v>
      </c>
      <c r="B62" s="107">
        <v>73</v>
      </c>
      <c r="C62" s="108" t="s">
        <v>81</v>
      </c>
      <c r="D62" s="108">
        <f t="shared" si="0"/>
        <v>0</v>
      </c>
      <c r="E62" s="107">
        <v>56.356409990000003</v>
      </c>
      <c r="F62" s="108" t="s">
        <v>130</v>
      </c>
      <c r="G62" s="108">
        <f t="shared" si="1"/>
        <v>1</v>
      </c>
      <c r="H62" s="106">
        <v>78</v>
      </c>
      <c r="I62" s="108" t="s">
        <v>131</v>
      </c>
      <c r="J62" s="108">
        <f t="shared" si="2"/>
        <v>0</v>
      </c>
      <c r="K62" s="107">
        <v>0</v>
      </c>
      <c r="L62" s="107">
        <v>478</v>
      </c>
      <c r="M62" s="109">
        <v>2.42139799107342</v>
      </c>
      <c r="N62" s="107">
        <v>48</v>
      </c>
      <c r="O62" s="109">
        <v>9.6</v>
      </c>
      <c r="P62" s="109">
        <v>2.5499999999999998</v>
      </c>
      <c r="Q62" s="107">
        <v>5637</v>
      </c>
      <c r="R62" s="109">
        <v>2.590441142</v>
      </c>
      <c r="S62" s="109">
        <v>166.699740834305</v>
      </c>
      <c r="T62" s="108" t="s">
        <v>85</v>
      </c>
      <c r="U62" s="108">
        <f t="shared" si="3"/>
        <v>1</v>
      </c>
      <c r="V62" s="108">
        <f t="shared" si="4"/>
        <v>0</v>
      </c>
      <c r="W62" s="108">
        <f t="shared" si="5"/>
        <v>0</v>
      </c>
      <c r="X62" s="108">
        <f t="shared" si="6"/>
        <v>0</v>
      </c>
      <c r="Y62" s="108" t="s">
        <v>83</v>
      </c>
    </row>
    <row r="63" spans="1:25" ht="20.25" customHeight="1">
      <c r="A63" s="106">
        <v>62</v>
      </c>
      <c r="B63" s="107">
        <v>57</v>
      </c>
      <c r="C63" s="108" t="s">
        <v>84</v>
      </c>
      <c r="D63" s="108">
        <f t="shared" si="0"/>
        <v>1</v>
      </c>
      <c r="E63" s="107">
        <v>73.211659420000004</v>
      </c>
      <c r="F63" s="108" t="s">
        <v>130</v>
      </c>
      <c r="G63" s="108">
        <f t="shared" si="1"/>
        <v>1</v>
      </c>
      <c r="H63" s="106">
        <v>151</v>
      </c>
      <c r="I63" s="108" t="s">
        <v>130</v>
      </c>
      <c r="J63" s="108">
        <f t="shared" si="2"/>
        <v>1</v>
      </c>
      <c r="K63" s="107">
        <v>5</v>
      </c>
      <c r="L63" s="107">
        <v>332</v>
      </c>
      <c r="M63" s="109">
        <v>1.97575077100473</v>
      </c>
      <c r="N63" s="107">
        <v>38</v>
      </c>
      <c r="O63" s="109">
        <v>12.8</v>
      </c>
      <c r="P63" s="109">
        <v>2.57</v>
      </c>
      <c r="Q63" s="107">
        <v>6032</v>
      </c>
      <c r="R63" s="109">
        <v>2.7342255420000003</v>
      </c>
      <c r="S63" s="109">
        <v>125.08309052843801</v>
      </c>
      <c r="T63" s="108" t="s">
        <v>85</v>
      </c>
      <c r="U63" s="108">
        <f t="shared" si="3"/>
        <v>1</v>
      </c>
      <c r="V63" s="108">
        <f t="shared" si="4"/>
        <v>0</v>
      </c>
      <c r="W63" s="108">
        <f t="shared" si="5"/>
        <v>0</v>
      </c>
      <c r="X63" s="108">
        <f t="shared" si="6"/>
        <v>0</v>
      </c>
      <c r="Y63" s="108" t="s">
        <v>83</v>
      </c>
    </row>
    <row r="64" spans="1:25" ht="20.25" customHeight="1">
      <c r="A64" s="106">
        <v>63</v>
      </c>
      <c r="B64" s="107">
        <v>34</v>
      </c>
      <c r="C64" s="108" t="s">
        <v>81</v>
      </c>
      <c r="D64" s="108">
        <f t="shared" si="0"/>
        <v>0</v>
      </c>
      <c r="E64" s="107">
        <v>78.948891759999995</v>
      </c>
      <c r="F64" s="108" t="s">
        <v>131</v>
      </c>
      <c r="G64" s="108">
        <f t="shared" si="1"/>
        <v>0</v>
      </c>
      <c r="H64" s="106">
        <v>149</v>
      </c>
      <c r="I64" s="108" t="s">
        <v>131</v>
      </c>
      <c r="J64" s="108">
        <f t="shared" si="2"/>
        <v>0</v>
      </c>
      <c r="K64" s="107">
        <v>2</v>
      </c>
      <c r="L64" s="107">
        <v>350</v>
      </c>
      <c r="M64" s="109">
        <v>1.8980983792097299</v>
      </c>
      <c r="N64" s="107">
        <v>38</v>
      </c>
      <c r="O64" s="109">
        <v>13.8</v>
      </c>
      <c r="P64" s="109">
        <v>4.93</v>
      </c>
      <c r="Q64" s="107">
        <v>14896</v>
      </c>
      <c r="R64" s="109">
        <v>3.2583972380000001</v>
      </c>
      <c r="S64" s="109">
        <v>165.73603047096699</v>
      </c>
      <c r="T64" s="108" t="s">
        <v>85</v>
      </c>
      <c r="U64" s="108">
        <f t="shared" si="3"/>
        <v>1</v>
      </c>
      <c r="V64" s="108">
        <f t="shared" si="4"/>
        <v>0</v>
      </c>
      <c r="W64" s="108">
        <f t="shared" si="5"/>
        <v>0</v>
      </c>
      <c r="X64" s="108">
        <f t="shared" si="6"/>
        <v>0</v>
      </c>
      <c r="Y64" s="108" t="s">
        <v>83</v>
      </c>
    </row>
    <row r="65" spans="1:25" ht="20.25" customHeight="1">
      <c r="A65" s="106">
        <v>64</v>
      </c>
      <c r="B65" s="107">
        <v>22</v>
      </c>
      <c r="C65" s="108" t="s">
        <v>81</v>
      </c>
      <c r="D65" s="108">
        <f t="shared" si="0"/>
        <v>0</v>
      </c>
      <c r="E65" s="107">
        <v>51.079117590000003</v>
      </c>
      <c r="F65" s="108" t="s">
        <v>130</v>
      </c>
      <c r="G65" s="108">
        <f t="shared" si="1"/>
        <v>1</v>
      </c>
      <c r="H65" s="106">
        <v>107</v>
      </c>
      <c r="I65" s="108" t="s">
        <v>131</v>
      </c>
      <c r="J65" s="108">
        <f t="shared" si="2"/>
        <v>0</v>
      </c>
      <c r="K65" s="107">
        <v>5</v>
      </c>
      <c r="L65" s="107">
        <v>314</v>
      </c>
      <c r="M65" s="109">
        <v>1.56135173452512</v>
      </c>
      <c r="N65" s="107">
        <v>21</v>
      </c>
      <c r="O65" s="109">
        <v>8.6999999999999993</v>
      </c>
      <c r="P65" s="109">
        <v>3.17</v>
      </c>
      <c r="Q65" s="107">
        <v>11644</v>
      </c>
      <c r="R65" s="109">
        <v>2.2178394509999997</v>
      </c>
      <c r="S65" s="109">
        <v>154.58957773763299</v>
      </c>
      <c r="T65" s="108" t="s">
        <v>85</v>
      </c>
      <c r="U65" s="108">
        <f t="shared" si="3"/>
        <v>1</v>
      </c>
      <c r="V65" s="108">
        <f t="shared" si="4"/>
        <v>0</v>
      </c>
      <c r="W65" s="108">
        <f t="shared" si="5"/>
        <v>0</v>
      </c>
      <c r="X65" s="108">
        <f t="shared" si="6"/>
        <v>0</v>
      </c>
      <c r="Y65" s="108" t="s">
        <v>83</v>
      </c>
    </row>
    <row r="66" spans="1:25" ht="20.25" customHeight="1">
      <c r="A66" s="106">
        <v>65</v>
      </c>
      <c r="B66" s="107">
        <v>34</v>
      </c>
      <c r="C66" s="108" t="s">
        <v>84</v>
      </c>
      <c r="D66" s="108">
        <f t="shared" si="0"/>
        <v>1</v>
      </c>
      <c r="E66" s="107">
        <v>9.2993824200000006</v>
      </c>
      <c r="F66" s="108" t="s">
        <v>130</v>
      </c>
      <c r="G66" s="108">
        <f t="shared" si="1"/>
        <v>1</v>
      </c>
      <c r="H66" s="106">
        <v>176</v>
      </c>
      <c r="I66" s="108" t="s">
        <v>130</v>
      </c>
      <c r="J66" s="108">
        <f t="shared" si="2"/>
        <v>1</v>
      </c>
      <c r="K66" s="107">
        <v>4</v>
      </c>
      <c r="L66" s="107">
        <v>210</v>
      </c>
      <c r="M66" s="109">
        <v>1.80327389130025</v>
      </c>
      <c r="N66" s="107">
        <v>23</v>
      </c>
      <c r="O66" s="109">
        <v>16.899999999999999</v>
      </c>
      <c r="P66" s="109">
        <v>4.0199999999999996</v>
      </c>
      <c r="Q66" s="107">
        <v>11674</v>
      </c>
      <c r="R66" s="109">
        <v>0.77074395790000005</v>
      </c>
      <c r="S66" s="109">
        <v>96.329324598726799</v>
      </c>
      <c r="T66" s="108" t="s">
        <v>85</v>
      </c>
      <c r="U66" s="108">
        <f t="shared" si="3"/>
        <v>1</v>
      </c>
      <c r="V66" s="108">
        <f t="shared" si="4"/>
        <v>0</v>
      </c>
      <c r="W66" s="108">
        <f t="shared" si="5"/>
        <v>0</v>
      </c>
      <c r="X66" s="108">
        <f t="shared" si="6"/>
        <v>0</v>
      </c>
      <c r="Y66" s="108" t="s">
        <v>83</v>
      </c>
    </row>
    <row r="67" spans="1:25" ht="20.25" customHeight="1">
      <c r="A67" s="106">
        <v>66</v>
      </c>
      <c r="B67" s="107">
        <v>82</v>
      </c>
      <c r="C67" s="108" t="s">
        <v>84</v>
      </c>
      <c r="D67" s="108">
        <f t="shared" ref="D67:D130" si="7">IF(C67="Rural",1,0)</f>
        <v>1</v>
      </c>
      <c r="E67" s="107">
        <v>77.635932310000001</v>
      </c>
      <c r="F67" s="108" t="s">
        <v>131</v>
      </c>
      <c r="G67" s="108">
        <f t="shared" ref="G67:G130" si="8">IF(F67="No",1,0)</f>
        <v>0</v>
      </c>
      <c r="H67" s="106">
        <v>85</v>
      </c>
      <c r="I67" s="108" t="s">
        <v>131</v>
      </c>
      <c r="J67" s="108">
        <f t="shared" ref="J67:J130" si="9">IF(I67="No",1,0)</f>
        <v>0</v>
      </c>
      <c r="K67" s="107">
        <v>0</v>
      </c>
      <c r="L67" s="107">
        <v>212</v>
      </c>
      <c r="M67" s="109">
        <v>2.8117327383308699</v>
      </c>
      <c r="N67" s="107">
        <v>46</v>
      </c>
      <c r="O67" s="109">
        <v>11.3</v>
      </c>
      <c r="P67" s="109">
        <v>2.96</v>
      </c>
      <c r="Q67" s="107">
        <v>9633</v>
      </c>
      <c r="R67" s="109">
        <v>3.108670032</v>
      </c>
      <c r="S67" s="109">
        <v>70.506436910163202</v>
      </c>
      <c r="T67" s="108" t="s">
        <v>85</v>
      </c>
      <c r="U67" s="108">
        <f t="shared" ref="U67:U130" si="10">IF(T67="Moderate",1,0)</f>
        <v>1</v>
      </c>
      <c r="V67" s="108">
        <f t="shared" ref="V67:V130" si="11">IF(T67="None",1,0)</f>
        <v>0</v>
      </c>
      <c r="W67" s="108">
        <f t="shared" ref="W67:W130" si="12">IF(Y67="Inactive",1,0)</f>
        <v>0</v>
      </c>
      <c r="X67" s="108">
        <f t="shared" ref="X67:X130" si="13">IF(Y67="Typical",1,0)</f>
        <v>0</v>
      </c>
      <c r="Y67" s="108" t="s">
        <v>83</v>
      </c>
    </row>
    <row r="68" spans="1:25" ht="20.25" customHeight="1">
      <c r="A68" s="106">
        <v>67</v>
      </c>
      <c r="B68" s="107">
        <v>51</v>
      </c>
      <c r="C68" s="108" t="s">
        <v>84</v>
      </c>
      <c r="D68" s="108">
        <f t="shared" si="7"/>
        <v>1</v>
      </c>
      <c r="E68" s="107">
        <v>25.154706520000001</v>
      </c>
      <c r="F68" s="108" t="s">
        <v>131</v>
      </c>
      <c r="G68" s="108">
        <f t="shared" si="8"/>
        <v>0</v>
      </c>
      <c r="H68" s="106">
        <v>160</v>
      </c>
      <c r="I68" s="108" t="s">
        <v>130</v>
      </c>
      <c r="J68" s="108">
        <f t="shared" si="9"/>
        <v>1</v>
      </c>
      <c r="K68" s="107">
        <v>4</v>
      </c>
      <c r="L68" s="107">
        <v>346</v>
      </c>
      <c r="M68" s="109">
        <v>2.6777676821898502</v>
      </c>
      <c r="N68" s="107">
        <v>51</v>
      </c>
      <c r="O68" s="109">
        <v>11.6</v>
      </c>
      <c r="P68" s="109">
        <v>3.4</v>
      </c>
      <c r="Q68" s="107">
        <v>5014</v>
      </c>
      <c r="R68" s="109">
        <v>0.83571624740000006</v>
      </c>
      <c r="S68" s="109">
        <v>110.606972568659</v>
      </c>
      <c r="T68" s="108" t="s">
        <v>85</v>
      </c>
      <c r="U68" s="108">
        <f t="shared" si="10"/>
        <v>1</v>
      </c>
      <c r="V68" s="108">
        <f t="shared" si="11"/>
        <v>0</v>
      </c>
      <c r="W68" s="108">
        <f t="shared" si="12"/>
        <v>0</v>
      </c>
      <c r="X68" s="108">
        <f t="shared" si="13"/>
        <v>0</v>
      </c>
      <c r="Y68" s="108" t="s">
        <v>83</v>
      </c>
    </row>
    <row r="69" spans="1:25" ht="20.25" customHeight="1">
      <c r="A69" s="106">
        <v>68</v>
      </c>
      <c r="B69" s="107">
        <v>30</v>
      </c>
      <c r="C69" s="108" t="s">
        <v>81</v>
      </c>
      <c r="D69" s="108">
        <f t="shared" si="7"/>
        <v>0</v>
      </c>
      <c r="E69" s="107">
        <v>44.499999979999998</v>
      </c>
      <c r="F69" s="108" t="s">
        <v>131</v>
      </c>
      <c r="G69" s="108">
        <f t="shared" si="8"/>
        <v>0</v>
      </c>
      <c r="H69" s="106">
        <v>145</v>
      </c>
      <c r="I69" s="108" t="s">
        <v>131</v>
      </c>
      <c r="J69" s="108">
        <f t="shared" si="9"/>
        <v>0</v>
      </c>
      <c r="K69" s="107">
        <v>3</v>
      </c>
      <c r="L69" s="107">
        <v>186</v>
      </c>
      <c r="M69" s="109">
        <v>2.4124119817052101</v>
      </c>
      <c r="N69" s="107">
        <v>37</v>
      </c>
      <c r="O69" s="109">
        <v>11.4</v>
      </c>
      <c r="P69" s="109">
        <v>4.54</v>
      </c>
      <c r="Q69" s="107">
        <v>6642</v>
      </c>
      <c r="R69" s="109">
        <v>1.4523272329999999</v>
      </c>
      <c r="S69" s="109">
        <v>113.488424126266</v>
      </c>
      <c r="T69" s="108" t="s">
        <v>85</v>
      </c>
      <c r="U69" s="108">
        <f t="shared" si="10"/>
        <v>1</v>
      </c>
      <c r="V69" s="108">
        <f t="shared" si="11"/>
        <v>0</v>
      </c>
      <c r="W69" s="108">
        <f t="shared" si="12"/>
        <v>0</v>
      </c>
      <c r="X69" s="108">
        <f t="shared" si="13"/>
        <v>0</v>
      </c>
      <c r="Y69" s="108" t="s">
        <v>83</v>
      </c>
    </row>
    <row r="70" spans="1:25" ht="20.25" customHeight="1">
      <c r="A70" s="106">
        <v>69</v>
      </c>
      <c r="B70" s="107">
        <v>22</v>
      </c>
      <c r="C70" s="108" t="s">
        <v>81</v>
      </c>
      <c r="D70" s="108">
        <f t="shared" si="7"/>
        <v>0</v>
      </c>
      <c r="E70" s="107">
        <v>49.249414049999999</v>
      </c>
      <c r="F70" s="108" t="s">
        <v>131</v>
      </c>
      <c r="G70" s="108">
        <f t="shared" si="8"/>
        <v>0</v>
      </c>
      <c r="H70" s="106">
        <v>151</v>
      </c>
      <c r="I70" s="108" t="s">
        <v>131</v>
      </c>
      <c r="J70" s="108">
        <f t="shared" si="9"/>
        <v>0</v>
      </c>
      <c r="K70" s="107">
        <v>1</v>
      </c>
      <c r="L70" s="107">
        <v>147</v>
      </c>
      <c r="M70" s="109">
        <v>2.84647251329163</v>
      </c>
      <c r="N70" s="107">
        <v>53</v>
      </c>
      <c r="O70" s="109">
        <v>11.8</v>
      </c>
      <c r="P70" s="109">
        <v>6.07</v>
      </c>
      <c r="Q70" s="107">
        <v>7074</v>
      </c>
      <c r="R70" s="109">
        <v>2.1629457599999999</v>
      </c>
      <c r="S70" s="109">
        <v>73.383305240160794</v>
      </c>
      <c r="T70" s="108" t="s">
        <v>85</v>
      </c>
      <c r="U70" s="108">
        <f t="shared" si="10"/>
        <v>1</v>
      </c>
      <c r="V70" s="108">
        <f t="shared" si="11"/>
        <v>0</v>
      </c>
      <c r="W70" s="108">
        <f t="shared" si="12"/>
        <v>0</v>
      </c>
      <c r="X70" s="108">
        <f t="shared" si="13"/>
        <v>0</v>
      </c>
      <c r="Y70" s="108" t="s">
        <v>83</v>
      </c>
    </row>
    <row r="71" spans="1:25" ht="20.25" customHeight="1">
      <c r="A71" s="106">
        <v>70</v>
      </c>
      <c r="B71" s="107">
        <v>87</v>
      </c>
      <c r="C71" s="108" t="s">
        <v>81</v>
      </c>
      <c r="D71" s="108">
        <f t="shared" si="7"/>
        <v>0</v>
      </c>
      <c r="E71" s="107">
        <v>52.457633569999999</v>
      </c>
      <c r="F71" s="108" t="s">
        <v>130</v>
      </c>
      <c r="G71" s="108">
        <f t="shared" si="8"/>
        <v>1</v>
      </c>
      <c r="H71" s="106">
        <v>128</v>
      </c>
      <c r="I71" s="108" t="s">
        <v>131</v>
      </c>
      <c r="J71" s="108">
        <f t="shared" si="9"/>
        <v>0</v>
      </c>
      <c r="K71" s="107">
        <v>5</v>
      </c>
      <c r="L71" s="107">
        <v>310</v>
      </c>
      <c r="M71" s="109">
        <v>1.6076556963055699</v>
      </c>
      <c r="N71" s="107">
        <v>31</v>
      </c>
      <c r="O71" s="109">
        <v>9.3000000000000007</v>
      </c>
      <c r="P71" s="109">
        <v>4.1100000000000003</v>
      </c>
      <c r="Q71" s="107">
        <v>6330</v>
      </c>
      <c r="R71" s="109">
        <v>2.3641455799999997</v>
      </c>
      <c r="S71" s="109">
        <v>142.589530179919</v>
      </c>
      <c r="T71" s="108" t="s">
        <v>85</v>
      </c>
      <c r="U71" s="108">
        <f t="shared" si="10"/>
        <v>1</v>
      </c>
      <c r="V71" s="108">
        <f t="shared" si="11"/>
        <v>0</v>
      </c>
      <c r="W71" s="108">
        <f t="shared" si="12"/>
        <v>0</v>
      </c>
      <c r="X71" s="108">
        <f t="shared" si="13"/>
        <v>0</v>
      </c>
      <c r="Y71" s="108" t="s">
        <v>83</v>
      </c>
    </row>
    <row r="72" spans="1:25" ht="20.25" customHeight="1">
      <c r="A72" s="106">
        <v>71</v>
      </c>
      <c r="B72" s="107">
        <v>66</v>
      </c>
      <c r="C72" s="108" t="s">
        <v>84</v>
      </c>
      <c r="D72" s="108">
        <f t="shared" si="7"/>
        <v>1</v>
      </c>
      <c r="E72" s="107">
        <v>33.364466180000001</v>
      </c>
      <c r="F72" s="108" t="s">
        <v>130</v>
      </c>
      <c r="G72" s="108">
        <f t="shared" si="8"/>
        <v>1</v>
      </c>
      <c r="H72" s="106">
        <v>149</v>
      </c>
      <c r="I72" s="108" t="s">
        <v>131</v>
      </c>
      <c r="J72" s="108">
        <f t="shared" si="9"/>
        <v>0</v>
      </c>
      <c r="K72" s="107">
        <v>0</v>
      </c>
      <c r="L72" s="107">
        <v>400</v>
      </c>
      <c r="M72" s="109">
        <v>1.3307090404739299</v>
      </c>
      <c r="N72" s="107">
        <v>28</v>
      </c>
      <c r="O72" s="109">
        <v>9</v>
      </c>
      <c r="P72" s="109">
        <v>4.6900000000000004</v>
      </c>
      <c r="Q72" s="107">
        <v>4517</v>
      </c>
      <c r="R72" s="109">
        <v>1.5289836620000001</v>
      </c>
      <c r="S72" s="109">
        <v>167.38493142335801</v>
      </c>
      <c r="T72" s="108" t="s">
        <v>85</v>
      </c>
      <c r="U72" s="108">
        <f t="shared" si="10"/>
        <v>1</v>
      </c>
      <c r="V72" s="108">
        <f t="shared" si="11"/>
        <v>0</v>
      </c>
      <c r="W72" s="108">
        <f t="shared" si="12"/>
        <v>0</v>
      </c>
      <c r="X72" s="108">
        <f t="shared" si="13"/>
        <v>0</v>
      </c>
      <c r="Y72" s="108" t="s">
        <v>83</v>
      </c>
    </row>
    <row r="73" spans="1:25" ht="20.25" customHeight="1">
      <c r="A73" s="106">
        <v>72</v>
      </c>
      <c r="B73" s="107">
        <v>79</v>
      </c>
      <c r="C73" s="108" t="s">
        <v>84</v>
      </c>
      <c r="D73" s="108">
        <f t="shared" si="7"/>
        <v>1</v>
      </c>
      <c r="E73" s="107">
        <v>41.934418770000001</v>
      </c>
      <c r="F73" s="108" t="s">
        <v>131</v>
      </c>
      <c r="G73" s="108">
        <f t="shared" si="8"/>
        <v>0</v>
      </c>
      <c r="H73" s="106">
        <v>98</v>
      </c>
      <c r="I73" s="108" t="s">
        <v>131</v>
      </c>
      <c r="J73" s="108">
        <f t="shared" si="9"/>
        <v>0</v>
      </c>
      <c r="K73" s="107">
        <v>0</v>
      </c>
      <c r="L73" s="107">
        <v>295</v>
      </c>
      <c r="M73" s="109">
        <v>2.1440786478110998</v>
      </c>
      <c r="N73" s="107">
        <v>45</v>
      </c>
      <c r="O73" s="109">
        <v>5.8</v>
      </c>
      <c r="P73" s="109">
        <v>5.81</v>
      </c>
      <c r="Q73" s="107">
        <v>14751</v>
      </c>
      <c r="R73" s="109">
        <v>1.478049232</v>
      </c>
      <c r="S73" s="109">
        <v>111.216529359067</v>
      </c>
      <c r="T73" s="108" t="s">
        <v>85</v>
      </c>
      <c r="U73" s="108">
        <f t="shared" si="10"/>
        <v>1</v>
      </c>
      <c r="V73" s="108">
        <f t="shared" si="11"/>
        <v>0</v>
      </c>
      <c r="W73" s="108">
        <f t="shared" si="12"/>
        <v>0</v>
      </c>
      <c r="X73" s="108">
        <f t="shared" si="13"/>
        <v>0</v>
      </c>
      <c r="Y73" s="108" t="s">
        <v>83</v>
      </c>
    </row>
    <row r="74" spans="1:25" ht="20.25" customHeight="1">
      <c r="A74" s="106">
        <v>73</v>
      </c>
      <c r="B74" s="107">
        <v>22</v>
      </c>
      <c r="C74" s="108" t="s">
        <v>81</v>
      </c>
      <c r="D74" s="108">
        <f t="shared" si="7"/>
        <v>0</v>
      </c>
      <c r="E74" s="107">
        <v>68.69627629</v>
      </c>
      <c r="F74" s="108" t="s">
        <v>130</v>
      </c>
      <c r="G74" s="108">
        <f t="shared" si="8"/>
        <v>1</v>
      </c>
      <c r="H74" s="106">
        <v>159</v>
      </c>
      <c r="I74" s="108" t="s">
        <v>131</v>
      </c>
      <c r="J74" s="108">
        <f t="shared" si="9"/>
        <v>0</v>
      </c>
      <c r="K74" s="107">
        <v>3</v>
      </c>
      <c r="L74" s="107">
        <v>176</v>
      </c>
      <c r="M74" s="109">
        <v>1.1281555778747501</v>
      </c>
      <c r="N74" s="107">
        <v>24</v>
      </c>
      <c r="O74" s="109">
        <v>17.100000000000001</v>
      </c>
      <c r="P74" s="109">
        <v>3.43</v>
      </c>
      <c r="Q74" s="107">
        <v>11817</v>
      </c>
      <c r="R74" s="109">
        <v>2.8353202249999998</v>
      </c>
      <c r="S74" s="109">
        <v>105.17871202197701</v>
      </c>
      <c r="T74" s="108" t="s">
        <v>85</v>
      </c>
      <c r="U74" s="108">
        <f t="shared" si="10"/>
        <v>1</v>
      </c>
      <c r="V74" s="108">
        <f t="shared" si="11"/>
        <v>0</v>
      </c>
      <c r="W74" s="108">
        <f t="shared" si="12"/>
        <v>0</v>
      </c>
      <c r="X74" s="108">
        <f t="shared" si="13"/>
        <v>0</v>
      </c>
      <c r="Y74" s="108" t="s">
        <v>83</v>
      </c>
    </row>
    <row r="75" spans="1:25" ht="20.25" customHeight="1">
      <c r="A75" s="106">
        <v>74</v>
      </c>
      <c r="B75" s="107">
        <v>33</v>
      </c>
      <c r="C75" s="108" t="s">
        <v>81</v>
      </c>
      <c r="D75" s="108">
        <f t="shared" si="7"/>
        <v>0</v>
      </c>
      <c r="E75" s="107">
        <v>46.138626459999998</v>
      </c>
      <c r="F75" s="108" t="s">
        <v>130</v>
      </c>
      <c r="G75" s="108">
        <f t="shared" si="8"/>
        <v>1</v>
      </c>
      <c r="H75" s="106">
        <v>160</v>
      </c>
      <c r="I75" s="108" t="s">
        <v>131</v>
      </c>
      <c r="J75" s="108">
        <f t="shared" si="9"/>
        <v>0</v>
      </c>
      <c r="K75" s="107">
        <v>0</v>
      </c>
      <c r="L75" s="107">
        <v>186</v>
      </c>
      <c r="M75" s="109">
        <v>3.3475356216949499</v>
      </c>
      <c r="N75" s="107">
        <v>54</v>
      </c>
      <c r="O75" s="109">
        <v>11.2</v>
      </c>
      <c r="P75" s="109">
        <v>4.29</v>
      </c>
      <c r="Q75" s="107">
        <v>11967</v>
      </c>
      <c r="R75" s="109">
        <v>2.2883887650000001</v>
      </c>
      <c r="S75" s="109">
        <v>80.185350402746707</v>
      </c>
      <c r="T75" s="108" t="s">
        <v>85</v>
      </c>
      <c r="U75" s="108">
        <f t="shared" si="10"/>
        <v>1</v>
      </c>
      <c r="V75" s="108">
        <f t="shared" si="11"/>
        <v>0</v>
      </c>
      <c r="W75" s="108">
        <f t="shared" si="12"/>
        <v>0</v>
      </c>
      <c r="X75" s="108">
        <f t="shared" si="13"/>
        <v>0</v>
      </c>
      <c r="Y75" s="108" t="s">
        <v>83</v>
      </c>
    </row>
    <row r="76" spans="1:25" ht="20.25" customHeight="1">
      <c r="A76" s="106">
        <v>75</v>
      </c>
      <c r="B76" s="107">
        <v>49</v>
      </c>
      <c r="C76" s="108" t="s">
        <v>81</v>
      </c>
      <c r="D76" s="108">
        <f t="shared" si="7"/>
        <v>0</v>
      </c>
      <c r="E76" s="107">
        <v>46.184849319999998</v>
      </c>
      <c r="F76" s="108" t="s">
        <v>130</v>
      </c>
      <c r="G76" s="108">
        <f t="shared" si="8"/>
        <v>1</v>
      </c>
      <c r="H76" s="106">
        <v>69</v>
      </c>
      <c r="I76" s="108" t="s">
        <v>131</v>
      </c>
      <c r="J76" s="108">
        <f t="shared" si="9"/>
        <v>0</v>
      </c>
      <c r="K76" s="107">
        <v>3</v>
      </c>
      <c r="L76" s="107">
        <v>215</v>
      </c>
      <c r="M76" s="109">
        <v>3.1189802933217599</v>
      </c>
      <c r="N76" s="107">
        <v>48</v>
      </c>
      <c r="O76" s="109">
        <v>10.199999999999999</v>
      </c>
      <c r="P76" s="109">
        <v>5.35</v>
      </c>
      <c r="Q76" s="107">
        <v>14996</v>
      </c>
      <c r="R76" s="109">
        <v>2.3106187380000001</v>
      </c>
      <c r="S76" s="109">
        <v>122.944717473686</v>
      </c>
      <c r="T76" s="108" t="s">
        <v>85</v>
      </c>
      <c r="U76" s="108">
        <f t="shared" si="10"/>
        <v>1</v>
      </c>
      <c r="V76" s="108">
        <f t="shared" si="11"/>
        <v>0</v>
      </c>
      <c r="W76" s="108">
        <f t="shared" si="12"/>
        <v>0</v>
      </c>
      <c r="X76" s="108">
        <f t="shared" si="13"/>
        <v>0</v>
      </c>
      <c r="Y76" s="108" t="s">
        <v>83</v>
      </c>
    </row>
    <row r="77" spans="1:25" ht="20.25" customHeight="1">
      <c r="A77" s="106">
        <v>76</v>
      </c>
      <c r="B77" s="107">
        <v>41</v>
      </c>
      <c r="C77" s="108" t="s">
        <v>84</v>
      </c>
      <c r="D77" s="108">
        <f t="shared" si="7"/>
        <v>1</v>
      </c>
      <c r="E77" s="107">
        <v>36.14614864</v>
      </c>
      <c r="F77" s="108" t="s">
        <v>131</v>
      </c>
      <c r="G77" s="108">
        <f t="shared" si="8"/>
        <v>0</v>
      </c>
      <c r="H77" s="106">
        <v>128</v>
      </c>
      <c r="I77" s="108" t="s">
        <v>130</v>
      </c>
      <c r="J77" s="108">
        <f t="shared" si="9"/>
        <v>1</v>
      </c>
      <c r="K77" s="107">
        <v>3</v>
      </c>
      <c r="L77" s="107">
        <v>138</v>
      </c>
      <c r="M77" s="109">
        <v>1.3569858622039299</v>
      </c>
      <c r="N77" s="107">
        <v>30</v>
      </c>
      <c r="O77" s="109">
        <v>6.1</v>
      </c>
      <c r="P77" s="109">
        <v>5.66</v>
      </c>
      <c r="Q77" s="107">
        <v>10340</v>
      </c>
      <c r="R77" s="109">
        <v>1.9185397210000001</v>
      </c>
      <c r="S77" s="109">
        <v>70.326733426560395</v>
      </c>
      <c r="T77" s="108" t="s">
        <v>85</v>
      </c>
      <c r="U77" s="108">
        <f t="shared" si="10"/>
        <v>1</v>
      </c>
      <c r="V77" s="108">
        <f t="shared" si="11"/>
        <v>0</v>
      </c>
      <c r="W77" s="108">
        <f t="shared" si="12"/>
        <v>0</v>
      </c>
      <c r="X77" s="108">
        <f t="shared" si="13"/>
        <v>0</v>
      </c>
      <c r="Y77" s="108" t="s">
        <v>83</v>
      </c>
    </row>
    <row r="78" spans="1:25" ht="20.25" customHeight="1">
      <c r="A78" s="106">
        <v>77</v>
      </c>
      <c r="B78" s="107">
        <v>88</v>
      </c>
      <c r="C78" s="108" t="s">
        <v>81</v>
      </c>
      <c r="D78" s="108">
        <f t="shared" si="7"/>
        <v>0</v>
      </c>
      <c r="E78" s="107">
        <v>75.641345479999998</v>
      </c>
      <c r="F78" s="108" t="s">
        <v>130</v>
      </c>
      <c r="G78" s="108">
        <f t="shared" si="8"/>
        <v>1</v>
      </c>
      <c r="H78" s="106">
        <v>93</v>
      </c>
      <c r="I78" s="108" t="s">
        <v>130</v>
      </c>
      <c r="J78" s="108">
        <f t="shared" si="9"/>
        <v>1</v>
      </c>
      <c r="K78" s="107">
        <v>3</v>
      </c>
      <c r="L78" s="107">
        <v>190</v>
      </c>
      <c r="M78" s="109">
        <v>1.6251035851520901</v>
      </c>
      <c r="N78" s="107">
        <v>23</v>
      </c>
      <c r="O78" s="109">
        <v>14.7</v>
      </c>
      <c r="P78" s="109">
        <v>5.79</v>
      </c>
      <c r="Q78" s="107">
        <v>11786</v>
      </c>
      <c r="R78" s="109">
        <v>3.354094817</v>
      </c>
      <c r="S78" s="109">
        <v>102.855193721775</v>
      </c>
      <c r="T78" s="108" t="s">
        <v>85</v>
      </c>
      <c r="U78" s="108">
        <f t="shared" si="10"/>
        <v>1</v>
      </c>
      <c r="V78" s="108">
        <f t="shared" si="11"/>
        <v>0</v>
      </c>
      <c r="W78" s="108">
        <f t="shared" si="12"/>
        <v>0</v>
      </c>
      <c r="X78" s="108">
        <f t="shared" si="13"/>
        <v>0</v>
      </c>
      <c r="Y78" s="108" t="s">
        <v>83</v>
      </c>
    </row>
    <row r="79" spans="1:25" ht="20.25" customHeight="1">
      <c r="A79" s="106">
        <v>78</v>
      </c>
      <c r="B79" s="107">
        <v>83</v>
      </c>
      <c r="C79" s="108" t="s">
        <v>81</v>
      </c>
      <c r="D79" s="108">
        <f t="shared" si="7"/>
        <v>0</v>
      </c>
      <c r="E79" s="107">
        <v>56.93120759</v>
      </c>
      <c r="F79" s="108" t="s">
        <v>130</v>
      </c>
      <c r="G79" s="108">
        <f t="shared" si="8"/>
        <v>1</v>
      </c>
      <c r="H79" s="106">
        <v>154</v>
      </c>
      <c r="I79" s="108" t="s">
        <v>130</v>
      </c>
      <c r="J79" s="108">
        <f t="shared" si="9"/>
        <v>1</v>
      </c>
      <c r="K79" s="107">
        <v>4</v>
      </c>
      <c r="L79" s="107">
        <v>216</v>
      </c>
      <c r="M79" s="109">
        <v>1.9258732659930899</v>
      </c>
      <c r="N79" s="107">
        <v>35</v>
      </c>
      <c r="O79" s="109">
        <v>14.6</v>
      </c>
      <c r="P79" s="109">
        <v>4.46</v>
      </c>
      <c r="Q79" s="107">
        <v>4049</v>
      </c>
      <c r="R79" s="109">
        <v>3.5104198110000002</v>
      </c>
      <c r="S79" s="109">
        <v>89.812315585939999</v>
      </c>
      <c r="T79" s="108" t="s">
        <v>85</v>
      </c>
      <c r="U79" s="108">
        <f t="shared" si="10"/>
        <v>1</v>
      </c>
      <c r="V79" s="108">
        <f t="shared" si="11"/>
        <v>0</v>
      </c>
      <c r="W79" s="108">
        <f t="shared" si="12"/>
        <v>0</v>
      </c>
      <c r="X79" s="108">
        <f t="shared" si="13"/>
        <v>0</v>
      </c>
      <c r="Y79" s="108" t="s">
        <v>83</v>
      </c>
    </row>
    <row r="80" spans="1:25" ht="20.25" customHeight="1">
      <c r="A80" s="106">
        <v>79</v>
      </c>
      <c r="B80" s="107">
        <v>27</v>
      </c>
      <c r="C80" s="108" t="s">
        <v>81</v>
      </c>
      <c r="D80" s="108">
        <f t="shared" si="7"/>
        <v>0</v>
      </c>
      <c r="E80" s="107">
        <v>30.73360731</v>
      </c>
      <c r="F80" s="108" t="s">
        <v>130</v>
      </c>
      <c r="G80" s="108">
        <f t="shared" si="8"/>
        <v>1</v>
      </c>
      <c r="H80" s="106">
        <v>78</v>
      </c>
      <c r="I80" s="108" t="s">
        <v>130</v>
      </c>
      <c r="J80" s="108">
        <f t="shared" si="9"/>
        <v>1</v>
      </c>
      <c r="K80" s="107">
        <v>5</v>
      </c>
      <c r="L80" s="107">
        <v>434</v>
      </c>
      <c r="M80" s="109">
        <v>2.5857015485965</v>
      </c>
      <c r="N80" s="107">
        <v>41</v>
      </c>
      <c r="O80" s="109">
        <v>16.3</v>
      </c>
      <c r="P80" s="109">
        <v>3.81</v>
      </c>
      <c r="Q80" s="107">
        <v>14561</v>
      </c>
      <c r="R80" s="109">
        <v>2.5238618110000002</v>
      </c>
      <c r="S80" s="109">
        <v>176.950506649961</v>
      </c>
      <c r="T80" s="108" t="s">
        <v>85</v>
      </c>
      <c r="U80" s="108">
        <f t="shared" si="10"/>
        <v>1</v>
      </c>
      <c r="V80" s="108">
        <f t="shared" si="11"/>
        <v>0</v>
      </c>
      <c r="W80" s="108">
        <f t="shared" si="12"/>
        <v>0</v>
      </c>
      <c r="X80" s="108">
        <f t="shared" si="13"/>
        <v>0</v>
      </c>
      <c r="Y80" s="108" t="s">
        <v>83</v>
      </c>
    </row>
    <row r="81" spans="1:25" ht="20.25" customHeight="1">
      <c r="A81" s="106">
        <v>80</v>
      </c>
      <c r="B81" s="107">
        <v>68</v>
      </c>
      <c r="C81" s="108" t="s">
        <v>84</v>
      </c>
      <c r="D81" s="108">
        <f t="shared" si="7"/>
        <v>1</v>
      </c>
      <c r="E81" s="107">
        <v>77.528806720000006</v>
      </c>
      <c r="F81" s="108" t="s">
        <v>131</v>
      </c>
      <c r="G81" s="108">
        <f t="shared" si="8"/>
        <v>0</v>
      </c>
      <c r="H81" s="106">
        <v>128</v>
      </c>
      <c r="I81" s="108" t="s">
        <v>131</v>
      </c>
      <c r="J81" s="108">
        <f t="shared" si="9"/>
        <v>0</v>
      </c>
      <c r="K81" s="107">
        <v>2</v>
      </c>
      <c r="L81" s="107">
        <v>430</v>
      </c>
      <c r="M81" s="109">
        <v>2.1559955513303</v>
      </c>
      <c r="N81" s="107">
        <v>44</v>
      </c>
      <c r="O81" s="109">
        <v>11.1</v>
      </c>
      <c r="P81" s="109">
        <v>3.69</v>
      </c>
      <c r="Q81" s="107">
        <v>12058</v>
      </c>
      <c r="R81" s="109">
        <v>3.7501708870000003</v>
      </c>
      <c r="S81" s="109">
        <v>153.57579969162799</v>
      </c>
      <c r="T81" s="108" t="s">
        <v>85</v>
      </c>
      <c r="U81" s="108">
        <f t="shared" si="10"/>
        <v>1</v>
      </c>
      <c r="V81" s="108">
        <f t="shared" si="11"/>
        <v>0</v>
      </c>
      <c r="W81" s="108">
        <f t="shared" si="12"/>
        <v>0</v>
      </c>
      <c r="X81" s="108">
        <f t="shared" si="13"/>
        <v>0</v>
      </c>
      <c r="Y81" s="108" t="s">
        <v>83</v>
      </c>
    </row>
    <row r="82" spans="1:25" ht="20.25" customHeight="1">
      <c r="A82" s="106">
        <v>81</v>
      </c>
      <c r="B82" s="107">
        <v>73</v>
      </c>
      <c r="C82" s="108" t="s">
        <v>81</v>
      </c>
      <c r="D82" s="108">
        <f t="shared" si="7"/>
        <v>0</v>
      </c>
      <c r="E82" s="107">
        <v>77.382051579999995</v>
      </c>
      <c r="F82" s="108" t="s">
        <v>131</v>
      </c>
      <c r="G82" s="108">
        <f t="shared" si="8"/>
        <v>0</v>
      </c>
      <c r="H82" s="106">
        <v>126</v>
      </c>
      <c r="I82" s="108" t="s">
        <v>131</v>
      </c>
      <c r="J82" s="108">
        <f t="shared" si="9"/>
        <v>0</v>
      </c>
      <c r="K82" s="107">
        <v>5</v>
      </c>
      <c r="L82" s="107">
        <v>116</v>
      </c>
      <c r="M82" s="109">
        <v>2.4857620514978702</v>
      </c>
      <c r="N82" s="107">
        <v>40</v>
      </c>
      <c r="O82" s="109">
        <v>9.1999999999999993</v>
      </c>
      <c r="P82" s="109">
        <v>6.33</v>
      </c>
      <c r="Q82" s="107">
        <v>9283</v>
      </c>
      <c r="R82" s="109">
        <v>3.4743606009999999</v>
      </c>
      <c r="S82" s="109">
        <v>79.914762473866901</v>
      </c>
      <c r="T82" s="108" t="s">
        <v>85</v>
      </c>
      <c r="U82" s="108">
        <f t="shared" si="10"/>
        <v>1</v>
      </c>
      <c r="V82" s="108">
        <f t="shared" si="11"/>
        <v>0</v>
      </c>
      <c r="W82" s="108">
        <f t="shared" si="12"/>
        <v>0</v>
      </c>
      <c r="X82" s="108">
        <f t="shared" si="13"/>
        <v>0</v>
      </c>
      <c r="Y82" s="108" t="s">
        <v>83</v>
      </c>
    </row>
    <row r="83" spans="1:25" ht="20.25" customHeight="1">
      <c r="A83" s="106">
        <v>82</v>
      </c>
      <c r="B83" s="107">
        <v>31</v>
      </c>
      <c r="C83" s="108" t="s">
        <v>84</v>
      </c>
      <c r="D83" s="108">
        <f t="shared" si="7"/>
        <v>1</v>
      </c>
      <c r="E83" s="107">
        <v>90.240967789999999</v>
      </c>
      <c r="F83" s="108" t="s">
        <v>131</v>
      </c>
      <c r="G83" s="108">
        <f t="shared" si="8"/>
        <v>0</v>
      </c>
      <c r="H83" s="106">
        <v>99</v>
      </c>
      <c r="I83" s="108" t="s">
        <v>131</v>
      </c>
      <c r="J83" s="108">
        <f t="shared" si="9"/>
        <v>0</v>
      </c>
      <c r="K83" s="107">
        <v>3</v>
      </c>
      <c r="L83" s="107">
        <v>297</v>
      </c>
      <c r="M83" s="109">
        <v>1.9178614158347</v>
      </c>
      <c r="N83" s="107">
        <v>39</v>
      </c>
      <c r="O83" s="109">
        <v>9</v>
      </c>
      <c r="P83" s="109">
        <v>3.33</v>
      </c>
      <c r="Q83" s="107">
        <v>6461</v>
      </c>
      <c r="R83" s="109">
        <v>3.8892600330000002</v>
      </c>
      <c r="S83" s="109">
        <v>138.42104668915999</v>
      </c>
      <c r="T83" s="108" t="s">
        <v>85</v>
      </c>
      <c r="U83" s="108">
        <f t="shared" si="10"/>
        <v>1</v>
      </c>
      <c r="V83" s="108">
        <f t="shared" si="11"/>
        <v>0</v>
      </c>
      <c r="W83" s="108">
        <f t="shared" si="12"/>
        <v>0</v>
      </c>
      <c r="X83" s="108">
        <f t="shared" si="13"/>
        <v>0</v>
      </c>
      <c r="Y83" s="108" t="s">
        <v>83</v>
      </c>
    </row>
    <row r="84" spans="1:25" ht="20.25" customHeight="1">
      <c r="A84" s="106">
        <v>83</v>
      </c>
      <c r="B84" s="107">
        <v>35</v>
      </c>
      <c r="C84" s="108" t="s">
        <v>81</v>
      </c>
      <c r="D84" s="108">
        <f t="shared" si="7"/>
        <v>0</v>
      </c>
      <c r="E84" s="107">
        <v>61.114995</v>
      </c>
      <c r="F84" s="108" t="s">
        <v>131</v>
      </c>
      <c r="G84" s="108">
        <f t="shared" si="8"/>
        <v>0</v>
      </c>
      <c r="H84" s="106">
        <v>107</v>
      </c>
      <c r="I84" s="108" t="s">
        <v>130</v>
      </c>
      <c r="J84" s="108">
        <f t="shared" si="9"/>
        <v>1</v>
      </c>
      <c r="K84" s="107">
        <v>3</v>
      </c>
      <c r="L84" s="107">
        <v>177</v>
      </c>
      <c r="M84" s="109">
        <v>1.04861330826633</v>
      </c>
      <c r="N84" s="107">
        <v>22</v>
      </c>
      <c r="O84" s="109">
        <v>8.8000000000000007</v>
      </c>
      <c r="P84" s="109">
        <v>6.37</v>
      </c>
      <c r="Q84" s="107">
        <v>11829</v>
      </c>
      <c r="R84" s="109">
        <v>2.7604372480000001</v>
      </c>
      <c r="S84" s="109">
        <v>94.985208105761998</v>
      </c>
      <c r="T84" s="108" t="s">
        <v>86</v>
      </c>
      <c r="U84" s="108">
        <f t="shared" si="10"/>
        <v>0</v>
      </c>
      <c r="V84" s="108">
        <f t="shared" si="11"/>
        <v>1</v>
      </c>
      <c r="W84" s="108">
        <f t="shared" si="12"/>
        <v>0</v>
      </c>
      <c r="X84" s="108">
        <f t="shared" si="13"/>
        <v>0</v>
      </c>
      <c r="Y84" s="108" t="s">
        <v>83</v>
      </c>
    </row>
    <row r="85" spans="1:25" ht="20.25" customHeight="1">
      <c r="A85" s="106">
        <v>84</v>
      </c>
      <c r="B85" s="107">
        <v>82</v>
      </c>
      <c r="C85" s="108" t="s">
        <v>81</v>
      </c>
      <c r="D85" s="108">
        <f t="shared" si="7"/>
        <v>0</v>
      </c>
      <c r="E85" s="107">
        <v>82.260736559999998</v>
      </c>
      <c r="F85" s="108" t="s">
        <v>131</v>
      </c>
      <c r="G85" s="108">
        <f t="shared" si="8"/>
        <v>0</v>
      </c>
      <c r="H85" s="106">
        <v>94</v>
      </c>
      <c r="I85" s="108" t="s">
        <v>130</v>
      </c>
      <c r="J85" s="108">
        <f t="shared" si="9"/>
        <v>1</v>
      </c>
      <c r="K85" s="107">
        <v>5</v>
      </c>
      <c r="L85" s="107">
        <v>120</v>
      </c>
      <c r="M85" s="109">
        <v>2.2211341361079802</v>
      </c>
      <c r="N85" s="107">
        <v>45</v>
      </c>
      <c r="O85" s="109">
        <v>13.9</v>
      </c>
      <c r="P85" s="109">
        <v>3.98</v>
      </c>
      <c r="Q85" s="107">
        <v>5818</v>
      </c>
      <c r="R85" s="109">
        <v>3.6177109999999999</v>
      </c>
      <c r="S85" s="109">
        <v>82.570603589006495</v>
      </c>
      <c r="T85" s="108" t="s">
        <v>86</v>
      </c>
      <c r="U85" s="108">
        <f t="shared" si="10"/>
        <v>0</v>
      </c>
      <c r="V85" s="108">
        <f t="shared" si="11"/>
        <v>1</v>
      </c>
      <c r="W85" s="108">
        <f t="shared" si="12"/>
        <v>0</v>
      </c>
      <c r="X85" s="108">
        <f t="shared" si="13"/>
        <v>0</v>
      </c>
      <c r="Y85" s="108" t="s">
        <v>83</v>
      </c>
    </row>
    <row r="86" spans="1:25" ht="20.25" customHeight="1">
      <c r="A86" s="106">
        <v>85</v>
      </c>
      <c r="B86" s="107">
        <v>31</v>
      </c>
      <c r="C86" s="108" t="s">
        <v>84</v>
      </c>
      <c r="D86" s="108">
        <f t="shared" si="7"/>
        <v>1</v>
      </c>
      <c r="E86" s="107">
        <v>39.464562460000003</v>
      </c>
      <c r="F86" s="108" t="s">
        <v>130</v>
      </c>
      <c r="G86" s="108">
        <f t="shared" si="8"/>
        <v>1</v>
      </c>
      <c r="H86" s="106">
        <v>108</v>
      </c>
      <c r="I86" s="108" t="s">
        <v>130</v>
      </c>
      <c r="J86" s="108">
        <f t="shared" si="9"/>
        <v>1</v>
      </c>
      <c r="K86" s="107">
        <v>5</v>
      </c>
      <c r="L86" s="107">
        <v>219</v>
      </c>
      <c r="M86" s="109">
        <v>1.7004046515517801</v>
      </c>
      <c r="N86" s="107">
        <v>23</v>
      </c>
      <c r="O86" s="109">
        <v>14.3</v>
      </c>
      <c r="P86" s="109">
        <v>5.2</v>
      </c>
      <c r="Q86" s="107">
        <v>7644</v>
      </c>
      <c r="R86" s="109">
        <v>2.3103227409999998</v>
      </c>
      <c r="S86" s="109">
        <v>73.557461611090901</v>
      </c>
      <c r="T86" s="108" t="s">
        <v>86</v>
      </c>
      <c r="U86" s="108">
        <f t="shared" si="10"/>
        <v>0</v>
      </c>
      <c r="V86" s="108">
        <f t="shared" si="11"/>
        <v>1</v>
      </c>
      <c r="W86" s="108">
        <f t="shared" si="12"/>
        <v>0</v>
      </c>
      <c r="X86" s="108">
        <f t="shared" si="13"/>
        <v>0</v>
      </c>
      <c r="Y86" s="108" t="s">
        <v>83</v>
      </c>
    </row>
    <row r="87" spans="1:25" ht="20.25" customHeight="1">
      <c r="A87" s="106">
        <v>86</v>
      </c>
      <c r="B87" s="107">
        <v>20</v>
      </c>
      <c r="C87" s="108" t="s">
        <v>84</v>
      </c>
      <c r="D87" s="108">
        <f t="shared" si="7"/>
        <v>1</v>
      </c>
      <c r="E87" s="107">
        <v>4.3231758190000003</v>
      </c>
      <c r="F87" s="108" t="s">
        <v>130</v>
      </c>
      <c r="G87" s="108">
        <f t="shared" si="8"/>
        <v>1</v>
      </c>
      <c r="H87" s="106">
        <v>76</v>
      </c>
      <c r="I87" s="108" t="s">
        <v>130</v>
      </c>
      <c r="J87" s="108">
        <f t="shared" si="9"/>
        <v>1</v>
      </c>
      <c r="K87" s="107">
        <v>5</v>
      </c>
      <c r="L87" s="107">
        <v>188</v>
      </c>
      <c r="M87" s="109">
        <v>2.6455142320501199</v>
      </c>
      <c r="N87" s="107">
        <v>51</v>
      </c>
      <c r="O87" s="109">
        <v>8.1</v>
      </c>
      <c r="P87" s="109">
        <v>6.23</v>
      </c>
      <c r="Q87" s="107">
        <v>10915</v>
      </c>
      <c r="R87" s="109">
        <v>0.81607857130000006</v>
      </c>
      <c r="S87" s="109">
        <v>109.164702767751</v>
      </c>
      <c r="T87" s="108" t="s">
        <v>86</v>
      </c>
      <c r="U87" s="108">
        <f t="shared" si="10"/>
        <v>0</v>
      </c>
      <c r="V87" s="108">
        <f t="shared" si="11"/>
        <v>1</v>
      </c>
      <c r="W87" s="108">
        <f t="shared" si="12"/>
        <v>0</v>
      </c>
      <c r="X87" s="108">
        <f t="shared" si="13"/>
        <v>0</v>
      </c>
      <c r="Y87" s="108" t="s">
        <v>83</v>
      </c>
    </row>
    <row r="88" spans="1:25" ht="20.25" customHeight="1">
      <c r="A88" s="106">
        <v>87</v>
      </c>
      <c r="B88" s="107">
        <v>89</v>
      </c>
      <c r="C88" s="108" t="s">
        <v>84</v>
      </c>
      <c r="D88" s="108">
        <f t="shared" si="7"/>
        <v>1</v>
      </c>
      <c r="E88" s="107">
        <v>80.104507780000006</v>
      </c>
      <c r="F88" s="108" t="s">
        <v>131</v>
      </c>
      <c r="G88" s="108">
        <f t="shared" si="8"/>
        <v>0</v>
      </c>
      <c r="H88" s="106">
        <v>149</v>
      </c>
      <c r="I88" s="108" t="s">
        <v>130</v>
      </c>
      <c r="J88" s="108">
        <f t="shared" si="9"/>
        <v>1</v>
      </c>
      <c r="K88" s="107">
        <v>4</v>
      </c>
      <c r="L88" s="107">
        <v>194</v>
      </c>
      <c r="M88" s="109">
        <v>2.2971570950954301</v>
      </c>
      <c r="N88" s="107">
        <v>44</v>
      </c>
      <c r="O88" s="109">
        <v>11.5</v>
      </c>
      <c r="P88" s="109">
        <v>4.3499999999999996</v>
      </c>
      <c r="Q88" s="107">
        <v>12024</v>
      </c>
      <c r="R88" s="109">
        <v>3.6275846510000003</v>
      </c>
      <c r="S88" s="109">
        <v>91.584567740201194</v>
      </c>
      <c r="T88" s="108" t="s">
        <v>86</v>
      </c>
      <c r="U88" s="108">
        <f t="shared" si="10"/>
        <v>0</v>
      </c>
      <c r="V88" s="108">
        <f t="shared" si="11"/>
        <v>1</v>
      </c>
      <c r="W88" s="108">
        <f t="shared" si="12"/>
        <v>0</v>
      </c>
      <c r="X88" s="108">
        <f t="shared" si="13"/>
        <v>0</v>
      </c>
      <c r="Y88" s="108" t="s">
        <v>83</v>
      </c>
    </row>
    <row r="89" spans="1:25" ht="20.25" customHeight="1">
      <c r="A89" s="106">
        <v>88</v>
      </c>
      <c r="B89" s="107">
        <v>78</v>
      </c>
      <c r="C89" s="108" t="s">
        <v>84</v>
      </c>
      <c r="D89" s="108">
        <f t="shared" si="7"/>
        <v>1</v>
      </c>
      <c r="E89" s="107">
        <v>63.026677290000002</v>
      </c>
      <c r="F89" s="108" t="s">
        <v>131</v>
      </c>
      <c r="G89" s="108">
        <f t="shared" si="8"/>
        <v>0</v>
      </c>
      <c r="H89" s="106">
        <v>163</v>
      </c>
      <c r="I89" s="108" t="s">
        <v>131</v>
      </c>
      <c r="J89" s="108">
        <f t="shared" si="9"/>
        <v>0</v>
      </c>
      <c r="K89" s="107">
        <v>5</v>
      </c>
      <c r="L89" s="107">
        <v>121</v>
      </c>
      <c r="M89" s="109">
        <v>1.90125924007817</v>
      </c>
      <c r="N89" s="107">
        <v>38</v>
      </c>
      <c r="O89" s="109">
        <v>5.6</v>
      </c>
      <c r="P89" s="109">
        <v>2.91</v>
      </c>
      <c r="Q89" s="107">
        <v>12089</v>
      </c>
      <c r="R89" s="109">
        <v>1.8163140929999999</v>
      </c>
      <c r="S89" s="109">
        <v>49.727729987169603</v>
      </c>
      <c r="T89" s="108" t="s">
        <v>86</v>
      </c>
      <c r="U89" s="108">
        <f t="shared" si="10"/>
        <v>0</v>
      </c>
      <c r="V89" s="108">
        <f t="shared" si="11"/>
        <v>1</v>
      </c>
      <c r="W89" s="108">
        <f t="shared" si="12"/>
        <v>0</v>
      </c>
      <c r="X89" s="108">
        <f t="shared" si="13"/>
        <v>0</v>
      </c>
      <c r="Y89" s="108" t="s">
        <v>83</v>
      </c>
    </row>
    <row r="90" spans="1:25" ht="20.25" customHeight="1">
      <c r="A90" s="106">
        <v>89</v>
      </c>
      <c r="B90" s="107">
        <v>70</v>
      </c>
      <c r="C90" s="108" t="s">
        <v>81</v>
      </c>
      <c r="D90" s="108">
        <f t="shared" si="7"/>
        <v>0</v>
      </c>
      <c r="E90" s="107">
        <v>63.458305529999997</v>
      </c>
      <c r="F90" s="108" t="s">
        <v>130</v>
      </c>
      <c r="G90" s="108">
        <f t="shared" si="8"/>
        <v>1</v>
      </c>
      <c r="H90" s="106">
        <v>101</v>
      </c>
      <c r="I90" s="108" t="s">
        <v>131</v>
      </c>
      <c r="J90" s="108">
        <f t="shared" si="9"/>
        <v>0</v>
      </c>
      <c r="K90" s="107">
        <v>1</v>
      </c>
      <c r="L90" s="107">
        <v>466</v>
      </c>
      <c r="M90" s="109">
        <v>1.2101585328651601</v>
      </c>
      <c r="N90" s="107">
        <v>26</v>
      </c>
      <c r="O90" s="109">
        <v>13.1</v>
      </c>
      <c r="P90" s="109">
        <v>5.53</v>
      </c>
      <c r="Q90" s="107">
        <v>8897</v>
      </c>
      <c r="R90" s="109">
        <v>2.9175314819999998</v>
      </c>
      <c r="S90" s="109">
        <v>196.65926459021199</v>
      </c>
      <c r="T90" s="108" t="s">
        <v>86</v>
      </c>
      <c r="U90" s="108">
        <f t="shared" si="10"/>
        <v>0</v>
      </c>
      <c r="V90" s="108">
        <f t="shared" si="11"/>
        <v>1</v>
      </c>
      <c r="W90" s="108">
        <f t="shared" si="12"/>
        <v>0</v>
      </c>
      <c r="X90" s="108">
        <f t="shared" si="13"/>
        <v>0</v>
      </c>
      <c r="Y90" s="108" t="s">
        <v>83</v>
      </c>
    </row>
    <row r="91" spans="1:25" ht="20.25" customHeight="1">
      <c r="A91" s="106">
        <v>90</v>
      </c>
      <c r="B91" s="107">
        <v>50</v>
      </c>
      <c r="C91" s="108" t="s">
        <v>81</v>
      </c>
      <c r="D91" s="108">
        <f t="shared" si="7"/>
        <v>0</v>
      </c>
      <c r="E91" s="107">
        <v>52.604562260000002</v>
      </c>
      <c r="F91" s="108" t="s">
        <v>131</v>
      </c>
      <c r="G91" s="108">
        <f t="shared" si="8"/>
        <v>0</v>
      </c>
      <c r="H91" s="106">
        <v>178</v>
      </c>
      <c r="I91" s="108" t="s">
        <v>130</v>
      </c>
      <c r="J91" s="108">
        <f t="shared" si="9"/>
        <v>1</v>
      </c>
      <c r="K91" s="107">
        <v>3</v>
      </c>
      <c r="L91" s="107">
        <v>138</v>
      </c>
      <c r="M91" s="109">
        <v>2.1169672548829999</v>
      </c>
      <c r="N91" s="107">
        <v>31</v>
      </c>
      <c r="O91" s="109">
        <v>14.8</v>
      </c>
      <c r="P91" s="109">
        <v>5.49</v>
      </c>
      <c r="Q91" s="107">
        <v>11697</v>
      </c>
      <c r="R91" s="109">
        <v>2.0520352480000001</v>
      </c>
      <c r="S91" s="109">
        <v>96.019136068205796</v>
      </c>
      <c r="T91" s="108" t="s">
        <v>86</v>
      </c>
      <c r="U91" s="108">
        <f t="shared" si="10"/>
        <v>0</v>
      </c>
      <c r="V91" s="108">
        <f t="shared" si="11"/>
        <v>1</v>
      </c>
      <c r="W91" s="108">
        <f t="shared" si="12"/>
        <v>0</v>
      </c>
      <c r="X91" s="108">
        <f t="shared" si="13"/>
        <v>0</v>
      </c>
      <c r="Y91" s="108" t="s">
        <v>83</v>
      </c>
    </row>
    <row r="92" spans="1:25" ht="20.25" customHeight="1">
      <c r="A92" s="106">
        <v>91</v>
      </c>
      <c r="B92" s="107">
        <v>23</v>
      </c>
      <c r="C92" s="108" t="s">
        <v>81</v>
      </c>
      <c r="D92" s="108">
        <f t="shared" si="7"/>
        <v>0</v>
      </c>
      <c r="E92" s="107">
        <v>64.968805599999996</v>
      </c>
      <c r="F92" s="108" t="s">
        <v>130</v>
      </c>
      <c r="G92" s="108">
        <f t="shared" si="8"/>
        <v>1</v>
      </c>
      <c r="H92" s="106">
        <v>95</v>
      </c>
      <c r="I92" s="108" t="s">
        <v>131</v>
      </c>
      <c r="J92" s="108">
        <f t="shared" si="9"/>
        <v>0</v>
      </c>
      <c r="K92" s="107">
        <v>1</v>
      </c>
      <c r="L92" s="107">
        <v>145</v>
      </c>
      <c r="M92" s="109">
        <v>2.36103702654334</v>
      </c>
      <c r="N92" s="107">
        <v>46</v>
      </c>
      <c r="O92" s="109">
        <v>6.5</v>
      </c>
      <c r="P92" s="109">
        <v>6.42</v>
      </c>
      <c r="Q92" s="107">
        <v>10241</v>
      </c>
      <c r="R92" s="109">
        <v>2.3264684830000002</v>
      </c>
      <c r="S92" s="109">
        <v>81.158326252990307</v>
      </c>
      <c r="T92" s="108" t="s">
        <v>86</v>
      </c>
      <c r="U92" s="108">
        <f t="shared" si="10"/>
        <v>0</v>
      </c>
      <c r="V92" s="108">
        <f t="shared" si="11"/>
        <v>1</v>
      </c>
      <c r="W92" s="108">
        <f t="shared" si="12"/>
        <v>0</v>
      </c>
      <c r="X92" s="108">
        <f t="shared" si="13"/>
        <v>0</v>
      </c>
      <c r="Y92" s="108" t="s">
        <v>83</v>
      </c>
    </row>
    <row r="93" spans="1:25" ht="20.25" customHeight="1">
      <c r="A93" s="106">
        <v>92</v>
      </c>
      <c r="B93" s="107">
        <v>30</v>
      </c>
      <c r="C93" s="108" t="s">
        <v>84</v>
      </c>
      <c r="D93" s="108">
        <f t="shared" si="7"/>
        <v>1</v>
      </c>
      <c r="E93" s="107">
        <v>50.544312210000001</v>
      </c>
      <c r="F93" s="108" t="s">
        <v>130</v>
      </c>
      <c r="G93" s="108">
        <f t="shared" si="8"/>
        <v>1</v>
      </c>
      <c r="H93" s="106">
        <v>79</v>
      </c>
      <c r="I93" s="108" t="s">
        <v>130</v>
      </c>
      <c r="J93" s="108">
        <f t="shared" si="9"/>
        <v>1</v>
      </c>
      <c r="K93" s="107">
        <v>3</v>
      </c>
      <c r="L93" s="107">
        <v>239</v>
      </c>
      <c r="M93" s="109">
        <v>2.0645375949585101</v>
      </c>
      <c r="N93" s="107">
        <v>40</v>
      </c>
      <c r="O93" s="109">
        <v>17.2</v>
      </c>
      <c r="P93" s="109">
        <v>6.43</v>
      </c>
      <c r="Q93" s="107">
        <v>4294</v>
      </c>
      <c r="R93" s="109">
        <v>2.3879509779999997</v>
      </c>
      <c r="S93" s="109">
        <v>120.777746491584</v>
      </c>
      <c r="T93" s="108" t="s">
        <v>86</v>
      </c>
      <c r="U93" s="108">
        <f t="shared" si="10"/>
        <v>0</v>
      </c>
      <c r="V93" s="108">
        <f t="shared" si="11"/>
        <v>1</v>
      </c>
      <c r="W93" s="108">
        <f t="shared" si="12"/>
        <v>0</v>
      </c>
      <c r="X93" s="108">
        <f t="shared" si="13"/>
        <v>0</v>
      </c>
      <c r="Y93" s="108" t="s">
        <v>83</v>
      </c>
    </row>
    <row r="94" spans="1:25" ht="20.25" customHeight="1">
      <c r="A94" s="106">
        <v>93</v>
      </c>
      <c r="B94" s="107">
        <v>67</v>
      </c>
      <c r="C94" s="108" t="s">
        <v>81</v>
      </c>
      <c r="D94" s="108">
        <f t="shared" si="7"/>
        <v>0</v>
      </c>
      <c r="E94" s="107">
        <v>55.874489740000001</v>
      </c>
      <c r="F94" s="108" t="s">
        <v>130</v>
      </c>
      <c r="G94" s="108">
        <f t="shared" si="8"/>
        <v>1</v>
      </c>
      <c r="H94" s="106">
        <v>124</v>
      </c>
      <c r="I94" s="108" t="s">
        <v>131</v>
      </c>
      <c r="J94" s="108">
        <f t="shared" si="9"/>
        <v>0</v>
      </c>
      <c r="K94" s="107">
        <v>2</v>
      </c>
      <c r="L94" s="107">
        <v>218</v>
      </c>
      <c r="M94" s="109">
        <v>2.9514273953664398</v>
      </c>
      <c r="N94" s="107">
        <v>51</v>
      </c>
      <c r="O94" s="109">
        <v>11.1</v>
      </c>
      <c r="P94" s="109">
        <v>5.71</v>
      </c>
      <c r="Q94" s="107">
        <v>12326</v>
      </c>
      <c r="R94" s="109">
        <v>2.4268482730000001</v>
      </c>
      <c r="S94" s="109">
        <v>99.250696892837098</v>
      </c>
      <c r="T94" s="108" t="s">
        <v>86</v>
      </c>
      <c r="U94" s="108">
        <f t="shared" si="10"/>
        <v>0</v>
      </c>
      <c r="V94" s="108">
        <f t="shared" si="11"/>
        <v>1</v>
      </c>
      <c r="W94" s="108">
        <f t="shared" si="12"/>
        <v>0</v>
      </c>
      <c r="X94" s="108">
        <f t="shared" si="13"/>
        <v>0</v>
      </c>
      <c r="Y94" s="108" t="s">
        <v>83</v>
      </c>
    </row>
    <row r="95" spans="1:25" ht="20.25" customHeight="1">
      <c r="A95" s="106">
        <v>94</v>
      </c>
      <c r="B95" s="107">
        <v>81</v>
      </c>
      <c r="C95" s="108" t="s">
        <v>84</v>
      </c>
      <c r="D95" s="108">
        <f t="shared" si="7"/>
        <v>1</v>
      </c>
      <c r="E95" s="107">
        <v>57.72870846</v>
      </c>
      <c r="F95" s="108" t="s">
        <v>131</v>
      </c>
      <c r="G95" s="108">
        <f t="shared" si="8"/>
        <v>0</v>
      </c>
      <c r="H95" s="106">
        <v>75</v>
      </c>
      <c r="I95" s="108" t="s">
        <v>130</v>
      </c>
      <c r="J95" s="108">
        <f t="shared" si="9"/>
        <v>1</v>
      </c>
      <c r="K95" s="107">
        <v>4</v>
      </c>
      <c r="L95" s="107">
        <v>142</v>
      </c>
      <c r="M95" s="109">
        <v>2.75102330610195</v>
      </c>
      <c r="N95" s="107">
        <v>45</v>
      </c>
      <c r="O95" s="109">
        <v>9.4</v>
      </c>
      <c r="P95" s="109">
        <v>6.03</v>
      </c>
      <c r="Q95" s="107">
        <v>10432</v>
      </c>
      <c r="R95" s="109">
        <v>3.3803311979999999</v>
      </c>
      <c r="S95" s="109">
        <v>60.065179600577899</v>
      </c>
      <c r="T95" s="108" t="s">
        <v>86</v>
      </c>
      <c r="U95" s="108">
        <f t="shared" si="10"/>
        <v>0</v>
      </c>
      <c r="V95" s="108">
        <f t="shared" si="11"/>
        <v>1</v>
      </c>
      <c r="W95" s="108">
        <f t="shared" si="12"/>
        <v>0</v>
      </c>
      <c r="X95" s="108">
        <f t="shared" si="13"/>
        <v>0</v>
      </c>
      <c r="Y95" s="108" t="s">
        <v>83</v>
      </c>
    </row>
    <row r="96" spans="1:25" ht="20.25" customHeight="1">
      <c r="A96" s="106">
        <v>95</v>
      </c>
      <c r="B96" s="107">
        <v>26</v>
      </c>
      <c r="C96" s="108" t="s">
        <v>84</v>
      </c>
      <c r="D96" s="108">
        <f t="shared" si="7"/>
        <v>1</v>
      </c>
      <c r="E96" s="107">
        <v>59.282268330000001</v>
      </c>
      <c r="F96" s="108" t="s">
        <v>130</v>
      </c>
      <c r="G96" s="108">
        <f t="shared" si="8"/>
        <v>1</v>
      </c>
      <c r="H96" s="106">
        <v>91</v>
      </c>
      <c r="I96" s="108" t="s">
        <v>130</v>
      </c>
      <c r="J96" s="108">
        <f t="shared" si="9"/>
        <v>1</v>
      </c>
      <c r="K96" s="107">
        <v>4</v>
      </c>
      <c r="L96" s="107">
        <v>228</v>
      </c>
      <c r="M96" s="109">
        <v>1.50860168161453</v>
      </c>
      <c r="N96" s="107">
        <v>27</v>
      </c>
      <c r="O96" s="109">
        <v>11.3</v>
      </c>
      <c r="P96" s="109">
        <v>3.57</v>
      </c>
      <c r="Q96" s="107">
        <v>10547</v>
      </c>
      <c r="R96" s="109">
        <v>2.9923419730000003</v>
      </c>
      <c r="S96" s="109">
        <v>95.386176060405802</v>
      </c>
      <c r="T96" s="108" t="s">
        <v>86</v>
      </c>
      <c r="U96" s="108">
        <f t="shared" si="10"/>
        <v>0</v>
      </c>
      <c r="V96" s="108">
        <f t="shared" si="11"/>
        <v>1</v>
      </c>
      <c r="W96" s="108">
        <f t="shared" si="12"/>
        <v>0</v>
      </c>
      <c r="X96" s="108">
        <f t="shared" si="13"/>
        <v>0</v>
      </c>
      <c r="Y96" s="108" t="s">
        <v>83</v>
      </c>
    </row>
    <row r="97" spans="1:25" ht="20.25" customHeight="1">
      <c r="A97" s="106">
        <v>96</v>
      </c>
      <c r="B97" s="107">
        <v>89</v>
      </c>
      <c r="C97" s="108" t="s">
        <v>81</v>
      </c>
      <c r="D97" s="108">
        <f t="shared" si="7"/>
        <v>0</v>
      </c>
      <c r="E97" s="107">
        <v>81.316065980000005</v>
      </c>
      <c r="F97" s="108" t="s">
        <v>131</v>
      </c>
      <c r="G97" s="108">
        <f t="shared" si="8"/>
        <v>0</v>
      </c>
      <c r="H97" s="106">
        <v>122</v>
      </c>
      <c r="I97" s="108" t="s">
        <v>131</v>
      </c>
      <c r="J97" s="108">
        <f t="shared" si="9"/>
        <v>0</v>
      </c>
      <c r="K97" s="107">
        <v>5</v>
      </c>
      <c r="L97" s="107">
        <v>283</v>
      </c>
      <c r="M97" s="109">
        <v>3.1832314011979501</v>
      </c>
      <c r="N97" s="107">
        <v>53</v>
      </c>
      <c r="O97" s="109">
        <v>12.4</v>
      </c>
      <c r="P97" s="109">
        <v>4.6100000000000003</v>
      </c>
      <c r="Q97" s="107">
        <v>14103</v>
      </c>
      <c r="R97" s="109">
        <v>3.5999599020000002</v>
      </c>
      <c r="S97" s="109">
        <v>116.136146265196</v>
      </c>
      <c r="T97" s="108" t="s">
        <v>86</v>
      </c>
      <c r="U97" s="108">
        <f t="shared" si="10"/>
        <v>0</v>
      </c>
      <c r="V97" s="108">
        <f t="shared" si="11"/>
        <v>1</v>
      </c>
      <c r="W97" s="108">
        <f t="shared" si="12"/>
        <v>0</v>
      </c>
      <c r="X97" s="108">
        <f t="shared" si="13"/>
        <v>0</v>
      </c>
      <c r="Y97" s="108" t="s">
        <v>83</v>
      </c>
    </row>
    <row r="98" spans="1:25" ht="20.25" customHeight="1">
      <c r="A98" s="106">
        <v>97</v>
      </c>
      <c r="B98" s="107">
        <v>71</v>
      </c>
      <c r="C98" s="108" t="s">
        <v>84</v>
      </c>
      <c r="D98" s="108">
        <f t="shared" si="7"/>
        <v>1</v>
      </c>
      <c r="E98" s="107">
        <v>70.361066260000001</v>
      </c>
      <c r="F98" s="108" t="s">
        <v>131</v>
      </c>
      <c r="G98" s="108">
        <f t="shared" si="8"/>
        <v>0</v>
      </c>
      <c r="H98" s="106">
        <v>122</v>
      </c>
      <c r="I98" s="108" t="s">
        <v>130</v>
      </c>
      <c r="J98" s="108">
        <f t="shared" si="9"/>
        <v>1</v>
      </c>
      <c r="K98" s="107">
        <v>5</v>
      </c>
      <c r="L98" s="107">
        <v>340</v>
      </c>
      <c r="M98" s="109">
        <v>1.2322718560338</v>
      </c>
      <c r="N98" s="107">
        <v>24</v>
      </c>
      <c r="O98" s="109">
        <v>13.3</v>
      </c>
      <c r="P98" s="109">
        <v>2.68</v>
      </c>
      <c r="Q98" s="107">
        <v>6101</v>
      </c>
      <c r="R98" s="109">
        <v>3.1933219319999999</v>
      </c>
      <c r="S98" s="109">
        <v>151.32438392532799</v>
      </c>
      <c r="T98" s="108" t="s">
        <v>86</v>
      </c>
      <c r="U98" s="108">
        <f t="shared" si="10"/>
        <v>0</v>
      </c>
      <c r="V98" s="108">
        <f t="shared" si="11"/>
        <v>1</v>
      </c>
      <c r="W98" s="108">
        <f t="shared" si="12"/>
        <v>0</v>
      </c>
      <c r="X98" s="108">
        <f t="shared" si="13"/>
        <v>0</v>
      </c>
      <c r="Y98" s="108" t="s">
        <v>83</v>
      </c>
    </row>
    <row r="99" spans="1:25" ht="20.25" customHeight="1">
      <c r="A99" s="106">
        <v>98</v>
      </c>
      <c r="B99" s="107">
        <v>89</v>
      </c>
      <c r="C99" s="108" t="s">
        <v>81</v>
      </c>
      <c r="D99" s="108">
        <f t="shared" si="7"/>
        <v>0</v>
      </c>
      <c r="E99" s="107">
        <v>80.782652740000003</v>
      </c>
      <c r="F99" s="108" t="s">
        <v>131</v>
      </c>
      <c r="G99" s="108">
        <f t="shared" si="8"/>
        <v>0</v>
      </c>
      <c r="H99" s="106">
        <v>117</v>
      </c>
      <c r="I99" s="108" t="s">
        <v>130</v>
      </c>
      <c r="J99" s="108">
        <f t="shared" si="9"/>
        <v>1</v>
      </c>
      <c r="K99" s="107">
        <v>0</v>
      </c>
      <c r="L99" s="107">
        <v>277</v>
      </c>
      <c r="M99" s="109">
        <v>1.8686051459998401</v>
      </c>
      <c r="N99" s="107">
        <v>36</v>
      </c>
      <c r="O99" s="109">
        <v>14.6</v>
      </c>
      <c r="P99" s="109">
        <v>5.49</v>
      </c>
      <c r="Q99" s="107">
        <v>6912</v>
      </c>
      <c r="R99" s="109">
        <v>3.3714206089999998</v>
      </c>
      <c r="S99" s="109">
        <v>147.34168113302701</v>
      </c>
      <c r="T99" s="108" t="s">
        <v>86</v>
      </c>
      <c r="U99" s="108">
        <f t="shared" si="10"/>
        <v>0</v>
      </c>
      <c r="V99" s="108">
        <f t="shared" si="11"/>
        <v>1</v>
      </c>
      <c r="W99" s="108">
        <f t="shared" si="12"/>
        <v>0</v>
      </c>
      <c r="X99" s="108">
        <f t="shared" si="13"/>
        <v>0</v>
      </c>
      <c r="Y99" s="108" t="s">
        <v>83</v>
      </c>
    </row>
    <row r="100" spans="1:25" ht="20.25" customHeight="1">
      <c r="A100" s="106">
        <v>99</v>
      </c>
      <c r="B100" s="107">
        <v>21</v>
      </c>
      <c r="C100" s="108" t="s">
        <v>81</v>
      </c>
      <c r="D100" s="108">
        <f t="shared" si="7"/>
        <v>0</v>
      </c>
      <c r="E100" s="107">
        <v>32.541290869999997</v>
      </c>
      <c r="F100" s="108" t="s">
        <v>130</v>
      </c>
      <c r="G100" s="108">
        <f t="shared" si="8"/>
        <v>1</v>
      </c>
      <c r="H100" s="106">
        <v>167</v>
      </c>
      <c r="I100" s="108" t="s">
        <v>130</v>
      </c>
      <c r="J100" s="108">
        <f t="shared" si="9"/>
        <v>1</v>
      </c>
      <c r="K100" s="107">
        <v>1</v>
      </c>
      <c r="L100" s="107">
        <v>466</v>
      </c>
      <c r="M100" s="109">
        <v>2.6006999065341101</v>
      </c>
      <c r="N100" s="107">
        <v>43</v>
      </c>
      <c r="O100" s="109">
        <v>15</v>
      </c>
      <c r="P100" s="109">
        <v>4.1500000000000004</v>
      </c>
      <c r="Q100" s="107">
        <v>9788</v>
      </c>
      <c r="R100" s="109">
        <v>1.6724633040000001</v>
      </c>
      <c r="S100" s="109">
        <v>188.153087943602</v>
      </c>
      <c r="T100" s="108" t="s">
        <v>86</v>
      </c>
      <c r="U100" s="108">
        <f t="shared" si="10"/>
        <v>0</v>
      </c>
      <c r="V100" s="108">
        <f t="shared" si="11"/>
        <v>1</v>
      </c>
      <c r="W100" s="108">
        <f t="shared" si="12"/>
        <v>0</v>
      </c>
      <c r="X100" s="108">
        <f t="shared" si="13"/>
        <v>0</v>
      </c>
      <c r="Y100" s="108" t="s">
        <v>83</v>
      </c>
    </row>
    <row r="101" spans="1:25" ht="20.25" customHeight="1">
      <c r="A101" s="106">
        <v>100</v>
      </c>
      <c r="B101" s="107">
        <v>34</v>
      </c>
      <c r="C101" s="108" t="s">
        <v>84</v>
      </c>
      <c r="D101" s="108">
        <f t="shared" si="7"/>
        <v>1</v>
      </c>
      <c r="E101" s="107">
        <v>64.422994180000003</v>
      </c>
      <c r="F101" s="108" t="s">
        <v>131</v>
      </c>
      <c r="G101" s="108">
        <f t="shared" si="8"/>
        <v>0</v>
      </c>
      <c r="H101" s="106">
        <v>168</v>
      </c>
      <c r="I101" s="108" t="s">
        <v>131</v>
      </c>
      <c r="J101" s="108">
        <f t="shared" si="9"/>
        <v>0</v>
      </c>
      <c r="K101" s="107">
        <v>2</v>
      </c>
      <c r="L101" s="107">
        <v>334</v>
      </c>
      <c r="M101" s="109">
        <v>2.5095157025436898</v>
      </c>
      <c r="N101" s="107">
        <v>49</v>
      </c>
      <c r="O101" s="109">
        <v>8.6</v>
      </c>
      <c r="P101" s="109">
        <v>5.51</v>
      </c>
      <c r="Q101" s="107">
        <v>11519</v>
      </c>
      <c r="R101" s="109">
        <v>1.670952706</v>
      </c>
      <c r="S101" s="109">
        <v>141.31493119368201</v>
      </c>
      <c r="T101" s="108" t="s">
        <v>86</v>
      </c>
      <c r="U101" s="108">
        <f t="shared" si="10"/>
        <v>0</v>
      </c>
      <c r="V101" s="108">
        <f t="shared" si="11"/>
        <v>1</v>
      </c>
      <c r="W101" s="108">
        <f t="shared" si="12"/>
        <v>0</v>
      </c>
      <c r="X101" s="108">
        <f t="shared" si="13"/>
        <v>0</v>
      </c>
      <c r="Y101" s="108" t="s">
        <v>83</v>
      </c>
    </row>
    <row r="102" spans="1:25" ht="20.25" customHeight="1">
      <c r="A102" s="106">
        <v>101</v>
      </c>
      <c r="B102" s="107">
        <v>82</v>
      </c>
      <c r="C102" s="108" t="s">
        <v>81</v>
      </c>
      <c r="D102" s="108">
        <f t="shared" si="7"/>
        <v>0</v>
      </c>
      <c r="E102" s="107">
        <v>62.110525330000002</v>
      </c>
      <c r="F102" s="108" t="s">
        <v>130</v>
      </c>
      <c r="G102" s="108">
        <f t="shared" si="8"/>
        <v>1</v>
      </c>
      <c r="H102" s="106">
        <v>158</v>
      </c>
      <c r="I102" s="108" t="s">
        <v>131</v>
      </c>
      <c r="J102" s="108">
        <f t="shared" si="9"/>
        <v>0</v>
      </c>
      <c r="K102" s="107">
        <v>0</v>
      </c>
      <c r="L102" s="107">
        <v>481</v>
      </c>
      <c r="M102" s="109">
        <v>1.8791662693962901</v>
      </c>
      <c r="N102" s="107">
        <v>36</v>
      </c>
      <c r="O102" s="109">
        <v>5</v>
      </c>
      <c r="P102" s="109">
        <v>4.63</v>
      </c>
      <c r="Q102" s="107">
        <v>13280</v>
      </c>
      <c r="R102" s="109">
        <v>2.024605212</v>
      </c>
      <c r="S102" s="109">
        <v>171.25525955816599</v>
      </c>
      <c r="T102" s="108" t="s">
        <v>86</v>
      </c>
      <c r="U102" s="108">
        <f t="shared" si="10"/>
        <v>0</v>
      </c>
      <c r="V102" s="108">
        <f t="shared" si="11"/>
        <v>1</v>
      </c>
      <c r="W102" s="108">
        <f t="shared" si="12"/>
        <v>0</v>
      </c>
      <c r="X102" s="108">
        <f t="shared" si="13"/>
        <v>0</v>
      </c>
      <c r="Y102" s="108" t="s">
        <v>83</v>
      </c>
    </row>
    <row r="103" spans="1:25" ht="20.25" customHeight="1">
      <c r="A103" s="106">
        <v>102</v>
      </c>
      <c r="B103" s="107">
        <v>21</v>
      </c>
      <c r="C103" s="108" t="s">
        <v>84</v>
      </c>
      <c r="D103" s="108">
        <f t="shared" si="7"/>
        <v>1</v>
      </c>
      <c r="E103" s="107">
        <v>87.702484909999995</v>
      </c>
      <c r="F103" s="108" t="s">
        <v>130</v>
      </c>
      <c r="G103" s="108">
        <f t="shared" si="8"/>
        <v>1</v>
      </c>
      <c r="H103" s="106">
        <v>75</v>
      </c>
      <c r="I103" s="108" t="s">
        <v>131</v>
      </c>
      <c r="J103" s="108">
        <f t="shared" si="9"/>
        <v>0</v>
      </c>
      <c r="K103" s="107">
        <v>3</v>
      </c>
      <c r="L103" s="107">
        <v>444</v>
      </c>
      <c r="M103" s="109">
        <v>2.32116148780888</v>
      </c>
      <c r="N103" s="107">
        <v>35</v>
      </c>
      <c r="O103" s="109">
        <v>10.199999999999999</v>
      </c>
      <c r="P103" s="109">
        <v>4.63</v>
      </c>
      <c r="Q103" s="107">
        <v>14626</v>
      </c>
      <c r="R103" s="109">
        <v>3.3669673739999997</v>
      </c>
      <c r="S103" s="109">
        <v>148.31990139793501</v>
      </c>
      <c r="T103" s="108" t="s">
        <v>86</v>
      </c>
      <c r="U103" s="108">
        <f t="shared" si="10"/>
        <v>0</v>
      </c>
      <c r="V103" s="108">
        <f t="shared" si="11"/>
        <v>1</v>
      </c>
      <c r="W103" s="108">
        <f t="shared" si="12"/>
        <v>0</v>
      </c>
      <c r="X103" s="108">
        <f t="shared" si="13"/>
        <v>0</v>
      </c>
      <c r="Y103" s="108" t="s">
        <v>83</v>
      </c>
    </row>
    <row r="104" spans="1:25" ht="20.25" customHeight="1">
      <c r="A104" s="106">
        <v>103</v>
      </c>
      <c r="B104" s="107">
        <v>55</v>
      </c>
      <c r="C104" s="108" t="s">
        <v>84</v>
      </c>
      <c r="D104" s="108">
        <f t="shared" si="7"/>
        <v>1</v>
      </c>
      <c r="E104" s="107">
        <v>71.102300310000004</v>
      </c>
      <c r="F104" s="108" t="s">
        <v>131</v>
      </c>
      <c r="G104" s="108">
        <f t="shared" si="8"/>
        <v>0</v>
      </c>
      <c r="H104" s="106">
        <v>165</v>
      </c>
      <c r="I104" s="108" t="s">
        <v>131</v>
      </c>
      <c r="J104" s="108">
        <f t="shared" si="9"/>
        <v>0</v>
      </c>
      <c r="K104" s="107">
        <v>2</v>
      </c>
      <c r="L104" s="107">
        <v>403</v>
      </c>
      <c r="M104" s="109">
        <v>2.2690143991711098</v>
      </c>
      <c r="N104" s="107">
        <v>34</v>
      </c>
      <c r="O104" s="109">
        <v>6.3</v>
      </c>
      <c r="P104" s="109">
        <v>3.99</v>
      </c>
      <c r="Q104" s="107">
        <v>7676</v>
      </c>
      <c r="R104" s="109">
        <v>1.3238399079999998</v>
      </c>
      <c r="S104" s="109">
        <v>132.257725593885</v>
      </c>
      <c r="T104" s="108" t="s">
        <v>86</v>
      </c>
      <c r="U104" s="108">
        <f t="shared" si="10"/>
        <v>0</v>
      </c>
      <c r="V104" s="108">
        <f t="shared" si="11"/>
        <v>1</v>
      </c>
      <c r="W104" s="108">
        <f t="shared" si="12"/>
        <v>0</v>
      </c>
      <c r="X104" s="108">
        <f t="shared" si="13"/>
        <v>0</v>
      </c>
      <c r="Y104" s="108" t="s">
        <v>83</v>
      </c>
    </row>
    <row r="105" spans="1:25" ht="20.25" customHeight="1">
      <c r="A105" s="106">
        <v>104</v>
      </c>
      <c r="B105" s="107">
        <v>67</v>
      </c>
      <c r="C105" s="108" t="s">
        <v>84</v>
      </c>
      <c r="D105" s="108">
        <f t="shared" si="7"/>
        <v>1</v>
      </c>
      <c r="E105" s="107">
        <v>87.971903420000004</v>
      </c>
      <c r="F105" s="108" t="s">
        <v>130</v>
      </c>
      <c r="G105" s="108">
        <f t="shared" si="8"/>
        <v>1</v>
      </c>
      <c r="H105" s="106">
        <v>76</v>
      </c>
      <c r="I105" s="108" t="s">
        <v>131</v>
      </c>
      <c r="J105" s="108">
        <f t="shared" si="9"/>
        <v>0</v>
      </c>
      <c r="K105" s="107">
        <v>0</v>
      </c>
      <c r="L105" s="107">
        <v>412</v>
      </c>
      <c r="M105" s="109">
        <v>1.41777796044335</v>
      </c>
      <c r="N105" s="107">
        <v>30</v>
      </c>
      <c r="O105" s="109">
        <v>8.4</v>
      </c>
      <c r="P105" s="109">
        <v>3.23</v>
      </c>
      <c r="Q105" s="107">
        <v>12475</v>
      </c>
      <c r="R105" s="109">
        <v>3.9877852919999999</v>
      </c>
      <c r="S105" s="109">
        <v>158.19946987116501</v>
      </c>
      <c r="T105" s="108" t="s">
        <v>86</v>
      </c>
      <c r="U105" s="108">
        <f t="shared" si="10"/>
        <v>0</v>
      </c>
      <c r="V105" s="108">
        <f t="shared" si="11"/>
        <v>1</v>
      </c>
      <c r="W105" s="108">
        <f t="shared" si="12"/>
        <v>0</v>
      </c>
      <c r="X105" s="108">
        <f t="shared" si="13"/>
        <v>0</v>
      </c>
      <c r="Y105" s="108" t="s">
        <v>83</v>
      </c>
    </row>
    <row r="106" spans="1:25" ht="20.25" customHeight="1">
      <c r="A106" s="106">
        <v>105</v>
      </c>
      <c r="B106" s="107">
        <v>88</v>
      </c>
      <c r="C106" s="108" t="s">
        <v>84</v>
      </c>
      <c r="D106" s="108">
        <f t="shared" si="7"/>
        <v>1</v>
      </c>
      <c r="E106" s="107">
        <v>40.043408829999997</v>
      </c>
      <c r="F106" s="108" t="s">
        <v>131</v>
      </c>
      <c r="G106" s="108">
        <f t="shared" si="8"/>
        <v>0</v>
      </c>
      <c r="H106" s="106">
        <v>122</v>
      </c>
      <c r="I106" s="108" t="s">
        <v>131</v>
      </c>
      <c r="J106" s="108">
        <f t="shared" si="9"/>
        <v>0</v>
      </c>
      <c r="K106" s="107">
        <v>0</v>
      </c>
      <c r="L106" s="107">
        <v>362</v>
      </c>
      <c r="M106" s="109">
        <v>2.29697423816275</v>
      </c>
      <c r="N106" s="107">
        <v>37</v>
      </c>
      <c r="O106" s="109">
        <v>10.9</v>
      </c>
      <c r="P106" s="109">
        <v>2.52</v>
      </c>
      <c r="Q106" s="107">
        <v>8970</v>
      </c>
      <c r="R106" s="109">
        <v>1.013462452</v>
      </c>
      <c r="S106" s="109">
        <v>140.34101124794199</v>
      </c>
      <c r="T106" s="108" t="s">
        <v>86</v>
      </c>
      <c r="U106" s="108">
        <f t="shared" si="10"/>
        <v>0</v>
      </c>
      <c r="V106" s="108">
        <f t="shared" si="11"/>
        <v>1</v>
      </c>
      <c r="W106" s="108">
        <f t="shared" si="12"/>
        <v>0</v>
      </c>
      <c r="X106" s="108">
        <f t="shared" si="13"/>
        <v>0</v>
      </c>
      <c r="Y106" s="108" t="s">
        <v>83</v>
      </c>
    </row>
    <row r="107" spans="1:25" ht="20.25" customHeight="1">
      <c r="A107" s="106">
        <v>106</v>
      </c>
      <c r="B107" s="107">
        <v>73</v>
      </c>
      <c r="C107" s="108" t="s">
        <v>84</v>
      </c>
      <c r="D107" s="108">
        <f t="shared" si="7"/>
        <v>1</v>
      </c>
      <c r="E107" s="107">
        <v>57.931170260000002</v>
      </c>
      <c r="F107" s="108" t="s">
        <v>131</v>
      </c>
      <c r="G107" s="108">
        <f t="shared" si="8"/>
        <v>0</v>
      </c>
      <c r="H107" s="106">
        <v>176</v>
      </c>
      <c r="I107" s="108" t="s">
        <v>130</v>
      </c>
      <c r="J107" s="108">
        <f t="shared" si="9"/>
        <v>1</v>
      </c>
      <c r="K107" s="107">
        <v>4</v>
      </c>
      <c r="L107" s="107">
        <v>111</v>
      </c>
      <c r="M107" s="109">
        <v>1.5198078835264399</v>
      </c>
      <c r="N107" s="107">
        <v>35</v>
      </c>
      <c r="O107" s="109">
        <v>15.1</v>
      </c>
      <c r="P107" s="109">
        <v>3.03</v>
      </c>
      <c r="Q107" s="107">
        <v>6668</v>
      </c>
      <c r="R107" s="109">
        <v>2.242873737</v>
      </c>
      <c r="S107" s="109">
        <v>89.032949482202994</v>
      </c>
      <c r="T107" s="108" t="s">
        <v>86</v>
      </c>
      <c r="U107" s="108">
        <f t="shared" si="10"/>
        <v>0</v>
      </c>
      <c r="V107" s="108">
        <f t="shared" si="11"/>
        <v>1</v>
      </c>
      <c r="W107" s="108">
        <f t="shared" si="12"/>
        <v>0</v>
      </c>
      <c r="X107" s="108">
        <f t="shared" si="13"/>
        <v>0</v>
      </c>
      <c r="Y107" s="108" t="s">
        <v>83</v>
      </c>
    </row>
    <row r="108" spans="1:25" ht="20.25" customHeight="1">
      <c r="A108" s="106">
        <v>107</v>
      </c>
      <c r="B108" s="107">
        <v>41</v>
      </c>
      <c r="C108" s="108" t="s">
        <v>81</v>
      </c>
      <c r="D108" s="108">
        <f t="shared" si="7"/>
        <v>0</v>
      </c>
      <c r="E108" s="107">
        <v>79.492907329999994</v>
      </c>
      <c r="F108" s="108" t="s">
        <v>131</v>
      </c>
      <c r="G108" s="108">
        <f t="shared" si="8"/>
        <v>0</v>
      </c>
      <c r="H108" s="106">
        <v>155</v>
      </c>
      <c r="I108" s="108" t="s">
        <v>131</v>
      </c>
      <c r="J108" s="108">
        <f t="shared" si="9"/>
        <v>0</v>
      </c>
      <c r="K108" s="107">
        <v>5</v>
      </c>
      <c r="L108" s="107">
        <v>145</v>
      </c>
      <c r="M108" s="109">
        <v>1.62669111491866</v>
      </c>
      <c r="N108" s="107">
        <v>30</v>
      </c>
      <c r="O108" s="109">
        <v>5.2</v>
      </c>
      <c r="P108" s="109">
        <v>2.5499999999999998</v>
      </c>
      <c r="Q108" s="107">
        <v>10043</v>
      </c>
      <c r="R108" s="109">
        <v>2.9853988459999998</v>
      </c>
      <c r="S108" s="109">
        <v>100.110281822728</v>
      </c>
      <c r="T108" s="108" t="s">
        <v>86</v>
      </c>
      <c r="U108" s="108">
        <f t="shared" si="10"/>
        <v>0</v>
      </c>
      <c r="V108" s="108">
        <f t="shared" si="11"/>
        <v>1</v>
      </c>
      <c r="W108" s="108">
        <f t="shared" si="12"/>
        <v>0</v>
      </c>
      <c r="X108" s="108">
        <f t="shared" si="13"/>
        <v>0</v>
      </c>
      <c r="Y108" s="108" t="s">
        <v>83</v>
      </c>
    </row>
    <row r="109" spans="1:25" ht="20.25" customHeight="1">
      <c r="A109" s="106">
        <v>108</v>
      </c>
      <c r="B109" s="107">
        <v>51</v>
      </c>
      <c r="C109" s="108" t="s">
        <v>84</v>
      </c>
      <c r="D109" s="108">
        <f t="shared" si="7"/>
        <v>1</v>
      </c>
      <c r="E109" s="107">
        <v>50.844110690000001</v>
      </c>
      <c r="F109" s="108" t="s">
        <v>130</v>
      </c>
      <c r="G109" s="108">
        <f t="shared" si="8"/>
        <v>1</v>
      </c>
      <c r="H109" s="106">
        <v>60</v>
      </c>
      <c r="I109" s="108" t="s">
        <v>131</v>
      </c>
      <c r="J109" s="108">
        <f t="shared" si="9"/>
        <v>0</v>
      </c>
      <c r="K109" s="107">
        <v>0</v>
      </c>
      <c r="L109" s="107">
        <v>442</v>
      </c>
      <c r="M109" s="109">
        <v>1.8724092481810399</v>
      </c>
      <c r="N109" s="107">
        <v>27</v>
      </c>
      <c r="O109" s="109">
        <v>13.1</v>
      </c>
      <c r="P109" s="109">
        <v>2.88</v>
      </c>
      <c r="Q109" s="107">
        <v>12264</v>
      </c>
      <c r="R109" s="109">
        <v>1.6777941809999999</v>
      </c>
      <c r="S109" s="109">
        <v>144.14481843838101</v>
      </c>
      <c r="T109" s="108" t="s">
        <v>86</v>
      </c>
      <c r="U109" s="108">
        <f t="shared" si="10"/>
        <v>0</v>
      </c>
      <c r="V109" s="108">
        <f t="shared" si="11"/>
        <v>1</v>
      </c>
      <c r="W109" s="108">
        <f t="shared" si="12"/>
        <v>0</v>
      </c>
      <c r="X109" s="108">
        <f t="shared" si="13"/>
        <v>0</v>
      </c>
      <c r="Y109" s="108" t="s">
        <v>83</v>
      </c>
    </row>
    <row r="110" spans="1:25" ht="20.25" customHeight="1">
      <c r="A110" s="106">
        <v>109</v>
      </c>
      <c r="B110" s="107">
        <v>57</v>
      </c>
      <c r="C110" s="108" t="s">
        <v>84</v>
      </c>
      <c r="D110" s="108">
        <f t="shared" si="7"/>
        <v>1</v>
      </c>
      <c r="E110" s="107">
        <v>47.55733721</v>
      </c>
      <c r="F110" s="108" t="s">
        <v>131</v>
      </c>
      <c r="G110" s="108">
        <f t="shared" si="8"/>
        <v>0</v>
      </c>
      <c r="H110" s="106">
        <v>120</v>
      </c>
      <c r="I110" s="108" t="s">
        <v>131</v>
      </c>
      <c r="J110" s="108">
        <f t="shared" si="9"/>
        <v>0</v>
      </c>
      <c r="K110" s="107">
        <v>1</v>
      </c>
      <c r="L110" s="107">
        <v>422</v>
      </c>
      <c r="M110" s="109">
        <v>2.5479944138890001</v>
      </c>
      <c r="N110" s="107">
        <v>38</v>
      </c>
      <c r="O110" s="109">
        <v>11.3</v>
      </c>
      <c r="P110" s="109">
        <v>4.2699999999999996</v>
      </c>
      <c r="Q110" s="107">
        <v>11024</v>
      </c>
      <c r="R110" s="109">
        <v>0.91513651119999995</v>
      </c>
      <c r="S110" s="109">
        <v>172.500126909979</v>
      </c>
      <c r="T110" s="108" t="s">
        <v>86</v>
      </c>
      <c r="U110" s="108">
        <f t="shared" si="10"/>
        <v>0</v>
      </c>
      <c r="V110" s="108">
        <f t="shared" si="11"/>
        <v>1</v>
      </c>
      <c r="W110" s="108">
        <f t="shared" si="12"/>
        <v>0</v>
      </c>
      <c r="X110" s="108">
        <f t="shared" si="13"/>
        <v>0</v>
      </c>
      <c r="Y110" s="108" t="s">
        <v>83</v>
      </c>
    </row>
    <row r="111" spans="1:25" ht="20.25" customHeight="1">
      <c r="A111" s="106">
        <v>110</v>
      </c>
      <c r="B111" s="107">
        <v>63</v>
      </c>
      <c r="C111" s="108" t="s">
        <v>84</v>
      </c>
      <c r="D111" s="108">
        <f t="shared" si="7"/>
        <v>1</v>
      </c>
      <c r="E111" s="107">
        <v>75.775831299999993</v>
      </c>
      <c r="F111" s="108" t="s">
        <v>131</v>
      </c>
      <c r="G111" s="108">
        <f t="shared" si="8"/>
        <v>0</v>
      </c>
      <c r="H111" s="106">
        <v>178</v>
      </c>
      <c r="I111" s="108" t="s">
        <v>131</v>
      </c>
      <c r="J111" s="108">
        <f t="shared" si="9"/>
        <v>0</v>
      </c>
      <c r="K111" s="107">
        <v>3</v>
      </c>
      <c r="L111" s="107">
        <v>408</v>
      </c>
      <c r="M111" s="109">
        <v>2.4849602097021002</v>
      </c>
      <c r="N111" s="107">
        <v>48</v>
      </c>
      <c r="O111" s="109">
        <v>10.1</v>
      </c>
      <c r="P111" s="109">
        <v>3.31</v>
      </c>
      <c r="Q111" s="107">
        <v>10160</v>
      </c>
      <c r="R111" s="109">
        <v>3.0065336229999997</v>
      </c>
      <c r="S111" s="109">
        <v>171.048470586197</v>
      </c>
      <c r="T111" s="108" t="s">
        <v>86</v>
      </c>
      <c r="U111" s="108">
        <f t="shared" si="10"/>
        <v>0</v>
      </c>
      <c r="V111" s="108">
        <f t="shared" si="11"/>
        <v>1</v>
      </c>
      <c r="W111" s="108">
        <f t="shared" si="12"/>
        <v>0</v>
      </c>
      <c r="X111" s="108">
        <f t="shared" si="13"/>
        <v>0</v>
      </c>
      <c r="Y111" s="108" t="s">
        <v>83</v>
      </c>
    </row>
    <row r="112" spans="1:25" ht="20.25" customHeight="1">
      <c r="A112" s="106">
        <v>111</v>
      </c>
      <c r="B112" s="107">
        <v>84</v>
      </c>
      <c r="C112" s="108" t="s">
        <v>84</v>
      </c>
      <c r="D112" s="108">
        <f t="shared" si="7"/>
        <v>1</v>
      </c>
      <c r="E112" s="107">
        <v>77.686486410000001</v>
      </c>
      <c r="F112" s="108" t="s">
        <v>131</v>
      </c>
      <c r="G112" s="108">
        <f t="shared" si="8"/>
        <v>0</v>
      </c>
      <c r="H112" s="106">
        <v>107</v>
      </c>
      <c r="I112" s="108" t="s">
        <v>131</v>
      </c>
      <c r="J112" s="108">
        <f t="shared" si="9"/>
        <v>0</v>
      </c>
      <c r="K112" s="107">
        <v>3</v>
      </c>
      <c r="L112" s="107">
        <v>154</v>
      </c>
      <c r="M112" s="109">
        <v>3.4092387275685399</v>
      </c>
      <c r="N112" s="107">
        <v>54</v>
      </c>
      <c r="O112" s="109">
        <v>12.9</v>
      </c>
      <c r="P112" s="109">
        <v>6</v>
      </c>
      <c r="Q112" s="107">
        <v>9178</v>
      </c>
      <c r="R112" s="109">
        <v>2.2324940550000001</v>
      </c>
      <c r="S112" s="109">
        <v>82.344269841357303</v>
      </c>
      <c r="T112" s="108" t="s">
        <v>86</v>
      </c>
      <c r="U112" s="108">
        <f t="shared" si="10"/>
        <v>0</v>
      </c>
      <c r="V112" s="108">
        <f t="shared" si="11"/>
        <v>1</v>
      </c>
      <c r="W112" s="108">
        <f t="shared" si="12"/>
        <v>0</v>
      </c>
      <c r="X112" s="108">
        <f t="shared" si="13"/>
        <v>0</v>
      </c>
      <c r="Y112" s="108" t="s">
        <v>83</v>
      </c>
    </row>
    <row r="113" spans="1:25" ht="20.25" customHeight="1">
      <c r="A113" s="106">
        <v>112</v>
      </c>
      <c r="B113" s="107">
        <v>52</v>
      </c>
      <c r="C113" s="108" t="s">
        <v>84</v>
      </c>
      <c r="D113" s="108">
        <f t="shared" si="7"/>
        <v>1</v>
      </c>
      <c r="E113" s="107">
        <v>78.484629269999999</v>
      </c>
      <c r="F113" s="108" t="s">
        <v>130</v>
      </c>
      <c r="G113" s="108">
        <f t="shared" si="8"/>
        <v>1</v>
      </c>
      <c r="H113" s="106">
        <v>153</v>
      </c>
      <c r="I113" s="108" t="s">
        <v>131</v>
      </c>
      <c r="J113" s="108">
        <f t="shared" si="9"/>
        <v>0</v>
      </c>
      <c r="K113" s="107">
        <v>4</v>
      </c>
      <c r="L113" s="107">
        <v>129</v>
      </c>
      <c r="M113" s="109">
        <v>2.76198985417851</v>
      </c>
      <c r="N113" s="107">
        <v>48</v>
      </c>
      <c r="O113" s="109">
        <v>5</v>
      </c>
      <c r="P113" s="109">
        <v>5.64</v>
      </c>
      <c r="Q113" s="107">
        <v>9307</v>
      </c>
      <c r="R113" s="109">
        <v>4.172717424</v>
      </c>
      <c r="S113" s="109">
        <v>49.205553757735103</v>
      </c>
      <c r="T113" s="108" t="s">
        <v>86</v>
      </c>
      <c r="U113" s="108">
        <f t="shared" si="10"/>
        <v>0</v>
      </c>
      <c r="V113" s="108">
        <f t="shared" si="11"/>
        <v>1</v>
      </c>
      <c r="W113" s="108">
        <f t="shared" si="12"/>
        <v>0</v>
      </c>
      <c r="X113" s="108">
        <f t="shared" si="13"/>
        <v>0</v>
      </c>
      <c r="Y113" s="108" t="s">
        <v>83</v>
      </c>
    </row>
    <row r="114" spans="1:25" ht="20.25" customHeight="1">
      <c r="A114" s="106">
        <v>113</v>
      </c>
      <c r="B114" s="107">
        <v>78</v>
      </c>
      <c r="C114" s="108" t="s">
        <v>81</v>
      </c>
      <c r="D114" s="108">
        <f t="shared" si="7"/>
        <v>0</v>
      </c>
      <c r="E114" s="107">
        <v>29.889020930000001</v>
      </c>
      <c r="F114" s="108" t="s">
        <v>130</v>
      </c>
      <c r="G114" s="108">
        <f t="shared" si="8"/>
        <v>1</v>
      </c>
      <c r="H114" s="106">
        <v>177</v>
      </c>
      <c r="I114" s="108" t="s">
        <v>130</v>
      </c>
      <c r="J114" s="108">
        <f t="shared" si="9"/>
        <v>1</v>
      </c>
      <c r="K114" s="107">
        <v>1</v>
      </c>
      <c r="L114" s="107">
        <v>221</v>
      </c>
      <c r="M114" s="109">
        <v>2.1035076539419899</v>
      </c>
      <c r="N114" s="107">
        <v>44</v>
      </c>
      <c r="O114" s="109">
        <v>5.2</v>
      </c>
      <c r="P114" s="109">
        <v>5.59</v>
      </c>
      <c r="Q114" s="107">
        <v>8027</v>
      </c>
      <c r="R114" s="109">
        <v>1.4940661050000001</v>
      </c>
      <c r="S114" s="109">
        <v>118.52082724636</v>
      </c>
      <c r="T114" s="108" t="s">
        <v>86</v>
      </c>
      <c r="U114" s="108">
        <f t="shared" si="10"/>
        <v>0</v>
      </c>
      <c r="V114" s="108">
        <f t="shared" si="11"/>
        <v>1</v>
      </c>
      <c r="W114" s="108">
        <f t="shared" si="12"/>
        <v>0</v>
      </c>
      <c r="X114" s="108">
        <f t="shared" si="13"/>
        <v>0</v>
      </c>
      <c r="Y114" s="108" t="s">
        <v>83</v>
      </c>
    </row>
    <row r="115" spans="1:25" ht="20.25" customHeight="1">
      <c r="A115" s="106">
        <v>114</v>
      </c>
      <c r="B115" s="107">
        <v>27</v>
      </c>
      <c r="C115" s="108" t="s">
        <v>81</v>
      </c>
      <c r="D115" s="108">
        <f t="shared" si="7"/>
        <v>0</v>
      </c>
      <c r="E115" s="107">
        <v>62.183094519999997</v>
      </c>
      <c r="F115" s="108" t="s">
        <v>130</v>
      </c>
      <c r="G115" s="108">
        <f t="shared" si="8"/>
        <v>1</v>
      </c>
      <c r="H115" s="106">
        <v>111</v>
      </c>
      <c r="I115" s="108" t="s">
        <v>130</v>
      </c>
      <c r="J115" s="108">
        <f t="shared" si="9"/>
        <v>1</v>
      </c>
      <c r="K115" s="107">
        <v>2</v>
      </c>
      <c r="L115" s="107">
        <v>142</v>
      </c>
      <c r="M115" s="109">
        <v>2.0023124077269601</v>
      </c>
      <c r="N115" s="107">
        <v>27</v>
      </c>
      <c r="O115" s="109">
        <v>8.4</v>
      </c>
      <c r="P115" s="109">
        <v>4.34</v>
      </c>
      <c r="Q115" s="107">
        <v>4136</v>
      </c>
      <c r="R115" s="109">
        <v>2.7992741919999999</v>
      </c>
      <c r="S115" s="109">
        <v>52.8992977061407</v>
      </c>
      <c r="T115" s="108" t="s">
        <v>86</v>
      </c>
      <c r="U115" s="108">
        <f t="shared" si="10"/>
        <v>0</v>
      </c>
      <c r="V115" s="108">
        <f t="shared" si="11"/>
        <v>1</v>
      </c>
      <c r="W115" s="108">
        <f t="shared" si="12"/>
        <v>0</v>
      </c>
      <c r="X115" s="108">
        <f t="shared" si="13"/>
        <v>0</v>
      </c>
      <c r="Y115" s="108" t="s">
        <v>83</v>
      </c>
    </row>
    <row r="116" spans="1:25" ht="20.25" customHeight="1">
      <c r="A116" s="106">
        <v>115</v>
      </c>
      <c r="B116" s="107">
        <v>22</v>
      </c>
      <c r="C116" s="108" t="s">
        <v>81</v>
      </c>
      <c r="D116" s="108">
        <f t="shared" si="7"/>
        <v>0</v>
      </c>
      <c r="E116" s="107">
        <v>65.400265619999999</v>
      </c>
      <c r="F116" s="108" t="s">
        <v>131</v>
      </c>
      <c r="G116" s="108">
        <f t="shared" si="8"/>
        <v>0</v>
      </c>
      <c r="H116" s="106">
        <v>179</v>
      </c>
      <c r="I116" s="108" t="s">
        <v>131</v>
      </c>
      <c r="J116" s="108">
        <f t="shared" si="9"/>
        <v>0</v>
      </c>
      <c r="K116" s="107">
        <v>5</v>
      </c>
      <c r="L116" s="107">
        <v>438</v>
      </c>
      <c r="M116" s="109">
        <v>1.75157659271337</v>
      </c>
      <c r="N116" s="107">
        <v>36</v>
      </c>
      <c r="O116" s="109">
        <v>8.6999999999999993</v>
      </c>
      <c r="P116" s="109">
        <v>4.16</v>
      </c>
      <c r="Q116" s="107">
        <v>14808</v>
      </c>
      <c r="R116" s="109">
        <v>1.83525899</v>
      </c>
      <c r="S116" s="109">
        <v>137.81186238487001</v>
      </c>
      <c r="T116" s="108" t="s">
        <v>86</v>
      </c>
      <c r="U116" s="108">
        <f t="shared" si="10"/>
        <v>0</v>
      </c>
      <c r="V116" s="108">
        <f t="shared" si="11"/>
        <v>1</v>
      </c>
      <c r="W116" s="108">
        <f t="shared" si="12"/>
        <v>0</v>
      </c>
      <c r="X116" s="108">
        <f t="shared" si="13"/>
        <v>0</v>
      </c>
      <c r="Y116" s="108" t="s">
        <v>83</v>
      </c>
    </row>
    <row r="117" spans="1:25" ht="20.25" customHeight="1">
      <c r="A117" s="106">
        <v>116</v>
      </c>
      <c r="B117" s="107">
        <v>79</v>
      </c>
      <c r="C117" s="108" t="s">
        <v>84</v>
      </c>
      <c r="D117" s="108">
        <f t="shared" si="7"/>
        <v>1</v>
      </c>
      <c r="E117" s="107">
        <v>49.232427899999998</v>
      </c>
      <c r="F117" s="108" t="s">
        <v>130</v>
      </c>
      <c r="G117" s="108">
        <f t="shared" si="8"/>
        <v>1</v>
      </c>
      <c r="H117" s="106">
        <v>168</v>
      </c>
      <c r="I117" s="108" t="s">
        <v>130</v>
      </c>
      <c r="J117" s="108">
        <f t="shared" si="9"/>
        <v>1</v>
      </c>
      <c r="K117" s="107">
        <v>1</v>
      </c>
      <c r="L117" s="107">
        <v>179</v>
      </c>
      <c r="M117" s="109">
        <v>1.1324166352488401</v>
      </c>
      <c r="N117" s="107">
        <v>22</v>
      </c>
      <c r="O117" s="109">
        <v>14.7</v>
      </c>
      <c r="P117" s="109">
        <v>6.03</v>
      </c>
      <c r="Q117" s="107">
        <v>5742</v>
      </c>
      <c r="R117" s="109">
        <v>2.300319585</v>
      </c>
      <c r="S117" s="109">
        <v>100.33676242369199</v>
      </c>
      <c r="T117" s="108" t="s">
        <v>86</v>
      </c>
      <c r="U117" s="108">
        <f t="shared" si="10"/>
        <v>0</v>
      </c>
      <c r="V117" s="108">
        <f t="shared" si="11"/>
        <v>1</v>
      </c>
      <c r="W117" s="108">
        <f t="shared" si="12"/>
        <v>0</v>
      </c>
      <c r="X117" s="108">
        <f t="shared" si="13"/>
        <v>0</v>
      </c>
      <c r="Y117" s="108" t="s">
        <v>83</v>
      </c>
    </row>
    <row r="118" spans="1:25" ht="20.25" customHeight="1">
      <c r="A118" s="106">
        <v>117</v>
      </c>
      <c r="B118" s="107">
        <v>63</v>
      </c>
      <c r="C118" s="108" t="s">
        <v>81</v>
      </c>
      <c r="D118" s="108">
        <f t="shared" si="7"/>
        <v>0</v>
      </c>
      <c r="E118" s="107">
        <v>45.757007469999998</v>
      </c>
      <c r="F118" s="108" t="s">
        <v>131</v>
      </c>
      <c r="G118" s="108">
        <f t="shared" si="8"/>
        <v>0</v>
      </c>
      <c r="H118" s="106">
        <v>176</v>
      </c>
      <c r="I118" s="108" t="s">
        <v>130</v>
      </c>
      <c r="J118" s="108">
        <f t="shared" si="9"/>
        <v>1</v>
      </c>
      <c r="K118" s="107">
        <v>5</v>
      </c>
      <c r="L118" s="107">
        <v>187</v>
      </c>
      <c r="M118" s="109">
        <v>1.7965885829264301</v>
      </c>
      <c r="N118" s="107">
        <v>29</v>
      </c>
      <c r="O118" s="109">
        <v>10.1</v>
      </c>
      <c r="P118" s="109">
        <v>5.49</v>
      </c>
      <c r="Q118" s="107">
        <v>4869</v>
      </c>
      <c r="R118" s="109">
        <v>1.435034669</v>
      </c>
      <c r="S118" s="109">
        <v>108.354174018935</v>
      </c>
      <c r="T118" s="108" t="s">
        <v>82</v>
      </c>
      <c r="U118" s="108">
        <f t="shared" si="10"/>
        <v>0</v>
      </c>
      <c r="V118" s="108">
        <f t="shared" si="11"/>
        <v>0</v>
      </c>
      <c r="W118" s="108">
        <f t="shared" si="12"/>
        <v>1</v>
      </c>
      <c r="X118" s="108">
        <f t="shared" si="13"/>
        <v>0</v>
      </c>
      <c r="Y118" s="109" t="s">
        <v>87</v>
      </c>
    </row>
    <row r="119" spans="1:25" ht="20.25" customHeight="1">
      <c r="A119" s="106">
        <v>118</v>
      </c>
      <c r="B119" s="107">
        <v>33</v>
      </c>
      <c r="C119" s="108" t="s">
        <v>81</v>
      </c>
      <c r="D119" s="108">
        <f t="shared" si="7"/>
        <v>0</v>
      </c>
      <c r="E119" s="107">
        <v>51.475163029999997</v>
      </c>
      <c r="F119" s="108" t="s">
        <v>130</v>
      </c>
      <c r="G119" s="108">
        <f t="shared" si="8"/>
        <v>1</v>
      </c>
      <c r="H119" s="106">
        <v>158</v>
      </c>
      <c r="I119" s="108" t="s">
        <v>131</v>
      </c>
      <c r="J119" s="108">
        <f t="shared" si="9"/>
        <v>0</v>
      </c>
      <c r="K119" s="107">
        <v>3</v>
      </c>
      <c r="L119" s="107">
        <v>486</v>
      </c>
      <c r="M119" s="109">
        <v>1.3782318796772699</v>
      </c>
      <c r="N119" s="107">
        <v>28</v>
      </c>
      <c r="O119" s="109">
        <v>13.5</v>
      </c>
      <c r="P119" s="109">
        <v>5.61</v>
      </c>
      <c r="Q119" s="107">
        <v>12345</v>
      </c>
      <c r="R119" s="109">
        <v>1.891768323</v>
      </c>
      <c r="S119" s="109">
        <v>159.50693245706799</v>
      </c>
      <c r="T119" s="108" t="s">
        <v>82</v>
      </c>
      <c r="U119" s="108">
        <f t="shared" si="10"/>
        <v>0</v>
      </c>
      <c r="V119" s="108">
        <f t="shared" si="11"/>
        <v>0</v>
      </c>
      <c r="W119" s="108">
        <f t="shared" si="12"/>
        <v>1</v>
      </c>
      <c r="X119" s="108">
        <f t="shared" si="13"/>
        <v>0</v>
      </c>
      <c r="Y119" s="109" t="s">
        <v>87</v>
      </c>
    </row>
    <row r="120" spans="1:25" ht="20.25" customHeight="1">
      <c r="A120" s="106">
        <v>119</v>
      </c>
      <c r="B120" s="107">
        <v>35</v>
      </c>
      <c r="C120" s="108" t="s">
        <v>81</v>
      </c>
      <c r="D120" s="108">
        <f t="shared" si="7"/>
        <v>0</v>
      </c>
      <c r="E120" s="107">
        <v>51.224130709999997</v>
      </c>
      <c r="F120" s="108" t="s">
        <v>130</v>
      </c>
      <c r="G120" s="108">
        <f t="shared" si="8"/>
        <v>1</v>
      </c>
      <c r="H120" s="106">
        <v>172</v>
      </c>
      <c r="I120" s="108" t="s">
        <v>131</v>
      </c>
      <c r="J120" s="108">
        <f t="shared" si="9"/>
        <v>0</v>
      </c>
      <c r="K120" s="107">
        <v>1</v>
      </c>
      <c r="L120" s="107">
        <v>141</v>
      </c>
      <c r="M120" s="109">
        <v>1.63686315575323</v>
      </c>
      <c r="N120" s="107">
        <v>20</v>
      </c>
      <c r="O120" s="109">
        <v>6.6</v>
      </c>
      <c r="P120" s="109">
        <v>5.65</v>
      </c>
      <c r="Q120" s="107">
        <v>9488</v>
      </c>
      <c r="R120" s="109">
        <v>2.1146804449999999</v>
      </c>
      <c r="S120" s="109">
        <v>69.500654993722705</v>
      </c>
      <c r="T120" s="108" t="s">
        <v>82</v>
      </c>
      <c r="U120" s="108">
        <f t="shared" si="10"/>
        <v>0</v>
      </c>
      <c r="V120" s="108">
        <f t="shared" si="11"/>
        <v>0</v>
      </c>
      <c r="W120" s="108">
        <f t="shared" si="12"/>
        <v>1</v>
      </c>
      <c r="X120" s="108">
        <f t="shared" si="13"/>
        <v>0</v>
      </c>
      <c r="Y120" s="109" t="s">
        <v>87</v>
      </c>
    </row>
    <row r="121" spans="1:25" ht="20.25" customHeight="1">
      <c r="A121" s="106">
        <v>120</v>
      </c>
      <c r="B121" s="107">
        <v>71</v>
      </c>
      <c r="C121" s="108" t="s">
        <v>84</v>
      </c>
      <c r="D121" s="108">
        <f t="shared" si="7"/>
        <v>1</v>
      </c>
      <c r="E121" s="107">
        <v>74.255839350000002</v>
      </c>
      <c r="F121" s="108" t="s">
        <v>131</v>
      </c>
      <c r="G121" s="108">
        <f t="shared" si="8"/>
        <v>0</v>
      </c>
      <c r="H121" s="106">
        <v>158</v>
      </c>
      <c r="I121" s="108" t="s">
        <v>131</v>
      </c>
      <c r="J121" s="108">
        <f t="shared" si="9"/>
        <v>0</v>
      </c>
      <c r="K121" s="107">
        <v>4</v>
      </c>
      <c r="L121" s="107">
        <v>214</v>
      </c>
      <c r="M121" s="109">
        <v>2.32391160456649</v>
      </c>
      <c r="N121" s="107">
        <v>49</v>
      </c>
      <c r="O121" s="109">
        <v>17</v>
      </c>
      <c r="P121" s="109">
        <v>4.59</v>
      </c>
      <c r="Q121" s="107">
        <v>4139</v>
      </c>
      <c r="R121" s="109">
        <v>3.0953783349999999</v>
      </c>
      <c r="S121" s="109">
        <v>73.407853264259501</v>
      </c>
      <c r="T121" s="108" t="s">
        <v>82</v>
      </c>
      <c r="U121" s="108">
        <f t="shared" si="10"/>
        <v>0</v>
      </c>
      <c r="V121" s="108">
        <f t="shared" si="11"/>
        <v>0</v>
      </c>
      <c r="W121" s="108">
        <f t="shared" si="12"/>
        <v>1</v>
      </c>
      <c r="X121" s="108">
        <f t="shared" si="13"/>
        <v>0</v>
      </c>
      <c r="Y121" s="109" t="s">
        <v>87</v>
      </c>
    </row>
    <row r="122" spans="1:25" ht="20.25" customHeight="1">
      <c r="A122" s="106">
        <v>121</v>
      </c>
      <c r="B122" s="107">
        <v>81</v>
      </c>
      <c r="C122" s="108" t="s">
        <v>81</v>
      </c>
      <c r="D122" s="108">
        <f t="shared" si="7"/>
        <v>0</v>
      </c>
      <c r="E122" s="107">
        <v>25.631373100000001</v>
      </c>
      <c r="F122" s="108" t="s">
        <v>130</v>
      </c>
      <c r="G122" s="108">
        <f t="shared" si="8"/>
        <v>1</v>
      </c>
      <c r="H122" s="106">
        <v>119</v>
      </c>
      <c r="I122" s="108" t="s">
        <v>130</v>
      </c>
      <c r="J122" s="108">
        <f t="shared" si="9"/>
        <v>1</v>
      </c>
      <c r="K122" s="107">
        <v>0</v>
      </c>
      <c r="L122" s="107">
        <v>143</v>
      </c>
      <c r="M122" s="109">
        <v>1.3450423838186001</v>
      </c>
      <c r="N122" s="107">
        <v>25</v>
      </c>
      <c r="O122" s="109">
        <v>8.6999999999999993</v>
      </c>
      <c r="P122" s="109">
        <v>5.91</v>
      </c>
      <c r="Q122" s="107">
        <v>6346</v>
      </c>
      <c r="R122" s="109">
        <v>1.2324340999999999</v>
      </c>
      <c r="S122" s="109">
        <v>72.467011730077601</v>
      </c>
      <c r="T122" s="108" t="s">
        <v>82</v>
      </c>
      <c r="U122" s="108">
        <f t="shared" si="10"/>
        <v>0</v>
      </c>
      <c r="V122" s="108">
        <f t="shared" si="11"/>
        <v>0</v>
      </c>
      <c r="W122" s="108">
        <f t="shared" si="12"/>
        <v>1</v>
      </c>
      <c r="X122" s="108">
        <f t="shared" si="13"/>
        <v>0</v>
      </c>
      <c r="Y122" s="109" t="s">
        <v>87</v>
      </c>
    </row>
    <row r="123" spans="1:25" ht="20.25" customHeight="1">
      <c r="A123" s="106">
        <v>122</v>
      </c>
      <c r="B123" s="107">
        <v>20</v>
      </c>
      <c r="C123" s="108" t="s">
        <v>84</v>
      </c>
      <c r="D123" s="108">
        <f t="shared" si="7"/>
        <v>1</v>
      </c>
      <c r="E123" s="107">
        <v>69.634501819999997</v>
      </c>
      <c r="F123" s="108" t="s">
        <v>131</v>
      </c>
      <c r="G123" s="108">
        <f t="shared" si="8"/>
        <v>0</v>
      </c>
      <c r="H123" s="106">
        <v>122</v>
      </c>
      <c r="I123" s="108" t="s">
        <v>131</v>
      </c>
      <c r="J123" s="108">
        <f t="shared" si="9"/>
        <v>0</v>
      </c>
      <c r="K123" s="107">
        <v>0</v>
      </c>
      <c r="L123" s="107">
        <v>414</v>
      </c>
      <c r="M123" s="109">
        <v>1.7884065448939299</v>
      </c>
      <c r="N123" s="107">
        <v>25</v>
      </c>
      <c r="O123" s="109">
        <v>17.2</v>
      </c>
      <c r="P123" s="109">
        <v>4.5599999999999996</v>
      </c>
      <c r="Q123" s="107">
        <v>4679</v>
      </c>
      <c r="R123" s="109">
        <v>1.9335235210000001</v>
      </c>
      <c r="S123" s="109">
        <v>165.68171015025399</v>
      </c>
      <c r="T123" s="108" t="s">
        <v>82</v>
      </c>
      <c r="U123" s="108">
        <f t="shared" si="10"/>
        <v>0</v>
      </c>
      <c r="V123" s="108">
        <f t="shared" si="11"/>
        <v>0</v>
      </c>
      <c r="W123" s="108">
        <f t="shared" si="12"/>
        <v>1</v>
      </c>
      <c r="X123" s="108">
        <f t="shared" si="13"/>
        <v>0</v>
      </c>
      <c r="Y123" s="109" t="s">
        <v>87</v>
      </c>
    </row>
    <row r="124" spans="1:25" ht="20.25" customHeight="1">
      <c r="A124" s="106">
        <v>123</v>
      </c>
      <c r="B124" s="107">
        <v>60</v>
      </c>
      <c r="C124" s="108" t="s">
        <v>81</v>
      </c>
      <c r="D124" s="108">
        <f t="shared" si="7"/>
        <v>0</v>
      </c>
      <c r="E124" s="107">
        <v>60.551935460000003</v>
      </c>
      <c r="F124" s="108" t="s">
        <v>131</v>
      </c>
      <c r="G124" s="108">
        <f t="shared" si="8"/>
        <v>0</v>
      </c>
      <c r="H124" s="106">
        <v>91</v>
      </c>
      <c r="I124" s="108" t="s">
        <v>131</v>
      </c>
      <c r="J124" s="108">
        <f t="shared" si="9"/>
        <v>0</v>
      </c>
      <c r="K124" s="107">
        <v>2</v>
      </c>
      <c r="L124" s="107">
        <v>373</v>
      </c>
      <c r="M124" s="109">
        <v>1.59751197334177</v>
      </c>
      <c r="N124" s="107">
        <v>20</v>
      </c>
      <c r="O124" s="109">
        <v>5</v>
      </c>
      <c r="P124" s="109">
        <v>5.09</v>
      </c>
      <c r="Q124" s="107">
        <v>5271</v>
      </c>
      <c r="R124" s="109">
        <v>1.4228089829999999</v>
      </c>
      <c r="S124" s="109">
        <v>166.43655987651701</v>
      </c>
      <c r="T124" s="108" t="s">
        <v>82</v>
      </c>
      <c r="U124" s="108">
        <f t="shared" si="10"/>
        <v>0</v>
      </c>
      <c r="V124" s="108">
        <f t="shared" si="11"/>
        <v>0</v>
      </c>
      <c r="W124" s="108">
        <f t="shared" si="12"/>
        <v>1</v>
      </c>
      <c r="X124" s="108">
        <f t="shared" si="13"/>
        <v>0</v>
      </c>
      <c r="Y124" s="109" t="s">
        <v>87</v>
      </c>
    </row>
    <row r="125" spans="1:25" ht="20.25" customHeight="1">
      <c r="A125" s="106">
        <v>124</v>
      </c>
      <c r="B125" s="107">
        <v>26</v>
      </c>
      <c r="C125" s="108" t="s">
        <v>84</v>
      </c>
      <c r="D125" s="108">
        <f t="shared" si="7"/>
        <v>1</v>
      </c>
      <c r="E125" s="107">
        <v>61.219683680000003</v>
      </c>
      <c r="F125" s="108" t="s">
        <v>130</v>
      </c>
      <c r="G125" s="108">
        <f t="shared" si="8"/>
        <v>1</v>
      </c>
      <c r="H125" s="106">
        <v>146</v>
      </c>
      <c r="I125" s="108" t="s">
        <v>131</v>
      </c>
      <c r="J125" s="108">
        <f t="shared" si="9"/>
        <v>0</v>
      </c>
      <c r="K125" s="107">
        <v>1</v>
      </c>
      <c r="L125" s="107">
        <v>171</v>
      </c>
      <c r="M125" s="109">
        <v>2.1203463635867199</v>
      </c>
      <c r="N125" s="107">
        <v>42</v>
      </c>
      <c r="O125" s="109">
        <v>6.8</v>
      </c>
      <c r="P125" s="109">
        <v>4.82</v>
      </c>
      <c r="Q125" s="107">
        <v>7927</v>
      </c>
      <c r="R125" s="109">
        <v>3.1396443920000001</v>
      </c>
      <c r="S125" s="109">
        <v>87.8472249187286</v>
      </c>
      <c r="T125" s="108" t="s">
        <v>82</v>
      </c>
      <c r="U125" s="108">
        <f t="shared" si="10"/>
        <v>0</v>
      </c>
      <c r="V125" s="108">
        <f t="shared" si="11"/>
        <v>0</v>
      </c>
      <c r="W125" s="108">
        <f t="shared" si="12"/>
        <v>1</v>
      </c>
      <c r="X125" s="108">
        <f t="shared" si="13"/>
        <v>0</v>
      </c>
      <c r="Y125" s="109" t="s">
        <v>87</v>
      </c>
    </row>
    <row r="126" spans="1:25" ht="20.25" customHeight="1">
      <c r="A126" s="106">
        <v>125</v>
      </c>
      <c r="B126" s="107">
        <v>75</v>
      </c>
      <c r="C126" s="108" t="s">
        <v>81</v>
      </c>
      <c r="D126" s="108">
        <f t="shared" si="7"/>
        <v>0</v>
      </c>
      <c r="E126" s="107">
        <v>44.129946019999998</v>
      </c>
      <c r="F126" s="108" t="s">
        <v>131</v>
      </c>
      <c r="G126" s="108">
        <f t="shared" si="8"/>
        <v>0</v>
      </c>
      <c r="H126" s="106">
        <v>77</v>
      </c>
      <c r="I126" s="108" t="s">
        <v>130</v>
      </c>
      <c r="J126" s="108">
        <f t="shared" si="9"/>
        <v>1</v>
      </c>
      <c r="K126" s="107">
        <v>4</v>
      </c>
      <c r="L126" s="107">
        <v>78</v>
      </c>
      <c r="M126" s="109">
        <v>2.6679297184063802</v>
      </c>
      <c r="N126" s="107">
        <v>51</v>
      </c>
      <c r="O126" s="109">
        <v>11.5</v>
      </c>
      <c r="P126" s="109">
        <v>5.12</v>
      </c>
      <c r="Q126" s="107">
        <v>4489</v>
      </c>
      <c r="R126" s="109">
        <v>2.1546577569999998</v>
      </c>
      <c r="S126" s="109">
        <v>81.084709057482002</v>
      </c>
      <c r="T126" s="108" t="s">
        <v>82</v>
      </c>
      <c r="U126" s="108">
        <f t="shared" si="10"/>
        <v>0</v>
      </c>
      <c r="V126" s="108">
        <f t="shared" si="11"/>
        <v>0</v>
      </c>
      <c r="W126" s="108">
        <f t="shared" si="12"/>
        <v>1</v>
      </c>
      <c r="X126" s="108">
        <f t="shared" si="13"/>
        <v>0</v>
      </c>
      <c r="Y126" s="109" t="s">
        <v>87</v>
      </c>
    </row>
    <row r="127" spans="1:25" ht="20.25" customHeight="1">
      <c r="A127" s="106">
        <v>126</v>
      </c>
      <c r="B127" s="107">
        <v>52</v>
      </c>
      <c r="C127" s="108" t="s">
        <v>84</v>
      </c>
      <c r="D127" s="108">
        <f t="shared" si="7"/>
        <v>1</v>
      </c>
      <c r="E127" s="107">
        <v>38.23736461</v>
      </c>
      <c r="F127" s="108" t="s">
        <v>130</v>
      </c>
      <c r="G127" s="108">
        <f t="shared" si="8"/>
        <v>1</v>
      </c>
      <c r="H127" s="106">
        <v>84</v>
      </c>
      <c r="I127" s="108" t="s">
        <v>130</v>
      </c>
      <c r="J127" s="108">
        <f t="shared" si="9"/>
        <v>1</v>
      </c>
      <c r="K127" s="107">
        <v>2</v>
      </c>
      <c r="L127" s="107">
        <v>494</v>
      </c>
      <c r="M127" s="109">
        <v>1.8750963960443601</v>
      </c>
      <c r="N127" s="107">
        <v>38</v>
      </c>
      <c r="O127" s="109">
        <v>8.1999999999999993</v>
      </c>
      <c r="P127" s="109">
        <v>4.16</v>
      </c>
      <c r="Q127" s="107">
        <v>6187</v>
      </c>
      <c r="R127" s="109">
        <v>1.3774586489999998</v>
      </c>
      <c r="S127" s="109">
        <v>196.29280499909399</v>
      </c>
      <c r="T127" s="108" t="s">
        <v>82</v>
      </c>
      <c r="U127" s="108">
        <f t="shared" si="10"/>
        <v>0</v>
      </c>
      <c r="V127" s="108">
        <f t="shared" si="11"/>
        <v>0</v>
      </c>
      <c r="W127" s="108">
        <f t="shared" si="12"/>
        <v>1</v>
      </c>
      <c r="X127" s="108">
        <f t="shared" si="13"/>
        <v>0</v>
      </c>
      <c r="Y127" s="109" t="s">
        <v>87</v>
      </c>
    </row>
    <row r="128" spans="1:25" ht="20.25" customHeight="1">
      <c r="A128" s="106">
        <v>127</v>
      </c>
      <c r="B128" s="107">
        <v>42</v>
      </c>
      <c r="C128" s="108" t="s">
        <v>84</v>
      </c>
      <c r="D128" s="108">
        <f t="shared" si="7"/>
        <v>1</v>
      </c>
      <c r="E128" s="107">
        <v>36.276592950000001</v>
      </c>
      <c r="F128" s="108" t="s">
        <v>131</v>
      </c>
      <c r="G128" s="108">
        <f t="shared" si="8"/>
        <v>0</v>
      </c>
      <c r="H128" s="106">
        <v>84</v>
      </c>
      <c r="I128" s="108" t="s">
        <v>130</v>
      </c>
      <c r="J128" s="108">
        <f t="shared" si="9"/>
        <v>1</v>
      </c>
      <c r="K128" s="107">
        <v>0</v>
      </c>
      <c r="L128" s="107">
        <v>346</v>
      </c>
      <c r="M128" s="109">
        <v>1.70193465142411</v>
      </c>
      <c r="N128" s="107">
        <v>33</v>
      </c>
      <c r="O128" s="109">
        <v>14.5</v>
      </c>
      <c r="P128" s="109">
        <v>6.22</v>
      </c>
      <c r="Q128" s="107">
        <v>5779</v>
      </c>
      <c r="R128" s="109">
        <v>0.95590156420000005</v>
      </c>
      <c r="S128" s="109">
        <v>128.35230969690599</v>
      </c>
      <c r="T128" s="108" t="s">
        <v>82</v>
      </c>
      <c r="U128" s="108">
        <f t="shared" si="10"/>
        <v>0</v>
      </c>
      <c r="V128" s="108">
        <f t="shared" si="11"/>
        <v>0</v>
      </c>
      <c r="W128" s="108">
        <f t="shared" si="12"/>
        <v>1</v>
      </c>
      <c r="X128" s="108">
        <f t="shared" si="13"/>
        <v>0</v>
      </c>
      <c r="Y128" s="109" t="s">
        <v>87</v>
      </c>
    </row>
    <row r="129" spans="1:25" ht="20.25" customHeight="1">
      <c r="A129" s="106">
        <v>128</v>
      </c>
      <c r="B129" s="107">
        <v>74</v>
      </c>
      <c r="C129" s="108" t="s">
        <v>84</v>
      </c>
      <c r="D129" s="108">
        <f t="shared" si="7"/>
        <v>1</v>
      </c>
      <c r="E129" s="107">
        <v>47.904336200000003</v>
      </c>
      <c r="F129" s="108" t="s">
        <v>130</v>
      </c>
      <c r="G129" s="108">
        <f t="shared" si="8"/>
        <v>1</v>
      </c>
      <c r="H129" s="106">
        <v>145</v>
      </c>
      <c r="I129" s="108" t="s">
        <v>130</v>
      </c>
      <c r="J129" s="108">
        <f t="shared" si="9"/>
        <v>1</v>
      </c>
      <c r="K129" s="107">
        <v>1</v>
      </c>
      <c r="L129" s="107">
        <v>338</v>
      </c>
      <c r="M129" s="109">
        <v>1.8069802084990001</v>
      </c>
      <c r="N129" s="107">
        <v>36</v>
      </c>
      <c r="O129" s="109">
        <v>16.899999999999999</v>
      </c>
      <c r="P129" s="109">
        <v>3.35</v>
      </c>
      <c r="Q129" s="107">
        <v>12319</v>
      </c>
      <c r="R129" s="109">
        <v>2.3874807749999998</v>
      </c>
      <c r="S129" s="109">
        <v>152.38391675051599</v>
      </c>
      <c r="T129" s="108" t="s">
        <v>82</v>
      </c>
      <c r="U129" s="108">
        <f t="shared" si="10"/>
        <v>0</v>
      </c>
      <c r="V129" s="108">
        <f t="shared" si="11"/>
        <v>0</v>
      </c>
      <c r="W129" s="108">
        <f t="shared" si="12"/>
        <v>1</v>
      </c>
      <c r="X129" s="108">
        <f t="shared" si="13"/>
        <v>0</v>
      </c>
      <c r="Y129" s="109" t="s">
        <v>87</v>
      </c>
    </row>
    <row r="130" spans="1:25" ht="20.25" customHeight="1">
      <c r="A130" s="106">
        <v>129</v>
      </c>
      <c r="B130" s="107">
        <v>27</v>
      </c>
      <c r="C130" s="108" t="s">
        <v>84</v>
      </c>
      <c r="D130" s="108">
        <f t="shared" si="7"/>
        <v>1</v>
      </c>
      <c r="E130" s="107">
        <v>63.32662887</v>
      </c>
      <c r="F130" s="108" t="s">
        <v>130</v>
      </c>
      <c r="G130" s="108">
        <f t="shared" si="8"/>
        <v>1</v>
      </c>
      <c r="H130" s="106">
        <v>129</v>
      </c>
      <c r="I130" s="108" t="s">
        <v>131</v>
      </c>
      <c r="J130" s="108">
        <f t="shared" si="9"/>
        <v>0</v>
      </c>
      <c r="K130" s="107">
        <v>5</v>
      </c>
      <c r="L130" s="107">
        <v>373</v>
      </c>
      <c r="M130" s="109">
        <v>1.7658110873499999</v>
      </c>
      <c r="N130" s="107">
        <v>33</v>
      </c>
      <c r="O130" s="109">
        <v>9</v>
      </c>
      <c r="P130" s="109">
        <v>3.64</v>
      </c>
      <c r="Q130" s="107">
        <v>11619</v>
      </c>
      <c r="R130" s="109">
        <v>3.4699362660000004</v>
      </c>
      <c r="S130" s="109">
        <v>141.00468436743199</v>
      </c>
      <c r="T130" s="108" t="s">
        <v>82</v>
      </c>
      <c r="U130" s="108">
        <f t="shared" si="10"/>
        <v>0</v>
      </c>
      <c r="V130" s="108">
        <f t="shared" si="11"/>
        <v>0</v>
      </c>
      <c r="W130" s="108">
        <f t="shared" si="12"/>
        <v>1</v>
      </c>
      <c r="X130" s="108">
        <f t="shared" si="13"/>
        <v>0</v>
      </c>
      <c r="Y130" s="109" t="s">
        <v>87</v>
      </c>
    </row>
    <row r="131" spans="1:25" ht="20.25" customHeight="1">
      <c r="A131" s="106">
        <v>130</v>
      </c>
      <c r="B131" s="107">
        <v>34</v>
      </c>
      <c r="C131" s="108" t="s">
        <v>81</v>
      </c>
      <c r="D131" s="108">
        <f t="shared" ref="D131:D194" si="14">IF(C131="Rural",1,0)</f>
        <v>0</v>
      </c>
      <c r="E131" s="107">
        <v>52.916198080000001</v>
      </c>
      <c r="F131" s="108" t="s">
        <v>130</v>
      </c>
      <c r="G131" s="108">
        <f t="shared" ref="G131:G194" si="15">IF(F131="No",1,0)</f>
        <v>1</v>
      </c>
      <c r="H131" s="106">
        <v>166</v>
      </c>
      <c r="I131" s="108" t="s">
        <v>130</v>
      </c>
      <c r="J131" s="108">
        <f t="shared" ref="J131:J194" si="16">IF(I131="No",1,0)</f>
        <v>1</v>
      </c>
      <c r="K131" s="107">
        <v>1</v>
      </c>
      <c r="L131" s="107">
        <v>293</v>
      </c>
      <c r="M131" s="109">
        <v>3.2325416348988001</v>
      </c>
      <c r="N131" s="107">
        <v>53</v>
      </c>
      <c r="O131" s="109">
        <v>13.9</v>
      </c>
      <c r="P131" s="109">
        <v>5.93</v>
      </c>
      <c r="Q131" s="107">
        <v>10163</v>
      </c>
      <c r="R131" s="109">
        <v>3.0232998120000003</v>
      </c>
      <c r="S131" s="109">
        <v>117.69333741102901</v>
      </c>
      <c r="T131" s="108" t="s">
        <v>82</v>
      </c>
      <c r="U131" s="108">
        <f t="shared" ref="U131:U194" si="17">IF(T131="Moderate",1,0)</f>
        <v>0</v>
      </c>
      <c r="V131" s="108">
        <f t="shared" ref="V131:V194" si="18">IF(T131="None",1,0)</f>
        <v>0</v>
      </c>
      <c r="W131" s="108">
        <f t="shared" ref="W131:W194" si="19">IF(Y131="Inactive",1,0)</f>
        <v>1</v>
      </c>
      <c r="X131" s="108">
        <f t="shared" ref="X131:X194" si="20">IF(Y131="Typical",1,0)</f>
        <v>0</v>
      </c>
      <c r="Y131" s="109" t="s">
        <v>87</v>
      </c>
    </row>
    <row r="132" spans="1:25" ht="20.25" customHeight="1">
      <c r="A132" s="106">
        <v>131</v>
      </c>
      <c r="B132" s="107">
        <v>58</v>
      </c>
      <c r="C132" s="108" t="s">
        <v>84</v>
      </c>
      <c r="D132" s="108">
        <f t="shared" si="14"/>
        <v>1</v>
      </c>
      <c r="E132" s="107">
        <v>38.029719489999998</v>
      </c>
      <c r="F132" s="108" t="s">
        <v>131</v>
      </c>
      <c r="G132" s="108">
        <f t="shared" si="15"/>
        <v>0</v>
      </c>
      <c r="H132" s="106">
        <v>112</v>
      </c>
      <c r="I132" s="108" t="s">
        <v>130</v>
      </c>
      <c r="J132" s="108">
        <f t="shared" si="16"/>
        <v>1</v>
      </c>
      <c r="K132" s="107">
        <v>2</v>
      </c>
      <c r="L132" s="107">
        <v>332</v>
      </c>
      <c r="M132" s="109">
        <v>1.9405572341205599</v>
      </c>
      <c r="N132" s="107">
        <v>42</v>
      </c>
      <c r="O132" s="109">
        <v>5.7</v>
      </c>
      <c r="P132" s="109">
        <v>5.4</v>
      </c>
      <c r="Q132" s="107">
        <v>13519</v>
      </c>
      <c r="R132" s="109">
        <v>1.0047546000000001</v>
      </c>
      <c r="S132" s="109">
        <v>111.708686828483</v>
      </c>
      <c r="T132" s="108" t="s">
        <v>82</v>
      </c>
      <c r="U132" s="108">
        <f t="shared" si="17"/>
        <v>0</v>
      </c>
      <c r="V132" s="108">
        <f t="shared" si="18"/>
        <v>0</v>
      </c>
      <c r="W132" s="108">
        <f t="shared" si="19"/>
        <v>1</v>
      </c>
      <c r="X132" s="108">
        <f t="shared" si="20"/>
        <v>0</v>
      </c>
      <c r="Y132" s="109" t="s">
        <v>87</v>
      </c>
    </row>
    <row r="133" spans="1:25" ht="20.25" customHeight="1">
      <c r="A133" s="106">
        <v>132</v>
      </c>
      <c r="B133" s="107">
        <v>60</v>
      </c>
      <c r="C133" s="108" t="s">
        <v>84</v>
      </c>
      <c r="D133" s="108">
        <f t="shared" si="14"/>
        <v>1</v>
      </c>
      <c r="E133" s="107">
        <v>65.760764780000002</v>
      </c>
      <c r="F133" s="108" t="s">
        <v>130</v>
      </c>
      <c r="G133" s="108">
        <f t="shared" si="15"/>
        <v>1</v>
      </c>
      <c r="H133" s="106">
        <v>121</v>
      </c>
      <c r="I133" s="108" t="s">
        <v>131</v>
      </c>
      <c r="J133" s="108">
        <f t="shared" si="16"/>
        <v>0</v>
      </c>
      <c r="K133" s="107">
        <v>4</v>
      </c>
      <c r="L133" s="107">
        <v>236</v>
      </c>
      <c r="M133" s="109">
        <v>3.3644967713501202</v>
      </c>
      <c r="N133" s="107">
        <v>54</v>
      </c>
      <c r="O133" s="109">
        <v>13.4</v>
      </c>
      <c r="P133" s="109">
        <v>6.25</v>
      </c>
      <c r="Q133" s="107">
        <v>4195</v>
      </c>
      <c r="R133" s="109">
        <v>3.3120993899999998</v>
      </c>
      <c r="S133" s="109">
        <v>131.94725963143799</v>
      </c>
      <c r="T133" s="108" t="s">
        <v>82</v>
      </c>
      <c r="U133" s="108">
        <f t="shared" si="17"/>
        <v>0</v>
      </c>
      <c r="V133" s="108">
        <f t="shared" si="18"/>
        <v>0</v>
      </c>
      <c r="W133" s="108">
        <f t="shared" si="19"/>
        <v>1</v>
      </c>
      <c r="X133" s="108">
        <f t="shared" si="20"/>
        <v>0</v>
      </c>
      <c r="Y133" s="109" t="s">
        <v>87</v>
      </c>
    </row>
    <row r="134" spans="1:25" ht="20.25" customHeight="1">
      <c r="A134" s="106">
        <v>133</v>
      </c>
      <c r="B134" s="107">
        <v>28</v>
      </c>
      <c r="C134" s="108" t="s">
        <v>81</v>
      </c>
      <c r="D134" s="108">
        <f t="shared" si="14"/>
        <v>0</v>
      </c>
      <c r="E134" s="107">
        <v>75.991841199999996</v>
      </c>
      <c r="F134" s="108" t="s">
        <v>130</v>
      </c>
      <c r="G134" s="108">
        <f t="shared" si="15"/>
        <v>1</v>
      </c>
      <c r="H134" s="106">
        <v>93</v>
      </c>
      <c r="I134" s="108" t="s">
        <v>131</v>
      </c>
      <c r="J134" s="108">
        <f t="shared" si="16"/>
        <v>0</v>
      </c>
      <c r="K134" s="107">
        <v>2</v>
      </c>
      <c r="L134" s="107">
        <v>351</v>
      </c>
      <c r="M134" s="109">
        <v>2.1993982618500301</v>
      </c>
      <c r="N134" s="107">
        <v>46</v>
      </c>
      <c r="O134" s="109">
        <v>5.7</v>
      </c>
      <c r="P134" s="109">
        <v>3.31</v>
      </c>
      <c r="Q134" s="107">
        <v>6555</v>
      </c>
      <c r="R134" s="109">
        <v>2.978398028</v>
      </c>
      <c r="S134" s="109">
        <v>137.53482167435499</v>
      </c>
      <c r="T134" s="108" t="s">
        <v>82</v>
      </c>
      <c r="U134" s="108">
        <f t="shared" si="17"/>
        <v>0</v>
      </c>
      <c r="V134" s="108">
        <f t="shared" si="18"/>
        <v>0</v>
      </c>
      <c r="W134" s="108">
        <f t="shared" si="19"/>
        <v>1</v>
      </c>
      <c r="X134" s="108">
        <f t="shared" si="20"/>
        <v>0</v>
      </c>
      <c r="Y134" s="109" t="s">
        <v>87</v>
      </c>
    </row>
    <row r="135" spans="1:25" ht="20.25" customHeight="1">
      <c r="A135" s="106">
        <v>134</v>
      </c>
      <c r="B135" s="107">
        <v>78</v>
      </c>
      <c r="C135" s="108" t="s">
        <v>81</v>
      </c>
      <c r="D135" s="108">
        <f t="shared" si="14"/>
        <v>0</v>
      </c>
      <c r="E135" s="107">
        <v>61.36653579</v>
      </c>
      <c r="F135" s="108" t="s">
        <v>130</v>
      </c>
      <c r="G135" s="108">
        <f t="shared" si="15"/>
        <v>1</v>
      </c>
      <c r="H135" s="106">
        <v>169</v>
      </c>
      <c r="I135" s="108" t="s">
        <v>131</v>
      </c>
      <c r="J135" s="108">
        <f t="shared" si="16"/>
        <v>0</v>
      </c>
      <c r="K135" s="107">
        <v>3</v>
      </c>
      <c r="L135" s="107">
        <v>159</v>
      </c>
      <c r="M135" s="109">
        <v>1.8630740577286</v>
      </c>
      <c r="N135" s="107">
        <v>37</v>
      </c>
      <c r="O135" s="109">
        <v>6</v>
      </c>
      <c r="P135" s="109">
        <v>4.67</v>
      </c>
      <c r="Q135" s="107">
        <v>13665</v>
      </c>
      <c r="R135" s="109">
        <v>2.5089956139999998</v>
      </c>
      <c r="S135" s="109">
        <v>92.503416137011499</v>
      </c>
      <c r="T135" s="108" t="s">
        <v>82</v>
      </c>
      <c r="U135" s="108">
        <f t="shared" si="17"/>
        <v>0</v>
      </c>
      <c r="V135" s="108">
        <f t="shared" si="18"/>
        <v>0</v>
      </c>
      <c r="W135" s="108">
        <f t="shared" si="19"/>
        <v>1</v>
      </c>
      <c r="X135" s="108">
        <f t="shared" si="20"/>
        <v>0</v>
      </c>
      <c r="Y135" s="109" t="s">
        <v>87</v>
      </c>
    </row>
    <row r="136" spans="1:25" ht="20.25" customHeight="1">
      <c r="A136" s="106">
        <v>135</v>
      </c>
      <c r="B136" s="107">
        <v>64</v>
      </c>
      <c r="C136" s="108" t="s">
        <v>84</v>
      </c>
      <c r="D136" s="108">
        <f t="shared" si="14"/>
        <v>1</v>
      </c>
      <c r="E136" s="107">
        <v>46.534539240000001</v>
      </c>
      <c r="F136" s="108" t="s">
        <v>130</v>
      </c>
      <c r="G136" s="108">
        <f t="shared" si="15"/>
        <v>1</v>
      </c>
      <c r="H136" s="106">
        <v>128</v>
      </c>
      <c r="I136" s="108" t="s">
        <v>131</v>
      </c>
      <c r="J136" s="108">
        <f t="shared" si="16"/>
        <v>0</v>
      </c>
      <c r="K136" s="107">
        <v>5</v>
      </c>
      <c r="L136" s="107">
        <v>225</v>
      </c>
      <c r="M136" s="109">
        <v>2.24979982912454</v>
      </c>
      <c r="N136" s="107">
        <v>34</v>
      </c>
      <c r="O136" s="109">
        <v>10.4</v>
      </c>
      <c r="P136" s="109">
        <v>4.6900000000000004</v>
      </c>
      <c r="Q136" s="107">
        <v>6424</v>
      </c>
      <c r="R136" s="109">
        <v>2.6988967980000003</v>
      </c>
      <c r="S136" s="109">
        <v>101.05144050714</v>
      </c>
      <c r="T136" s="108" t="s">
        <v>82</v>
      </c>
      <c r="U136" s="108">
        <f t="shared" si="17"/>
        <v>0</v>
      </c>
      <c r="V136" s="108">
        <f t="shared" si="18"/>
        <v>0</v>
      </c>
      <c r="W136" s="108">
        <f t="shared" si="19"/>
        <v>1</v>
      </c>
      <c r="X136" s="108">
        <f t="shared" si="20"/>
        <v>0</v>
      </c>
      <c r="Y136" s="109" t="s">
        <v>87</v>
      </c>
    </row>
    <row r="137" spans="1:25" ht="20.25" customHeight="1">
      <c r="A137" s="106">
        <v>136</v>
      </c>
      <c r="B137" s="107">
        <v>61</v>
      </c>
      <c r="C137" s="108" t="s">
        <v>84</v>
      </c>
      <c r="D137" s="108">
        <f t="shared" si="14"/>
        <v>1</v>
      </c>
      <c r="E137" s="107">
        <v>64.728125239999997</v>
      </c>
      <c r="F137" s="108" t="s">
        <v>131</v>
      </c>
      <c r="G137" s="108">
        <f t="shared" si="15"/>
        <v>0</v>
      </c>
      <c r="H137" s="106">
        <v>139</v>
      </c>
      <c r="I137" s="108" t="s">
        <v>131</v>
      </c>
      <c r="J137" s="108">
        <f t="shared" si="16"/>
        <v>0</v>
      </c>
      <c r="K137" s="107">
        <v>1</v>
      </c>
      <c r="L137" s="107">
        <v>308</v>
      </c>
      <c r="M137" s="109">
        <v>1.15245101742589</v>
      </c>
      <c r="N137" s="107">
        <v>23</v>
      </c>
      <c r="O137" s="109">
        <v>11.3</v>
      </c>
      <c r="P137" s="109">
        <v>4.2</v>
      </c>
      <c r="Q137" s="107">
        <v>8138</v>
      </c>
      <c r="R137" s="109">
        <v>2.5117454899999996</v>
      </c>
      <c r="S137" s="109">
        <v>145.228857663366</v>
      </c>
      <c r="T137" s="108" t="s">
        <v>82</v>
      </c>
      <c r="U137" s="108">
        <f t="shared" si="17"/>
        <v>0</v>
      </c>
      <c r="V137" s="108">
        <f t="shared" si="18"/>
        <v>0</v>
      </c>
      <c r="W137" s="108">
        <f t="shared" si="19"/>
        <v>1</v>
      </c>
      <c r="X137" s="108">
        <f t="shared" si="20"/>
        <v>0</v>
      </c>
      <c r="Y137" s="109" t="s">
        <v>87</v>
      </c>
    </row>
    <row r="138" spans="1:25" ht="20.25" customHeight="1">
      <c r="A138" s="106">
        <v>137</v>
      </c>
      <c r="B138" s="107">
        <v>55</v>
      </c>
      <c r="C138" s="108" t="s">
        <v>81</v>
      </c>
      <c r="D138" s="108">
        <f t="shared" si="14"/>
        <v>0</v>
      </c>
      <c r="E138" s="107">
        <v>21.91355574</v>
      </c>
      <c r="F138" s="108" t="s">
        <v>130</v>
      </c>
      <c r="G138" s="108">
        <f t="shared" si="15"/>
        <v>1</v>
      </c>
      <c r="H138" s="106">
        <v>172</v>
      </c>
      <c r="I138" s="108" t="s">
        <v>131</v>
      </c>
      <c r="J138" s="108">
        <f t="shared" si="16"/>
        <v>0</v>
      </c>
      <c r="K138" s="107">
        <v>1</v>
      </c>
      <c r="L138" s="107">
        <v>362</v>
      </c>
      <c r="M138" s="109">
        <v>2.3460767822239901</v>
      </c>
      <c r="N138" s="107">
        <v>51</v>
      </c>
      <c r="O138" s="109">
        <v>5.2</v>
      </c>
      <c r="P138" s="109">
        <v>3.56</v>
      </c>
      <c r="Q138" s="107">
        <v>5873</v>
      </c>
      <c r="R138" s="109">
        <v>0.8147150715</v>
      </c>
      <c r="S138" s="109">
        <v>157.04528446863401</v>
      </c>
      <c r="T138" s="108" t="s">
        <v>82</v>
      </c>
      <c r="U138" s="108">
        <f t="shared" si="17"/>
        <v>0</v>
      </c>
      <c r="V138" s="108">
        <f t="shared" si="18"/>
        <v>0</v>
      </c>
      <c r="W138" s="108">
        <f t="shared" si="19"/>
        <v>1</v>
      </c>
      <c r="X138" s="108">
        <f t="shared" si="20"/>
        <v>0</v>
      </c>
      <c r="Y138" s="109" t="s">
        <v>87</v>
      </c>
    </row>
    <row r="139" spans="1:25" ht="20.25" customHeight="1">
      <c r="A139" s="106">
        <v>138</v>
      </c>
      <c r="B139" s="107">
        <v>81</v>
      </c>
      <c r="C139" s="108" t="s">
        <v>84</v>
      </c>
      <c r="D139" s="108">
        <f t="shared" si="14"/>
        <v>1</v>
      </c>
      <c r="E139" s="107">
        <v>33.332872539999997</v>
      </c>
      <c r="F139" s="108" t="s">
        <v>130</v>
      </c>
      <c r="G139" s="108">
        <f t="shared" si="15"/>
        <v>1</v>
      </c>
      <c r="H139" s="106">
        <v>91</v>
      </c>
      <c r="I139" s="108" t="s">
        <v>130</v>
      </c>
      <c r="J139" s="108">
        <f t="shared" si="16"/>
        <v>1</v>
      </c>
      <c r="K139" s="107">
        <v>4</v>
      </c>
      <c r="L139" s="107">
        <v>230</v>
      </c>
      <c r="M139" s="109">
        <v>1.1518491348952</v>
      </c>
      <c r="N139" s="107">
        <v>25</v>
      </c>
      <c r="O139" s="109">
        <v>6.4</v>
      </c>
      <c r="P139" s="109">
        <v>2.99</v>
      </c>
      <c r="Q139" s="107">
        <v>7765</v>
      </c>
      <c r="R139" s="109">
        <v>2.1650295169999998</v>
      </c>
      <c r="S139" s="109">
        <v>104.12902225303699</v>
      </c>
      <c r="T139" s="108" t="s">
        <v>82</v>
      </c>
      <c r="U139" s="108">
        <f t="shared" si="17"/>
        <v>0</v>
      </c>
      <c r="V139" s="108">
        <f t="shared" si="18"/>
        <v>0</v>
      </c>
      <c r="W139" s="108">
        <f t="shared" si="19"/>
        <v>1</v>
      </c>
      <c r="X139" s="108">
        <f t="shared" si="20"/>
        <v>0</v>
      </c>
      <c r="Y139" s="109" t="s">
        <v>87</v>
      </c>
    </row>
    <row r="140" spans="1:25" ht="20.25" customHeight="1">
      <c r="A140" s="106">
        <v>139</v>
      </c>
      <c r="B140" s="107">
        <v>39</v>
      </c>
      <c r="C140" s="108" t="s">
        <v>84</v>
      </c>
      <c r="D140" s="108">
        <f t="shared" si="14"/>
        <v>1</v>
      </c>
      <c r="E140" s="107">
        <v>54.989010559999997</v>
      </c>
      <c r="F140" s="108" t="s">
        <v>130</v>
      </c>
      <c r="G140" s="108">
        <f t="shared" si="15"/>
        <v>1</v>
      </c>
      <c r="H140" s="106">
        <v>71</v>
      </c>
      <c r="I140" s="108" t="s">
        <v>130</v>
      </c>
      <c r="J140" s="108">
        <f t="shared" si="16"/>
        <v>1</v>
      </c>
      <c r="K140" s="107">
        <v>0</v>
      </c>
      <c r="L140" s="107">
        <v>137</v>
      </c>
      <c r="M140" s="109">
        <v>2.9044459559399498</v>
      </c>
      <c r="N140" s="107">
        <v>50</v>
      </c>
      <c r="O140" s="109">
        <v>13.8</v>
      </c>
      <c r="P140" s="109">
        <v>5.2</v>
      </c>
      <c r="Q140" s="107">
        <v>4060</v>
      </c>
      <c r="R140" s="109">
        <v>2.492616178</v>
      </c>
      <c r="S140" s="109">
        <v>55.2564881667154</v>
      </c>
      <c r="T140" s="108" t="s">
        <v>82</v>
      </c>
      <c r="U140" s="108">
        <f t="shared" si="17"/>
        <v>0</v>
      </c>
      <c r="V140" s="108">
        <f t="shared" si="18"/>
        <v>0</v>
      </c>
      <c r="W140" s="108">
        <f t="shared" si="19"/>
        <v>1</v>
      </c>
      <c r="X140" s="108">
        <f t="shared" si="20"/>
        <v>0</v>
      </c>
      <c r="Y140" s="109" t="s">
        <v>87</v>
      </c>
    </row>
    <row r="141" spans="1:25" ht="20.25" customHeight="1">
      <c r="A141" s="106">
        <v>140</v>
      </c>
      <c r="B141" s="107">
        <v>37</v>
      </c>
      <c r="C141" s="108" t="s">
        <v>84</v>
      </c>
      <c r="D141" s="108">
        <f t="shared" si="14"/>
        <v>1</v>
      </c>
      <c r="E141" s="107">
        <v>55.364832239999998</v>
      </c>
      <c r="F141" s="108" t="s">
        <v>130</v>
      </c>
      <c r="G141" s="108">
        <f t="shared" si="15"/>
        <v>1</v>
      </c>
      <c r="H141" s="106">
        <v>109</v>
      </c>
      <c r="I141" s="108" t="s">
        <v>130</v>
      </c>
      <c r="J141" s="108">
        <f t="shared" si="16"/>
        <v>1</v>
      </c>
      <c r="K141" s="107">
        <v>4</v>
      </c>
      <c r="L141" s="107">
        <v>474</v>
      </c>
      <c r="M141" s="109">
        <v>2.5277664895788399</v>
      </c>
      <c r="N141" s="107">
        <v>48</v>
      </c>
      <c r="O141" s="109">
        <v>10.6</v>
      </c>
      <c r="P141" s="109">
        <v>5.56</v>
      </c>
      <c r="Q141" s="107">
        <v>9755</v>
      </c>
      <c r="R141" s="109">
        <v>2.230476146</v>
      </c>
      <c r="S141" s="109">
        <v>179.34371813277801</v>
      </c>
      <c r="T141" s="108" t="s">
        <v>82</v>
      </c>
      <c r="U141" s="108">
        <f t="shared" si="17"/>
        <v>0</v>
      </c>
      <c r="V141" s="108">
        <f t="shared" si="18"/>
        <v>0</v>
      </c>
      <c r="W141" s="108">
        <f t="shared" si="19"/>
        <v>1</v>
      </c>
      <c r="X141" s="108">
        <f t="shared" si="20"/>
        <v>0</v>
      </c>
      <c r="Y141" s="109" t="s">
        <v>87</v>
      </c>
    </row>
    <row r="142" spans="1:25" ht="20.25" customHeight="1">
      <c r="A142" s="106">
        <v>141</v>
      </c>
      <c r="B142" s="107">
        <v>43</v>
      </c>
      <c r="C142" s="108" t="s">
        <v>84</v>
      </c>
      <c r="D142" s="108">
        <f t="shared" si="14"/>
        <v>1</v>
      </c>
      <c r="E142" s="107">
        <v>59.213549149999999</v>
      </c>
      <c r="F142" s="108" t="s">
        <v>130</v>
      </c>
      <c r="G142" s="108">
        <f t="shared" si="15"/>
        <v>1</v>
      </c>
      <c r="H142" s="106">
        <v>105</v>
      </c>
      <c r="I142" s="108" t="s">
        <v>131</v>
      </c>
      <c r="J142" s="108">
        <f t="shared" si="16"/>
        <v>0</v>
      </c>
      <c r="K142" s="107">
        <v>1</v>
      </c>
      <c r="L142" s="107">
        <v>336</v>
      </c>
      <c r="M142" s="109">
        <v>2.96819529712949</v>
      </c>
      <c r="N142" s="107">
        <v>48</v>
      </c>
      <c r="O142" s="109">
        <v>11.5</v>
      </c>
      <c r="P142" s="109">
        <v>3.39</v>
      </c>
      <c r="Q142" s="107">
        <v>14606</v>
      </c>
      <c r="R142" s="109">
        <v>2.3772455030000001</v>
      </c>
      <c r="S142" s="109">
        <v>110.386562639446</v>
      </c>
      <c r="T142" s="108" t="s">
        <v>85</v>
      </c>
      <c r="U142" s="108">
        <f t="shared" si="17"/>
        <v>1</v>
      </c>
      <c r="V142" s="108">
        <f t="shared" si="18"/>
        <v>0</v>
      </c>
      <c r="W142" s="108">
        <f t="shared" si="19"/>
        <v>1</v>
      </c>
      <c r="X142" s="108">
        <f t="shared" si="20"/>
        <v>0</v>
      </c>
      <c r="Y142" s="109" t="s">
        <v>87</v>
      </c>
    </row>
    <row r="143" spans="1:25" ht="20.25" customHeight="1">
      <c r="A143" s="106">
        <v>142</v>
      </c>
      <c r="B143" s="107">
        <v>39</v>
      </c>
      <c r="C143" s="108" t="s">
        <v>81</v>
      </c>
      <c r="D143" s="108">
        <f t="shared" si="14"/>
        <v>0</v>
      </c>
      <c r="E143" s="107">
        <v>27.237466390000002</v>
      </c>
      <c r="F143" s="108" t="s">
        <v>130</v>
      </c>
      <c r="G143" s="108">
        <f t="shared" si="15"/>
        <v>1</v>
      </c>
      <c r="H143" s="106">
        <v>175</v>
      </c>
      <c r="I143" s="108" t="s">
        <v>130</v>
      </c>
      <c r="J143" s="108">
        <f t="shared" si="16"/>
        <v>1</v>
      </c>
      <c r="K143" s="107">
        <v>4</v>
      </c>
      <c r="L143" s="107">
        <v>146</v>
      </c>
      <c r="M143" s="109">
        <v>1.65352635519717</v>
      </c>
      <c r="N143" s="107">
        <v>23</v>
      </c>
      <c r="O143" s="109">
        <v>17</v>
      </c>
      <c r="P143" s="109">
        <v>5.9</v>
      </c>
      <c r="Q143" s="107">
        <v>12312</v>
      </c>
      <c r="R143" s="109">
        <v>1.17361088</v>
      </c>
      <c r="S143" s="109">
        <v>93.556986066438796</v>
      </c>
      <c r="T143" s="108" t="s">
        <v>85</v>
      </c>
      <c r="U143" s="108">
        <f t="shared" si="17"/>
        <v>1</v>
      </c>
      <c r="V143" s="108">
        <f t="shared" si="18"/>
        <v>0</v>
      </c>
      <c r="W143" s="108">
        <f t="shared" si="19"/>
        <v>1</v>
      </c>
      <c r="X143" s="108">
        <f t="shared" si="20"/>
        <v>0</v>
      </c>
      <c r="Y143" s="109" t="s">
        <v>87</v>
      </c>
    </row>
    <row r="144" spans="1:25" ht="20.25" customHeight="1">
      <c r="A144" s="106">
        <v>143</v>
      </c>
      <c r="B144" s="107">
        <v>23</v>
      </c>
      <c r="C144" s="108" t="s">
        <v>84</v>
      </c>
      <c r="D144" s="108">
        <f t="shared" si="14"/>
        <v>1</v>
      </c>
      <c r="E144" s="107">
        <v>74.036019569999993</v>
      </c>
      <c r="F144" s="108" t="s">
        <v>131</v>
      </c>
      <c r="G144" s="108">
        <f t="shared" si="15"/>
        <v>0</v>
      </c>
      <c r="H144" s="106">
        <v>85</v>
      </c>
      <c r="I144" s="108" t="s">
        <v>131</v>
      </c>
      <c r="J144" s="108">
        <f t="shared" si="16"/>
        <v>0</v>
      </c>
      <c r="K144" s="107">
        <v>4</v>
      </c>
      <c r="L144" s="107">
        <v>393</v>
      </c>
      <c r="M144" s="109">
        <v>1.9172769056447601</v>
      </c>
      <c r="N144" s="107">
        <v>40</v>
      </c>
      <c r="O144" s="109">
        <v>17.100000000000001</v>
      </c>
      <c r="P144" s="109">
        <v>3.9</v>
      </c>
      <c r="Q144" s="107">
        <v>7490</v>
      </c>
      <c r="R144" s="109">
        <v>2.7068309190000002</v>
      </c>
      <c r="S144" s="109">
        <v>170.91681329344601</v>
      </c>
      <c r="T144" s="108" t="s">
        <v>85</v>
      </c>
      <c r="U144" s="108">
        <f t="shared" si="17"/>
        <v>1</v>
      </c>
      <c r="V144" s="108">
        <f t="shared" si="18"/>
        <v>0</v>
      </c>
      <c r="W144" s="108">
        <f t="shared" si="19"/>
        <v>1</v>
      </c>
      <c r="X144" s="108">
        <f t="shared" si="20"/>
        <v>0</v>
      </c>
      <c r="Y144" s="109" t="s">
        <v>87</v>
      </c>
    </row>
    <row r="145" spans="1:25" ht="20.25" customHeight="1">
      <c r="A145" s="106">
        <v>144</v>
      </c>
      <c r="B145" s="107">
        <v>52</v>
      </c>
      <c r="C145" s="108" t="s">
        <v>84</v>
      </c>
      <c r="D145" s="108">
        <f t="shared" si="14"/>
        <v>1</v>
      </c>
      <c r="E145" s="107">
        <v>49.923869860000003</v>
      </c>
      <c r="F145" s="108" t="s">
        <v>131</v>
      </c>
      <c r="G145" s="108">
        <f t="shared" si="15"/>
        <v>0</v>
      </c>
      <c r="H145" s="106">
        <v>111</v>
      </c>
      <c r="I145" s="108" t="s">
        <v>130</v>
      </c>
      <c r="J145" s="108">
        <f t="shared" si="16"/>
        <v>1</v>
      </c>
      <c r="K145" s="107">
        <v>1</v>
      </c>
      <c r="L145" s="107">
        <v>349</v>
      </c>
      <c r="M145" s="109">
        <v>1.7811250154543501</v>
      </c>
      <c r="N145" s="107">
        <v>35</v>
      </c>
      <c r="O145" s="109">
        <v>16.5</v>
      </c>
      <c r="P145" s="109">
        <v>4.0599999999999996</v>
      </c>
      <c r="Q145" s="107">
        <v>14551</v>
      </c>
      <c r="R145" s="109">
        <v>1.6970120719999999</v>
      </c>
      <c r="S145" s="109">
        <v>124.67227451160799</v>
      </c>
      <c r="T145" s="108" t="s">
        <v>85</v>
      </c>
      <c r="U145" s="108">
        <f t="shared" si="17"/>
        <v>1</v>
      </c>
      <c r="V145" s="108">
        <f t="shared" si="18"/>
        <v>0</v>
      </c>
      <c r="W145" s="108">
        <f t="shared" si="19"/>
        <v>1</v>
      </c>
      <c r="X145" s="108">
        <f t="shared" si="20"/>
        <v>0</v>
      </c>
      <c r="Y145" s="109" t="s">
        <v>87</v>
      </c>
    </row>
    <row r="146" spans="1:25" ht="20.25" customHeight="1">
      <c r="A146" s="106">
        <v>145</v>
      </c>
      <c r="B146" s="107">
        <v>67</v>
      </c>
      <c r="C146" s="108" t="s">
        <v>84</v>
      </c>
      <c r="D146" s="108">
        <f t="shared" si="14"/>
        <v>1</v>
      </c>
      <c r="E146" s="107">
        <v>72.872032480000001</v>
      </c>
      <c r="F146" s="108" t="s">
        <v>131</v>
      </c>
      <c r="G146" s="108">
        <f t="shared" si="15"/>
        <v>0</v>
      </c>
      <c r="H146" s="106">
        <v>101</v>
      </c>
      <c r="I146" s="108" t="s">
        <v>130</v>
      </c>
      <c r="J146" s="108">
        <f t="shared" si="16"/>
        <v>1</v>
      </c>
      <c r="K146" s="107">
        <v>5</v>
      </c>
      <c r="L146" s="107">
        <v>178</v>
      </c>
      <c r="M146" s="109">
        <v>1.6918451996385599</v>
      </c>
      <c r="N146" s="107">
        <v>26</v>
      </c>
      <c r="O146" s="109">
        <v>6.7</v>
      </c>
      <c r="P146" s="109">
        <v>3.99</v>
      </c>
      <c r="Q146" s="107">
        <v>13763</v>
      </c>
      <c r="R146" s="109">
        <v>3.0738876789999998</v>
      </c>
      <c r="S146" s="109">
        <v>108.898807295183</v>
      </c>
      <c r="T146" s="108" t="s">
        <v>85</v>
      </c>
      <c r="U146" s="108">
        <f t="shared" si="17"/>
        <v>1</v>
      </c>
      <c r="V146" s="108">
        <f t="shared" si="18"/>
        <v>0</v>
      </c>
      <c r="W146" s="108">
        <f t="shared" si="19"/>
        <v>1</v>
      </c>
      <c r="X146" s="108">
        <f t="shared" si="20"/>
        <v>0</v>
      </c>
      <c r="Y146" s="109" t="s">
        <v>87</v>
      </c>
    </row>
    <row r="147" spans="1:25" ht="20.25" customHeight="1">
      <c r="A147" s="106">
        <v>146</v>
      </c>
      <c r="B147" s="107">
        <v>24</v>
      </c>
      <c r="C147" s="108" t="s">
        <v>84</v>
      </c>
      <c r="D147" s="108">
        <f t="shared" si="14"/>
        <v>1</v>
      </c>
      <c r="E147" s="107">
        <v>55.881361149999996</v>
      </c>
      <c r="F147" s="108" t="s">
        <v>130</v>
      </c>
      <c r="G147" s="108">
        <f t="shared" si="15"/>
        <v>1</v>
      </c>
      <c r="H147" s="106">
        <v>74</v>
      </c>
      <c r="I147" s="108" t="s">
        <v>130</v>
      </c>
      <c r="J147" s="108">
        <f t="shared" si="16"/>
        <v>1</v>
      </c>
      <c r="K147" s="107">
        <v>4</v>
      </c>
      <c r="L147" s="107">
        <v>202</v>
      </c>
      <c r="M147" s="109">
        <v>1.5822838288487799</v>
      </c>
      <c r="N147" s="107">
        <v>23</v>
      </c>
      <c r="O147" s="109">
        <v>15.5</v>
      </c>
      <c r="P147" s="109">
        <v>4.1399999999999997</v>
      </c>
      <c r="Q147" s="107">
        <v>12751</v>
      </c>
      <c r="R147" s="109">
        <v>2.589546194</v>
      </c>
      <c r="S147" s="109">
        <v>68.6532078573413</v>
      </c>
      <c r="T147" s="108" t="s">
        <v>85</v>
      </c>
      <c r="U147" s="108">
        <f t="shared" si="17"/>
        <v>1</v>
      </c>
      <c r="V147" s="108">
        <f t="shared" si="18"/>
        <v>0</v>
      </c>
      <c r="W147" s="108">
        <f t="shared" si="19"/>
        <v>1</v>
      </c>
      <c r="X147" s="108">
        <f t="shared" si="20"/>
        <v>0</v>
      </c>
      <c r="Y147" s="109" t="s">
        <v>87</v>
      </c>
    </row>
    <row r="148" spans="1:25" ht="20.25" customHeight="1">
      <c r="A148" s="106">
        <v>147</v>
      </c>
      <c r="B148" s="107">
        <v>51</v>
      </c>
      <c r="C148" s="108" t="s">
        <v>81</v>
      </c>
      <c r="D148" s="108">
        <f t="shared" si="14"/>
        <v>0</v>
      </c>
      <c r="E148" s="107">
        <v>72.493923870000003</v>
      </c>
      <c r="F148" s="108" t="s">
        <v>131</v>
      </c>
      <c r="G148" s="108">
        <f t="shared" si="15"/>
        <v>0</v>
      </c>
      <c r="H148" s="106">
        <v>160</v>
      </c>
      <c r="I148" s="108" t="s">
        <v>131</v>
      </c>
      <c r="J148" s="108">
        <f t="shared" si="16"/>
        <v>0</v>
      </c>
      <c r="K148" s="107">
        <v>2</v>
      </c>
      <c r="L148" s="107">
        <v>488</v>
      </c>
      <c r="M148" s="109">
        <v>2.6892969640045399</v>
      </c>
      <c r="N148" s="107">
        <v>54</v>
      </c>
      <c r="O148" s="109">
        <v>17</v>
      </c>
      <c r="P148" s="109">
        <v>4.78</v>
      </c>
      <c r="Q148" s="107">
        <v>12003</v>
      </c>
      <c r="R148" s="109">
        <v>2.6538545119999997</v>
      </c>
      <c r="S148" s="109">
        <v>205.755871194251</v>
      </c>
      <c r="T148" s="108" t="s">
        <v>85</v>
      </c>
      <c r="U148" s="108">
        <f t="shared" si="17"/>
        <v>1</v>
      </c>
      <c r="V148" s="108">
        <f t="shared" si="18"/>
        <v>0</v>
      </c>
      <c r="W148" s="108">
        <f t="shared" si="19"/>
        <v>1</v>
      </c>
      <c r="X148" s="108">
        <f t="shared" si="20"/>
        <v>0</v>
      </c>
      <c r="Y148" s="109" t="s">
        <v>87</v>
      </c>
    </row>
    <row r="149" spans="1:25" ht="20.25" customHeight="1">
      <c r="A149" s="106">
        <v>148</v>
      </c>
      <c r="B149" s="107">
        <v>69</v>
      </c>
      <c r="C149" s="108" t="s">
        <v>84</v>
      </c>
      <c r="D149" s="108">
        <f t="shared" si="14"/>
        <v>1</v>
      </c>
      <c r="E149" s="107">
        <v>51.992628680000003</v>
      </c>
      <c r="F149" s="108" t="s">
        <v>130</v>
      </c>
      <c r="G149" s="108">
        <f t="shared" si="15"/>
        <v>1</v>
      </c>
      <c r="H149" s="106">
        <v>82</v>
      </c>
      <c r="I149" s="108" t="s">
        <v>131</v>
      </c>
      <c r="J149" s="108">
        <f t="shared" si="16"/>
        <v>0</v>
      </c>
      <c r="K149" s="107">
        <v>2</v>
      </c>
      <c r="L149" s="107">
        <v>379</v>
      </c>
      <c r="M149" s="109">
        <v>2.43128621188389</v>
      </c>
      <c r="N149" s="107">
        <v>47</v>
      </c>
      <c r="O149" s="109">
        <v>13</v>
      </c>
      <c r="P149" s="109">
        <v>6.28</v>
      </c>
      <c r="Q149" s="107">
        <v>5988</v>
      </c>
      <c r="R149" s="109">
        <v>3.1888466680000001</v>
      </c>
      <c r="S149" s="109">
        <v>162.709343762011</v>
      </c>
      <c r="T149" s="108" t="s">
        <v>85</v>
      </c>
      <c r="U149" s="108">
        <f t="shared" si="17"/>
        <v>1</v>
      </c>
      <c r="V149" s="108">
        <f t="shared" si="18"/>
        <v>0</v>
      </c>
      <c r="W149" s="108">
        <f t="shared" si="19"/>
        <v>1</v>
      </c>
      <c r="X149" s="108">
        <f t="shared" si="20"/>
        <v>0</v>
      </c>
      <c r="Y149" s="109" t="s">
        <v>87</v>
      </c>
    </row>
    <row r="150" spans="1:25" ht="20.25" customHeight="1">
      <c r="A150" s="106">
        <v>149</v>
      </c>
      <c r="B150" s="107">
        <v>51</v>
      </c>
      <c r="C150" s="108" t="s">
        <v>81</v>
      </c>
      <c r="D150" s="108">
        <f t="shared" si="14"/>
        <v>0</v>
      </c>
      <c r="E150" s="107">
        <v>48.141648719999999</v>
      </c>
      <c r="F150" s="108" t="s">
        <v>130</v>
      </c>
      <c r="G150" s="108">
        <f t="shared" si="15"/>
        <v>1</v>
      </c>
      <c r="H150" s="106">
        <v>68</v>
      </c>
      <c r="I150" s="108" t="s">
        <v>131</v>
      </c>
      <c r="J150" s="108">
        <f t="shared" si="16"/>
        <v>0</v>
      </c>
      <c r="K150" s="107">
        <v>1</v>
      </c>
      <c r="L150" s="107">
        <v>289</v>
      </c>
      <c r="M150" s="109">
        <v>1.8251513463443401</v>
      </c>
      <c r="N150" s="107">
        <v>28</v>
      </c>
      <c r="O150" s="109">
        <v>5.0999999999999996</v>
      </c>
      <c r="P150" s="109">
        <v>5.8</v>
      </c>
      <c r="Q150" s="107">
        <v>4602</v>
      </c>
      <c r="R150" s="109">
        <v>2.3967008449999998</v>
      </c>
      <c r="S150" s="109">
        <v>131.98792906830701</v>
      </c>
      <c r="T150" s="108" t="s">
        <v>85</v>
      </c>
      <c r="U150" s="108">
        <f t="shared" si="17"/>
        <v>1</v>
      </c>
      <c r="V150" s="108">
        <f t="shared" si="18"/>
        <v>0</v>
      </c>
      <c r="W150" s="108">
        <f t="shared" si="19"/>
        <v>1</v>
      </c>
      <c r="X150" s="108">
        <f t="shared" si="20"/>
        <v>0</v>
      </c>
      <c r="Y150" s="109" t="s">
        <v>87</v>
      </c>
    </row>
    <row r="151" spans="1:25" ht="20.25" customHeight="1">
      <c r="A151" s="106">
        <v>150</v>
      </c>
      <c r="B151" s="107">
        <v>53</v>
      </c>
      <c r="C151" s="108" t="s">
        <v>81</v>
      </c>
      <c r="D151" s="108">
        <f t="shared" si="14"/>
        <v>0</v>
      </c>
      <c r="E151" s="107">
        <v>62.155760739999998</v>
      </c>
      <c r="F151" s="108" t="s">
        <v>131</v>
      </c>
      <c r="G151" s="108">
        <f t="shared" si="15"/>
        <v>0</v>
      </c>
      <c r="H151" s="106">
        <v>60</v>
      </c>
      <c r="I151" s="108" t="s">
        <v>130</v>
      </c>
      <c r="J151" s="108">
        <f t="shared" si="16"/>
        <v>1</v>
      </c>
      <c r="K151" s="107">
        <v>0</v>
      </c>
      <c r="L151" s="107">
        <v>385</v>
      </c>
      <c r="M151" s="109">
        <v>1.654709738117</v>
      </c>
      <c r="N151" s="107">
        <v>32</v>
      </c>
      <c r="O151" s="109">
        <v>12.8</v>
      </c>
      <c r="P151" s="109">
        <v>5.59</v>
      </c>
      <c r="Q151" s="107">
        <v>10309</v>
      </c>
      <c r="R151" s="109">
        <v>2.965883576</v>
      </c>
      <c r="S151" s="109">
        <v>140.662335642713</v>
      </c>
      <c r="T151" s="108" t="s">
        <v>85</v>
      </c>
      <c r="U151" s="108">
        <f t="shared" si="17"/>
        <v>1</v>
      </c>
      <c r="V151" s="108">
        <f t="shared" si="18"/>
        <v>0</v>
      </c>
      <c r="W151" s="108">
        <f t="shared" si="19"/>
        <v>1</v>
      </c>
      <c r="X151" s="108">
        <f t="shared" si="20"/>
        <v>0</v>
      </c>
      <c r="Y151" s="109" t="s">
        <v>87</v>
      </c>
    </row>
    <row r="152" spans="1:25" ht="20.25" customHeight="1">
      <c r="A152" s="106">
        <v>151</v>
      </c>
      <c r="B152" s="107">
        <v>59</v>
      </c>
      <c r="C152" s="108" t="s">
        <v>84</v>
      </c>
      <c r="D152" s="108">
        <f t="shared" si="14"/>
        <v>1</v>
      </c>
      <c r="E152" s="107">
        <v>59.124778810000002</v>
      </c>
      <c r="F152" s="108" t="s">
        <v>130</v>
      </c>
      <c r="G152" s="108">
        <f t="shared" si="15"/>
        <v>1</v>
      </c>
      <c r="H152" s="106">
        <v>106</v>
      </c>
      <c r="I152" s="108" t="s">
        <v>130</v>
      </c>
      <c r="J152" s="108">
        <f t="shared" si="16"/>
        <v>1</v>
      </c>
      <c r="K152" s="107">
        <v>5</v>
      </c>
      <c r="L152" s="107">
        <v>497</v>
      </c>
      <c r="M152" s="109">
        <v>2.6805478807154302</v>
      </c>
      <c r="N152" s="107">
        <v>51</v>
      </c>
      <c r="O152" s="109">
        <v>15</v>
      </c>
      <c r="P152" s="109">
        <v>4.13</v>
      </c>
      <c r="Q152" s="107">
        <v>6195</v>
      </c>
      <c r="R152" s="109">
        <v>3.3535342030000002</v>
      </c>
      <c r="S152" s="109">
        <v>163.67436417664899</v>
      </c>
      <c r="T152" s="108" t="s">
        <v>85</v>
      </c>
      <c r="U152" s="108">
        <f t="shared" si="17"/>
        <v>1</v>
      </c>
      <c r="V152" s="108">
        <f t="shared" si="18"/>
        <v>0</v>
      </c>
      <c r="W152" s="108">
        <f t="shared" si="19"/>
        <v>1</v>
      </c>
      <c r="X152" s="108">
        <f t="shared" si="20"/>
        <v>0</v>
      </c>
      <c r="Y152" s="109" t="s">
        <v>87</v>
      </c>
    </row>
    <row r="153" spans="1:25" ht="20.25" customHeight="1">
      <c r="A153" s="106">
        <v>152</v>
      </c>
      <c r="B153" s="107">
        <v>40</v>
      </c>
      <c r="C153" s="108" t="s">
        <v>81</v>
      </c>
      <c r="D153" s="108">
        <f t="shared" si="14"/>
        <v>0</v>
      </c>
      <c r="E153" s="107">
        <v>58.026808940000002</v>
      </c>
      <c r="F153" s="108" t="s">
        <v>131</v>
      </c>
      <c r="G153" s="108">
        <f t="shared" si="15"/>
        <v>0</v>
      </c>
      <c r="H153" s="106">
        <v>135</v>
      </c>
      <c r="I153" s="108" t="s">
        <v>130</v>
      </c>
      <c r="J153" s="108">
        <f t="shared" si="16"/>
        <v>1</v>
      </c>
      <c r="K153" s="107">
        <v>1</v>
      </c>
      <c r="L153" s="107">
        <v>371</v>
      </c>
      <c r="M153" s="109">
        <v>2.3119574911434499</v>
      </c>
      <c r="N153" s="107">
        <v>44</v>
      </c>
      <c r="O153" s="109">
        <v>10.9</v>
      </c>
      <c r="P153" s="109">
        <v>5.05</v>
      </c>
      <c r="Q153" s="107">
        <v>7606</v>
      </c>
      <c r="R153" s="109">
        <v>1.1930133189999998</v>
      </c>
      <c r="S153" s="109">
        <v>151.53050858237901</v>
      </c>
      <c r="T153" s="108" t="s">
        <v>85</v>
      </c>
      <c r="U153" s="108">
        <f t="shared" si="17"/>
        <v>1</v>
      </c>
      <c r="V153" s="108">
        <f t="shared" si="18"/>
        <v>0</v>
      </c>
      <c r="W153" s="108">
        <f t="shared" si="19"/>
        <v>1</v>
      </c>
      <c r="X153" s="108">
        <f t="shared" si="20"/>
        <v>0</v>
      </c>
      <c r="Y153" s="109" t="s">
        <v>87</v>
      </c>
    </row>
    <row r="154" spans="1:25" ht="20.25" customHeight="1">
      <c r="A154" s="106">
        <v>153</v>
      </c>
      <c r="B154" s="107">
        <v>20</v>
      </c>
      <c r="C154" s="108" t="s">
        <v>84</v>
      </c>
      <c r="D154" s="108">
        <f t="shared" si="14"/>
        <v>1</v>
      </c>
      <c r="E154" s="107">
        <v>65.169055959999994</v>
      </c>
      <c r="F154" s="108" t="s">
        <v>131</v>
      </c>
      <c r="G154" s="108">
        <f t="shared" si="15"/>
        <v>0</v>
      </c>
      <c r="H154" s="106">
        <v>75</v>
      </c>
      <c r="I154" s="108" t="s">
        <v>131</v>
      </c>
      <c r="J154" s="108">
        <f t="shared" si="16"/>
        <v>0</v>
      </c>
      <c r="K154" s="107">
        <v>2</v>
      </c>
      <c r="L154" s="107">
        <v>397</v>
      </c>
      <c r="M154" s="109">
        <v>2.1285811387212199</v>
      </c>
      <c r="N154" s="107">
        <v>45</v>
      </c>
      <c r="O154" s="109">
        <v>14.4</v>
      </c>
      <c r="P154" s="109">
        <v>3.01</v>
      </c>
      <c r="Q154" s="107">
        <v>6305</v>
      </c>
      <c r="R154" s="109">
        <v>1.937204162</v>
      </c>
      <c r="S154" s="109">
        <v>125.394659407297</v>
      </c>
      <c r="T154" s="108" t="s">
        <v>85</v>
      </c>
      <c r="U154" s="108">
        <f t="shared" si="17"/>
        <v>1</v>
      </c>
      <c r="V154" s="108">
        <f t="shared" si="18"/>
        <v>0</v>
      </c>
      <c r="W154" s="108">
        <f t="shared" si="19"/>
        <v>1</v>
      </c>
      <c r="X154" s="108">
        <f t="shared" si="20"/>
        <v>0</v>
      </c>
      <c r="Y154" s="109" t="s">
        <v>87</v>
      </c>
    </row>
    <row r="155" spans="1:25" ht="20.25" customHeight="1">
      <c r="A155" s="106">
        <v>154</v>
      </c>
      <c r="B155" s="107">
        <v>46</v>
      </c>
      <c r="C155" s="108" t="s">
        <v>81</v>
      </c>
      <c r="D155" s="108">
        <f t="shared" si="14"/>
        <v>0</v>
      </c>
      <c r="E155" s="107">
        <v>45.653307660000003</v>
      </c>
      <c r="F155" s="108" t="s">
        <v>130</v>
      </c>
      <c r="G155" s="108">
        <f t="shared" si="15"/>
        <v>1</v>
      </c>
      <c r="H155" s="106">
        <v>151</v>
      </c>
      <c r="I155" s="108" t="s">
        <v>131</v>
      </c>
      <c r="J155" s="108">
        <f t="shared" si="16"/>
        <v>0</v>
      </c>
      <c r="K155" s="107">
        <v>0</v>
      </c>
      <c r="L155" s="107">
        <v>205</v>
      </c>
      <c r="M155" s="109">
        <v>2.65389100436846</v>
      </c>
      <c r="N155" s="107">
        <v>52</v>
      </c>
      <c r="O155" s="109">
        <v>15.1</v>
      </c>
      <c r="P155" s="109">
        <v>6.26</v>
      </c>
      <c r="Q155" s="107">
        <v>5029</v>
      </c>
      <c r="R155" s="109">
        <v>1.118029763</v>
      </c>
      <c r="S155" s="109">
        <v>103.558276856053</v>
      </c>
      <c r="T155" s="108" t="s">
        <v>85</v>
      </c>
      <c r="U155" s="108">
        <f t="shared" si="17"/>
        <v>1</v>
      </c>
      <c r="V155" s="108">
        <f t="shared" si="18"/>
        <v>0</v>
      </c>
      <c r="W155" s="108">
        <f t="shared" si="19"/>
        <v>1</v>
      </c>
      <c r="X155" s="108">
        <f t="shared" si="20"/>
        <v>0</v>
      </c>
      <c r="Y155" s="109" t="s">
        <v>87</v>
      </c>
    </row>
    <row r="156" spans="1:25" ht="20.25" customHeight="1">
      <c r="A156" s="106">
        <v>155</v>
      </c>
      <c r="B156" s="107">
        <v>89</v>
      </c>
      <c r="C156" s="108" t="s">
        <v>81</v>
      </c>
      <c r="D156" s="108">
        <f t="shared" si="14"/>
        <v>0</v>
      </c>
      <c r="E156" s="107">
        <v>67.544203539999998</v>
      </c>
      <c r="F156" s="108" t="s">
        <v>130</v>
      </c>
      <c r="G156" s="108">
        <f t="shared" si="15"/>
        <v>1</v>
      </c>
      <c r="H156" s="106">
        <v>83</v>
      </c>
      <c r="I156" s="108" t="s">
        <v>130</v>
      </c>
      <c r="J156" s="108">
        <f t="shared" si="16"/>
        <v>1</v>
      </c>
      <c r="K156" s="107">
        <v>5</v>
      </c>
      <c r="L156" s="107">
        <v>332</v>
      </c>
      <c r="M156" s="109">
        <v>2.6150393786476198</v>
      </c>
      <c r="N156" s="107">
        <v>42</v>
      </c>
      <c r="O156" s="109">
        <v>7.7</v>
      </c>
      <c r="P156" s="109">
        <v>4.92</v>
      </c>
      <c r="Q156" s="107">
        <v>10136</v>
      </c>
      <c r="R156" s="109">
        <v>3.4080955849999999</v>
      </c>
      <c r="S156" s="109">
        <v>146.53354299844</v>
      </c>
      <c r="T156" s="108" t="s">
        <v>85</v>
      </c>
      <c r="U156" s="108">
        <f t="shared" si="17"/>
        <v>1</v>
      </c>
      <c r="V156" s="108">
        <f t="shared" si="18"/>
        <v>0</v>
      </c>
      <c r="W156" s="108">
        <f t="shared" si="19"/>
        <v>1</v>
      </c>
      <c r="X156" s="108">
        <f t="shared" si="20"/>
        <v>0</v>
      </c>
      <c r="Y156" s="109" t="s">
        <v>87</v>
      </c>
    </row>
    <row r="157" spans="1:25" ht="20.25" customHeight="1">
      <c r="A157" s="106">
        <v>156</v>
      </c>
      <c r="B157" s="107">
        <v>36</v>
      </c>
      <c r="C157" s="108" t="s">
        <v>81</v>
      </c>
      <c r="D157" s="108">
        <f t="shared" si="14"/>
        <v>0</v>
      </c>
      <c r="E157" s="107">
        <v>39.427602329999999</v>
      </c>
      <c r="F157" s="108" t="s">
        <v>130</v>
      </c>
      <c r="G157" s="108">
        <f t="shared" si="15"/>
        <v>1</v>
      </c>
      <c r="H157" s="106">
        <v>92</v>
      </c>
      <c r="I157" s="108" t="s">
        <v>130</v>
      </c>
      <c r="J157" s="108">
        <f t="shared" si="16"/>
        <v>1</v>
      </c>
      <c r="K157" s="107">
        <v>4</v>
      </c>
      <c r="L157" s="107">
        <v>357</v>
      </c>
      <c r="M157" s="109">
        <v>2.40777462904023</v>
      </c>
      <c r="N157" s="107">
        <v>41</v>
      </c>
      <c r="O157" s="109">
        <v>12.9</v>
      </c>
      <c r="P157" s="109">
        <v>5.97</v>
      </c>
      <c r="Q157" s="107">
        <v>6591</v>
      </c>
      <c r="R157" s="109">
        <v>2.0336462200000001</v>
      </c>
      <c r="S157" s="109">
        <v>167.56977924472301</v>
      </c>
      <c r="T157" s="108" t="s">
        <v>85</v>
      </c>
      <c r="U157" s="108">
        <f t="shared" si="17"/>
        <v>1</v>
      </c>
      <c r="V157" s="108">
        <f t="shared" si="18"/>
        <v>0</v>
      </c>
      <c r="W157" s="108">
        <f t="shared" si="19"/>
        <v>1</v>
      </c>
      <c r="X157" s="108">
        <f t="shared" si="20"/>
        <v>0</v>
      </c>
      <c r="Y157" s="109" t="s">
        <v>87</v>
      </c>
    </row>
    <row r="158" spans="1:25" ht="20.25" customHeight="1">
      <c r="A158" s="106">
        <v>157</v>
      </c>
      <c r="B158" s="107">
        <v>85</v>
      </c>
      <c r="C158" s="108" t="s">
        <v>84</v>
      </c>
      <c r="D158" s="108">
        <f t="shared" si="14"/>
        <v>1</v>
      </c>
      <c r="E158" s="107">
        <v>49.883953769999998</v>
      </c>
      <c r="F158" s="108" t="s">
        <v>130</v>
      </c>
      <c r="G158" s="108">
        <f t="shared" si="15"/>
        <v>1</v>
      </c>
      <c r="H158" s="106">
        <v>110</v>
      </c>
      <c r="I158" s="108" t="s">
        <v>131</v>
      </c>
      <c r="J158" s="108">
        <f t="shared" si="16"/>
        <v>0</v>
      </c>
      <c r="K158" s="107">
        <v>1</v>
      </c>
      <c r="L158" s="107">
        <v>226</v>
      </c>
      <c r="M158" s="109">
        <v>2.2226990216144502</v>
      </c>
      <c r="N158" s="107">
        <v>46</v>
      </c>
      <c r="O158" s="109">
        <v>17</v>
      </c>
      <c r="P158" s="109">
        <v>4.82</v>
      </c>
      <c r="Q158" s="107">
        <v>4859</v>
      </c>
      <c r="R158" s="109">
        <v>2.2265310889999999</v>
      </c>
      <c r="S158" s="109">
        <v>82.993165207283695</v>
      </c>
      <c r="T158" s="108" t="s">
        <v>85</v>
      </c>
      <c r="U158" s="108">
        <f t="shared" si="17"/>
        <v>1</v>
      </c>
      <c r="V158" s="108">
        <f t="shared" si="18"/>
        <v>0</v>
      </c>
      <c r="W158" s="108">
        <f t="shared" si="19"/>
        <v>1</v>
      </c>
      <c r="X158" s="108">
        <f t="shared" si="20"/>
        <v>0</v>
      </c>
      <c r="Y158" s="109" t="s">
        <v>87</v>
      </c>
    </row>
    <row r="159" spans="1:25" ht="20.25" customHeight="1">
      <c r="A159" s="106">
        <v>158</v>
      </c>
      <c r="B159" s="107">
        <v>52</v>
      </c>
      <c r="C159" s="108" t="s">
        <v>81</v>
      </c>
      <c r="D159" s="108">
        <f t="shared" si="14"/>
        <v>0</v>
      </c>
      <c r="E159" s="107">
        <v>44.062098589999998</v>
      </c>
      <c r="F159" s="108" t="s">
        <v>130</v>
      </c>
      <c r="G159" s="108">
        <f t="shared" si="15"/>
        <v>1</v>
      </c>
      <c r="H159" s="106">
        <v>65</v>
      </c>
      <c r="I159" s="108" t="s">
        <v>130</v>
      </c>
      <c r="J159" s="108">
        <f t="shared" si="16"/>
        <v>1</v>
      </c>
      <c r="K159" s="107">
        <v>0</v>
      </c>
      <c r="L159" s="107">
        <v>236</v>
      </c>
      <c r="M159" s="109">
        <v>1.7853427115757401</v>
      </c>
      <c r="N159" s="107">
        <v>27</v>
      </c>
      <c r="O159" s="109">
        <v>10.6</v>
      </c>
      <c r="P159" s="109">
        <v>4.0199999999999996</v>
      </c>
      <c r="Q159" s="107">
        <v>12758</v>
      </c>
      <c r="R159" s="109">
        <v>3.0952159940000001</v>
      </c>
      <c r="S159" s="109">
        <v>122.14080892029401</v>
      </c>
      <c r="T159" s="108" t="s">
        <v>86</v>
      </c>
      <c r="U159" s="108">
        <f t="shared" si="17"/>
        <v>0</v>
      </c>
      <c r="V159" s="108">
        <f t="shared" si="18"/>
        <v>1</v>
      </c>
      <c r="W159" s="108">
        <f t="shared" si="19"/>
        <v>1</v>
      </c>
      <c r="X159" s="108">
        <f t="shared" si="20"/>
        <v>0</v>
      </c>
      <c r="Y159" s="109" t="s">
        <v>87</v>
      </c>
    </row>
    <row r="160" spans="1:25" ht="20.25" customHeight="1">
      <c r="A160" s="106">
        <v>159</v>
      </c>
      <c r="B160" s="107">
        <v>64</v>
      </c>
      <c r="C160" s="108" t="s">
        <v>84</v>
      </c>
      <c r="D160" s="108">
        <f t="shared" si="14"/>
        <v>1</v>
      </c>
      <c r="E160" s="107">
        <v>62.797323859999999</v>
      </c>
      <c r="F160" s="108" t="s">
        <v>131</v>
      </c>
      <c r="G160" s="108">
        <f t="shared" si="15"/>
        <v>0</v>
      </c>
      <c r="H160" s="106">
        <v>164</v>
      </c>
      <c r="I160" s="108" t="s">
        <v>130</v>
      </c>
      <c r="J160" s="108">
        <f t="shared" si="16"/>
        <v>1</v>
      </c>
      <c r="K160" s="107">
        <v>2</v>
      </c>
      <c r="L160" s="107">
        <v>72</v>
      </c>
      <c r="M160" s="109">
        <v>3.1181779316766498</v>
      </c>
      <c r="N160" s="107">
        <v>54</v>
      </c>
      <c r="O160" s="109">
        <v>6.7</v>
      </c>
      <c r="P160" s="109">
        <v>4.3600000000000003</v>
      </c>
      <c r="Q160" s="107">
        <v>8195</v>
      </c>
      <c r="R160" s="109">
        <v>2.8812835679999997</v>
      </c>
      <c r="S160" s="109">
        <v>46.670078212129198</v>
      </c>
      <c r="T160" s="108" t="s">
        <v>86</v>
      </c>
      <c r="U160" s="108">
        <f t="shared" si="17"/>
        <v>0</v>
      </c>
      <c r="V160" s="108">
        <f t="shared" si="18"/>
        <v>1</v>
      </c>
      <c r="W160" s="108">
        <f t="shared" si="19"/>
        <v>1</v>
      </c>
      <c r="X160" s="108">
        <f t="shared" si="20"/>
        <v>0</v>
      </c>
      <c r="Y160" s="109" t="s">
        <v>87</v>
      </c>
    </row>
    <row r="161" spans="1:25" ht="20.25" customHeight="1">
      <c r="A161" s="106">
        <v>160</v>
      </c>
      <c r="B161" s="107">
        <v>21</v>
      </c>
      <c r="C161" s="108" t="s">
        <v>84</v>
      </c>
      <c r="D161" s="108">
        <f t="shared" si="14"/>
        <v>1</v>
      </c>
      <c r="E161" s="107">
        <v>30.535633310000001</v>
      </c>
      <c r="F161" s="108" t="s">
        <v>131</v>
      </c>
      <c r="G161" s="108">
        <f t="shared" si="15"/>
        <v>0</v>
      </c>
      <c r="H161" s="106">
        <v>83</v>
      </c>
      <c r="I161" s="108" t="s">
        <v>130</v>
      </c>
      <c r="J161" s="108">
        <f t="shared" si="16"/>
        <v>1</v>
      </c>
      <c r="K161" s="107">
        <v>2</v>
      </c>
      <c r="L161" s="107">
        <v>379</v>
      </c>
      <c r="M161" s="109">
        <v>2.8900624977046201</v>
      </c>
      <c r="N161" s="107">
        <v>49</v>
      </c>
      <c r="O161" s="109">
        <v>6.4</v>
      </c>
      <c r="P161" s="109">
        <v>5.48</v>
      </c>
      <c r="Q161" s="107">
        <v>5526</v>
      </c>
      <c r="R161" s="109">
        <v>1.5060442570000001</v>
      </c>
      <c r="S161" s="109">
        <v>163.27996950886401</v>
      </c>
      <c r="T161" s="108" t="s">
        <v>86</v>
      </c>
      <c r="U161" s="108">
        <f t="shared" si="17"/>
        <v>0</v>
      </c>
      <c r="V161" s="108">
        <f t="shared" si="18"/>
        <v>1</v>
      </c>
      <c r="W161" s="108">
        <f t="shared" si="19"/>
        <v>1</v>
      </c>
      <c r="X161" s="108">
        <f t="shared" si="20"/>
        <v>0</v>
      </c>
      <c r="Y161" s="109" t="s">
        <v>87</v>
      </c>
    </row>
    <row r="162" spans="1:25" ht="20.25" customHeight="1">
      <c r="A162" s="106">
        <v>161</v>
      </c>
      <c r="B162" s="107">
        <v>71</v>
      </c>
      <c r="C162" s="108" t="s">
        <v>84</v>
      </c>
      <c r="D162" s="108">
        <f t="shared" si="14"/>
        <v>1</v>
      </c>
      <c r="E162" s="107">
        <v>27.524547139999999</v>
      </c>
      <c r="F162" s="108" t="s">
        <v>130</v>
      </c>
      <c r="G162" s="108">
        <f t="shared" si="15"/>
        <v>1</v>
      </c>
      <c r="H162" s="106">
        <v>105</v>
      </c>
      <c r="I162" s="108" t="s">
        <v>131</v>
      </c>
      <c r="J162" s="108">
        <f t="shared" si="16"/>
        <v>0</v>
      </c>
      <c r="K162" s="107">
        <v>4</v>
      </c>
      <c r="L162" s="107">
        <v>169</v>
      </c>
      <c r="M162" s="109">
        <v>2.8128615545571201</v>
      </c>
      <c r="N162" s="107">
        <v>53</v>
      </c>
      <c r="O162" s="109">
        <v>9.6</v>
      </c>
      <c r="P162" s="109">
        <v>5.93</v>
      </c>
      <c r="Q162" s="107">
        <v>8458</v>
      </c>
      <c r="R162" s="109">
        <v>1.7045507070000001</v>
      </c>
      <c r="S162" s="109">
        <v>67.561902380552496</v>
      </c>
      <c r="T162" s="108" t="s">
        <v>86</v>
      </c>
      <c r="U162" s="108">
        <f t="shared" si="17"/>
        <v>0</v>
      </c>
      <c r="V162" s="108">
        <f t="shared" si="18"/>
        <v>1</v>
      </c>
      <c r="W162" s="108">
        <f t="shared" si="19"/>
        <v>1</v>
      </c>
      <c r="X162" s="108">
        <f t="shared" si="20"/>
        <v>0</v>
      </c>
      <c r="Y162" s="109" t="s">
        <v>87</v>
      </c>
    </row>
    <row r="163" spans="1:25" ht="20.25" customHeight="1">
      <c r="A163" s="106">
        <v>162</v>
      </c>
      <c r="B163" s="107">
        <v>51</v>
      </c>
      <c r="C163" s="108" t="s">
        <v>84</v>
      </c>
      <c r="D163" s="108">
        <f t="shared" si="14"/>
        <v>1</v>
      </c>
      <c r="E163" s="107">
        <v>50.832978220000001</v>
      </c>
      <c r="F163" s="108" t="s">
        <v>130</v>
      </c>
      <c r="G163" s="108">
        <f t="shared" si="15"/>
        <v>1</v>
      </c>
      <c r="H163" s="106">
        <v>112</v>
      </c>
      <c r="I163" s="108" t="s">
        <v>131</v>
      </c>
      <c r="J163" s="108">
        <f t="shared" si="16"/>
        <v>0</v>
      </c>
      <c r="K163" s="107">
        <v>2</v>
      </c>
      <c r="L163" s="107">
        <v>310</v>
      </c>
      <c r="M163" s="109">
        <v>2.6679440120721201</v>
      </c>
      <c r="N163" s="107">
        <v>41</v>
      </c>
      <c r="O163" s="109">
        <v>9.9</v>
      </c>
      <c r="P163" s="109">
        <v>4.04</v>
      </c>
      <c r="Q163" s="107">
        <v>7901</v>
      </c>
      <c r="R163" s="109">
        <v>1.760134745</v>
      </c>
      <c r="S163" s="109">
        <v>134.656277080774</v>
      </c>
      <c r="T163" s="108" t="s">
        <v>86</v>
      </c>
      <c r="U163" s="108">
        <f t="shared" si="17"/>
        <v>0</v>
      </c>
      <c r="V163" s="108">
        <f t="shared" si="18"/>
        <v>1</v>
      </c>
      <c r="W163" s="108">
        <f t="shared" si="19"/>
        <v>1</v>
      </c>
      <c r="X163" s="108">
        <f t="shared" si="20"/>
        <v>0</v>
      </c>
      <c r="Y163" s="109" t="s">
        <v>87</v>
      </c>
    </row>
    <row r="164" spans="1:25" ht="20.25" customHeight="1">
      <c r="A164" s="106">
        <v>163</v>
      </c>
      <c r="B164" s="107">
        <v>61</v>
      </c>
      <c r="C164" s="108" t="s">
        <v>84</v>
      </c>
      <c r="D164" s="108">
        <f t="shared" si="14"/>
        <v>1</v>
      </c>
      <c r="E164" s="107">
        <v>51.053095800000001</v>
      </c>
      <c r="F164" s="108" t="s">
        <v>131</v>
      </c>
      <c r="G164" s="108">
        <f t="shared" si="15"/>
        <v>0</v>
      </c>
      <c r="H164" s="106">
        <v>92</v>
      </c>
      <c r="I164" s="108" t="s">
        <v>131</v>
      </c>
      <c r="J164" s="108">
        <f t="shared" si="16"/>
        <v>0</v>
      </c>
      <c r="K164" s="107">
        <v>3</v>
      </c>
      <c r="L164" s="107">
        <v>289</v>
      </c>
      <c r="M164" s="109">
        <v>2.04412732890661</v>
      </c>
      <c r="N164" s="107">
        <v>38</v>
      </c>
      <c r="O164" s="109">
        <v>10.1</v>
      </c>
      <c r="P164" s="109">
        <v>3.88</v>
      </c>
      <c r="Q164" s="107">
        <v>6606</v>
      </c>
      <c r="R164" s="109">
        <v>1.7713375200000001</v>
      </c>
      <c r="S164" s="109">
        <v>141.349178415663</v>
      </c>
      <c r="T164" s="108" t="s">
        <v>86</v>
      </c>
      <c r="U164" s="108">
        <f t="shared" si="17"/>
        <v>0</v>
      </c>
      <c r="V164" s="108">
        <f t="shared" si="18"/>
        <v>1</v>
      </c>
      <c r="W164" s="108">
        <f t="shared" si="19"/>
        <v>1</v>
      </c>
      <c r="X164" s="108">
        <f t="shared" si="20"/>
        <v>0</v>
      </c>
      <c r="Y164" s="109" t="s">
        <v>87</v>
      </c>
    </row>
    <row r="165" spans="1:25" ht="20.25" customHeight="1">
      <c r="A165" s="106">
        <v>164</v>
      </c>
      <c r="B165" s="107">
        <v>81</v>
      </c>
      <c r="C165" s="108" t="s">
        <v>81</v>
      </c>
      <c r="D165" s="108">
        <f t="shared" si="14"/>
        <v>0</v>
      </c>
      <c r="E165" s="107">
        <v>79.468138159999995</v>
      </c>
      <c r="F165" s="108" t="s">
        <v>131</v>
      </c>
      <c r="G165" s="108">
        <f t="shared" si="15"/>
        <v>0</v>
      </c>
      <c r="H165" s="106">
        <v>126</v>
      </c>
      <c r="I165" s="108" t="s">
        <v>131</v>
      </c>
      <c r="J165" s="108">
        <f t="shared" si="16"/>
        <v>0</v>
      </c>
      <c r="K165" s="107">
        <v>0</v>
      </c>
      <c r="L165" s="107">
        <v>158</v>
      </c>
      <c r="M165" s="109">
        <v>2.4199059695573402</v>
      </c>
      <c r="N165" s="107">
        <v>48</v>
      </c>
      <c r="O165" s="109">
        <v>16.8</v>
      </c>
      <c r="P165" s="109">
        <v>4.83</v>
      </c>
      <c r="Q165" s="107">
        <v>13741</v>
      </c>
      <c r="R165" s="109">
        <v>2.492152667</v>
      </c>
      <c r="S165" s="109">
        <v>86.131737268635007</v>
      </c>
      <c r="T165" s="108" t="s">
        <v>86</v>
      </c>
      <c r="U165" s="108">
        <f t="shared" si="17"/>
        <v>0</v>
      </c>
      <c r="V165" s="108">
        <f t="shared" si="18"/>
        <v>1</v>
      </c>
      <c r="W165" s="108">
        <f t="shared" si="19"/>
        <v>1</v>
      </c>
      <c r="X165" s="108">
        <f t="shared" si="20"/>
        <v>0</v>
      </c>
      <c r="Y165" s="109" t="s">
        <v>87</v>
      </c>
    </row>
    <row r="166" spans="1:25" ht="20.25" customHeight="1">
      <c r="A166" s="106">
        <v>165</v>
      </c>
      <c r="B166" s="107">
        <v>23</v>
      </c>
      <c r="C166" s="108" t="s">
        <v>81</v>
      </c>
      <c r="D166" s="108">
        <f t="shared" si="14"/>
        <v>0</v>
      </c>
      <c r="E166" s="107">
        <v>75.37066901</v>
      </c>
      <c r="F166" s="108" t="s">
        <v>131</v>
      </c>
      <c r="G166" s="108">
        <f t="shared" si="15"/>
        <v>0</v>
      </c>
      <c r="H166" s="106">
        <v>72</v>
      </c>
      <c r="I166" s="108" t="s">
        <v>131</v>
      </c>
      <c r="J166" s="108">
        <f t="shared" si="16"/>
        <v>0</v>
      </c>
      <c r="K166" s="107">
        <v>2</v>
      </c>
      <c r="L166" s="107">
        <v>171</v>
      </c>
      <c r="M166" s="109">
        <v>3.0348214904964399</v>
      </c>
      <c r="N166" s="107">
        <v>51</v>
      </c>
      <c r="O166" s="109">
        <v>5.9</v>
      </c>
      <c r="P166" s="109">
        <v>6.44</v>
      </c>
      <c r="Q166" s="107">
        <v>6761</v>
      </c>
      <c r="R166" s="109">
        <v>2.7788964329999999</v>
      </c>
      <c r="S166" s="109">
        <v>86.841875990414806</v>
      </c>
      <c r="T166" s="108" t="s">
        <v>86</v>
      </c>
      <c r="U166" s="108">
        <f t="shared" si="17"/>
        <v>0</v>
      </c>
      <c r="V166" s="108">
        <f t="shared" si="18"/>
        <v>1</v>
      </c>
      <c r="W166" s="108">
        <f t="shared" si="19"/>
        <v>1</v>
      </c>
      <c r="X166" s="108">
        <f t="shared" si="20"/>
        <v>0</v>
      </c>
      <c r="Y166" s="109" t="s">
        <v>87</v>
      </c>
    </row>
    <row r="167" spans="1:25" ht="20.25" customHeight="1">
      <c r="A167" s="106">
        <v>166</v>
      </c>
      <c r="B167" s="107">
        <v>30</v>
      </c>
      <c r="C167" s="108" t="s">
        <v>81</v>
      </c>
      <c r="D167" s="108">
        <f t="shared" si="14"/>
        <v>0</v>
      </c>
      <c r="E167" s="107">
        <v>58.227329650000001</v>
      </c>
      <c r="F167" s="108" t="s">
        <v>130</v>
      </c>
      <c r="G167" s="108">
        <f t="shared" si="15"/>
        <v>1</v>
      </c>
      <c r="H167" s="106">
        <v>119</v>
      </c>
      <c r="I167" s="108" t="s">
        <v>131</v>
      </c>
      <c r="J167" s="108">
        <f t="shared" si="16"/>
        <v>0</v>
      </c>
      <c r="K167" s="107">
        <v>1</v>
      </c>
      <c r="L167" s="107">
        <v>215</v>
      </c>
      <c r="M167" s="109">
        <v>1.74673052519059</v>
      </c>
      <c r="N167" s="107">
        <v>25</v>
      </c>
      <c r="O167" s="109">
        <v>15.6</v>
      </c>
      <c r="P167" s="109">
        <v>5.44</v>
      </c>
      <c r="Q167" s="107">
        <v>14659</v>
      </c>
      <c r="R167" s="109">
        <v>2.511193188</v>
      </c>
      <c r="S167" s="109">
        <v>85.137798941009194</v>
      </c>
      <c r="T167" s="108" t="s">
        <v>86</v>
      </c>
      <c r="U167" s="108">
        <f t="shared" si="17"/>
        <v>0</v>
      </c>
      <c r="V167" s="108">
        <f t="shared" si="18"/>
        <v>1</v>
      </c>
      <c r="W167" s="108">
        <f t="shared" si="19"/>
        <v>1</v>
      </c>
      <c r="X167" s="108">
        <f t="shared" si="20"/>
        <v>0</v>
      </c>
      <c r="Y167" s="109" t="s">
        <v>87</v>
      </c>
    </row>
    <row r="168" spans="1:25" ht="20.25" customHeight="1">
      <c r="A168" s="106">
        <v>167</v>
      </c>
      <c r="B168" s="107">
        <v>56</v>
      </c>
      <c r="C168" s="108" t="s">
        <v>84</v>
      </c>
      <c r="D168" s="108">
        <f t="shared" si="14"/>
        <v>1</v>
      </c>
      <c r="E168" s="107">
        <v>33.930344179999999</v>
      </c>
      <c r="F168" s="108" t="s">
        <v>130</v>
      </c>
      <c r="G168" s="108">
        <f t="shared" si="15"/>
        <v>1</v>
      </c>
      <c r="H168" s="106">
        <v>108</v>
      </c>
      <c r="I168" s="108" t="s">
        <v>130</v>
      </c>
      <c r="J168" s="108">
        <f t="shared" si="16"/>
        <v>1</v>
      </c>
      <c r="K168" s="107">
        <v>1</v>
      </c>
      <c r="L168" s="107">
        <v>212</v>
      </c>
      <c r="M168" s="109">
        <v>1.82071271677376</v>
      </c>
      <c r="N168" s="107">
        <v>38</v>
      </c>
      <c r="O168" s="109">
        <v>5.7</v>
      </c>
      <c r="P168" s="109">
        <v>4.3600000000000003</v>
      </c>
      <c r="Q168" s="107">
        <v>14327</v>
      </c>
      <c r="R168" s="109">
        <v>2.2077172650000003</v>
      </c>
      <c r="S168" s="109">
        <v>109.149802985403</v>
      </c>
      <c r="T168" s="108" t="s">
        <v>86</v>
      </c>
      <c r="U168" s="108">
        <f t="shared" si="17"/>
        <v>0</v>
      </c>
      <c r="V168" s="108">
        <f t="shared" si="18"/>
        <v>1</v>
      </c>
      <c r="W168" s="108">
        <f t="shared" si="19"/>
        <v>1</v>
      </c>
      <c r="X168" s="108">
        <f t="shared" si="20"/>
        <v>0</v>
      </c>
      <c r="Y168" s="109" t="s">
        <v>87</v>
      </c>
    </row>
    <row r="169" spans="1:25" ht="20.25" customHeight="1">
      <c r="A169" s="106">
        <v>168</v>
      </c>
      <c r="B169" s="107">
        <v>67</v>
      </c>
      <c r="C169" s="108" t="s">
        <v>81</v>
      </c>
      <c r="D169" s="108">
        <f t="shared" si="14"/>
        <v>0</v>
      </c>
      <c r="E169" s="107">
        <v>85.798282929999999</v>
      </c>
      <c r="F169" s="108" t="s">
        <v>131</v>
      </c>
      <c r="G169" s="108">
        <f t="shared" si="15"/>
        <v>0</v>
      </c>
      <c r="H169" s="106">
        <v>71</v>
      </c>
      <c r="I169" s="108" t="s">
        <v>131</v>
      </c>
      <c r="J169" s="108">
        <f t="shared" si="16"/>
        <v>0</v>
      </c>
      <c r="K169" s="107">
        <v>3</v>
      </c>
      <c r="L169" s="107">
        <v>88</v>
      </c>
      <c r="M169" s="109">
        <v>1.93720824085192</v>
      </c>
      <c r="N169" s="107">
        <v>39</v>
      </c>
      <c r="O169" s="109">
        <v>16.100000000000001</v>
      </c>
      <c r="P169" s="109">
        <v>5.43</v>
      </c>
      <c r="Q169" s="107">
        <v>12468</v>
      </c>
      <c r="R169" s="109">
        <v>3.8095001590000002</v>
      </c>
      <c r="S169" s="109">
        <v>40.210753576529299</v>
      </c>
      <c r="T169" s="108" t="s">
        <v>86</v>
      </c>
      <c r="U169" s="108">
        <f t="shared" si="17"/>
        <v>0</v>
      </c>
      <c r="V169" s="108">
        <f t="shared" si="18"/>
        <v>1</v>
      </c>
      <c r="W169" s="108">
        <f t="shared" si="19"/>
        <v>1</v>
      </c>
      <c r="X169" s="108">
        <f t="shared" si="20"/>
        <v>0</v>
      </c>
      <c r="Y169" s="109" t="s">
        <v>87</v>
      </c>
    </row>
    <row r="170" spans="1:25" ht="20.25" customHeight="1">
      <c r="A170" s="106">
        <v>169</v>
      </c>
      <c r="B170" s="107">
        <v>46</v>
      </c>
      <c r="C170" s="108" t="s">
        <v>81</v>
      </c>
      <c r="D170" s="108">
        <f t="shared" si="14"/>
        <v>0</v>
      </c>
      <c r="E170" s="107">
        <v>53.5471237</v>
      </c>
      <c r="F170" s="108" t="s">
        <v>130</v>
      </c>
      <c r="G170" s="108">
        <f t="shared" si="15"/>
        <v>1</v>
      </c>
      <c r="H170" s="106">
        <v>60</v>
      </c>
      <c r="I170" s="108" t="s">
        <v>130</v>
      </c>
      <c r="J170" s="108">
        <f t="shared" si="16"/>
        <v>1</v>
      </c>
      <c r="K170" s="107">
        <v>5</v>
      </c>
      <c r="L170" s="107">
        <v>422</v>
      </c>
      <c r="M170" s="109">
        <v>1.4462753845673499</v>
      </c>
      <c r="N170" s="107">
        <v>31</v>
      </c>
      <c r="O170" s="109">
        <v>10.7</v>
      </c>
      <c r="P170" s="109">
        <v>4.5199999999999996</v>
      </c>
      <c r="Q170" s="107">
        <v>14348</v>
      </c>
      <c r="R170" s="109">
        <v>3.1897685089999999</v>
      </c>
      <c r="S170" s="109">
        <v>171.528030029343</v>
      </c>
      <c r="T170" s="108" t="s">
        <v>86</v>
      </c>
      <c r="U170" s="108">
        <f t="shared" si="17"/>
        <v>0</v>
      </c>
      <c r="V170" s="108">
        <f t="shared" si="18"/>
        <v>1</v>
      </c>
      <c r="W170" s="108">
        <f t="shared" si="19"/>
        <v>1</v>
      </c>
      <c r="X170" s="108">
        <f t="shared" si="20"/>
        <v>0</v>
      </c>
      <c r="Y170" s="109" t="s">
        <v>87</v>
      </c>
    </row>
    <row r="171" spans="1:25" ht="20.25" customHeight="1">
      <c r="A171" s="106">
        <v>170</v>
      </c>
      <c r="B171" s="107">
        <v>53</v>
      </c>
      <c r="C171" s="108" t="s">
        <v>84</v>
      </c>
      <c r="D171" s="108">
        <f t="shared" si="14"/>
        <v>1</v>
      </c>
      <c r="E171" s="107">
        <v>56.691737060000001</v>
      </c>
      <c r="F171" s="108" t="s">
        <v>131</v>
      </c>
      <c r="G171" s="108">
        <f t="shared" si="15"/>
        <v>0</v>
      </c>
      <c r="H171" s="106">
        <v>172</v>
      </c>
      <c r="I171" s="108" t="s">
        <v>130</v>
      </c>
      <c r="J171" s="108">
        <f t="shared" si="16"/>
        <v>1</v>
      </c>
      <c r="K171" s="107">
        <v>1</v>
      </c>
      <c r="L171" s="107">
        <v>340</v>
      </c>
      <c r="M171" s="109">
        <v>2.1412931454275599</v>
      </c>
      <c r="N171" s="107">
        <v>42</v>
      </c>
      <c r="O171" s="109">
        <v>6.3</v>
      </c>
      <c r="P171" s="109">
        <v>2.67</v>
      </c>
      <c r="Q171" s="107">
        <v>8120</v>
      </c>
      <c r="R171" s="109">
        <v>1.721055979</v>
      </c>
      <c r="S171" s="109">
        <v>134.10710074496299</v>
      </c>
      <c r="T171" s="108" t="s">
        <v>86</v>
      </c>
      <c r="U171" s="108">
        <f t="shared" si="17"/>
        <v>0</v>
      </c>
      <c r="V171" s="108">
        <f t="shared" si="18"/>
        <v>1</v>
      </c>
      <c r="W171" s="108">
        <f t="shared" si="19"/>
        <v>1</v>
      </c>
      <c r="X171" s="108">
        <f t="shared" si="20"/>
        <v>0</v>
      </c>
      <c r="Y171" s="109" t="s">
        <v>87</v>
      </c>
    </row>
    <row r="172" spans="1:25" ht="20.25" customHeight="1">
      <c r="A172" s="106">
        <v>171</v>
      </c>
      <c r="B172" s="107">
        <v>31</v>
      </c>
      <c r="C172" s="108" t="s">
        <v>81</v>
      </c>
      <c r="D172" s="108">
        <f t="shared" si="14"/>
        <v>0</v>
      </c>
      <c r="E172" s="107">
        <v>69.61031414</v>
      </c>
      <c r="F172" s="108" t="s">
        <v>131</v>
      </c>
      <c r="G172" s="108">
        <f t="shared" si="15"/>
        <v>0</v>
      </c>
      <c r="H172" s="106">
        <v>121</v>
      </c>
      <c r="I172" s="108" t="s">
        <v>131</v>
      </c>
      <c r="J172" s="108">
        <f t="shared" si="16"/>
        <v>0</v>
      </c>
      <c r="K172" s="107">
        <v>4</v>
      </c>
      <c r="L172" s="107">
        <v>443</v>
      </c>
      <c r="M172" s="109">
        <v>2.22378163119734</v>
      </c>
      <c r="N172" s="107">
        <v>32</v>
      </c>
      <c r="O172" s="109">
        <v>9.6</v>
      </c>
      <c r="P172" s="109">
        <v>5.97</v>
      </c>
      <c r="Q172" s="107">
        <v>5629</v>
      </c>
      <c r="R172" s="109">
        <v>2.7848986079999998</v>
      </c>
      <c r="S172" s="109">
        <v>161.61486190944399</v>
      </c>
      <c r="T172" s="108" t="s">
        <v>86</v>
      </c>
      <c r="U172" s="108">
        <f t="shared" si="17"/>
        <v>0</v>
      </c>
      <c r="V172" s="108">
        <f t="shared" si="18"/>
        <v>1</v>
      </c>
      <c r="W172" s="108">
        <f t="shared" si="19"/>
        <v>1</v>
      </c>
      <c r="X172" s="108">
        <f t="shared" si="20"/>
        <v>0</v>
      </c>
      <c r="Y172" s="109" t="s">
        <v>87</v>
      </c>
    </row>
    <row r="173" spans="1:25" ht="20.25" customHeight="1">
      <c r="A173" s="106">
        <v>172</v>
      </c>
      <c r="B173" s="107">
        <v>59</v>
      </c>
      <c r="C173" s="108" t="s">
        <v>84</v>
      </c>
      <c r="D173" s="108">
        <f t="shared" si="14"/>
        <v>1</v>
      </c>
      <c r="E173" s="107">
        <v>65.738018530000005</v>
      </c>
      <c r="F173" s="108" t="s">
        <v>131</v>
      </c>
      <c r="G173" s="108">
        <f t="shared" si="15"/>
        <v>0</v>
      </c>
      <c r="H173" s="106">
        <v>175</v>
      </c>
      <c r="I173" s="108" t="s">
        <v>131</v>
      </c>
      <c r="J173" s="108">
        <f t="shared" si="16"/>
        <v>0</v>
      </c>
      <c r="K173" s="107">
        <v>5</v>
      </c>
      <c r="L173" s="107">
        <v>236</v>
      </c>
      <c r="M173" s="109">
        <v>1.22966175606448</v>
      </c>
      <c r="N173" s="107">
        <v>28</v>
      </c>
      <c r="O173" s="109">
        <v>8.6999999999999993</v>
      </c>
      <c r="P173" s="109">
        <v>4.22</v>
      </c>
      <c r="Q173" s="107">
        <v>12933</v>
      </c>
      <c r="R173" s="109">
        <v>1.972882721</v>
      </c>
      <c r="S173" s="109">
        <v>106.497287990461</v>
      </c>
      <c r="T173" s="108" t="s">
        <v>86</v>
      </c>
      <c r="U173" s="108">
        <f t="shared" si="17"/>
        <v>0</v>
      </c>
      <c r="V173" s="108">
        <f t="shared" si="18"/>
        <v>1</v>
      </c>
      <c r="W173" s="108">
        <f t="shared" si="19"/>
        <v>1</v>
      </c>
      <c r="X173" s="108">
        <f t="shared" si="20"/>
        <v>0</v>
      </c>
      <c r="Y173" s="109" t="s">
        <v>87</v>
      </c>
    </row>
    <row r="174" spans="1:25" ht="20.25" customHeight="1">
      <c r="A174" s="106">
        <v>173</v>
      </c>
      <c r="B174" s="107">
        <v>79</v>
      </c>
      <c r="C174" s="108" t="s">
        <v>84</v>
      </c>
      <c r="D174" s="108">
        <f t="shared" si="14"/>
        <v>1</v>
      </c>
      <c r="E174" s="107">
        <v>75.280366110000003</v>
      </c>
      <c r="F174" s="108" t="s">
        <v>131</v>
      </c>
      <c r="G174" s="108">
        <f t="shared" si="15"/>
        <v>0</v>
      </c>
      <c r="H174" s="106">
        <v>75</v>
      </c>
      <c r="I174" s="108" t="s">
        <v>130</v>
      </c>
      <c r="J174" s="108">
        <f t="shared" si="16"/>
        <v>1</v>
      </c>
      <c r="K174" s="107">
        <v>5</v>
      </c>
      <c r="L174" s="107">
        <v>348</v>
      </c>
      <c r="M174" s="109">
        <v>2.4910635243055701</v>
      </c>
      <c r="N174" s="107">
        <v>41</v>
      </c>
      <c r="O174" s="109">
        <v>16.600000000000001</v>
      </c>
      <c r="P174" s="109">
        <v>5.51</v>
      </c>
      <c r="Q174" s="107">
        <v>4201</v>
      </c>
      <c r="R174" s="109">
        <v>3.9702560999999998</v>
      </c>
      <c r="S174" s="109">
        <v>112.926941253374</v>
      </c>
      <c r="T174" s="108" t="s">
        <v>86</v>
      </c>
      <c r="U174" s="108">
        <f t="shared" si="17"/>
        <v>0</v>
      </c>
      <c r="V174" s="108">
        <f t="shared" si="18"/>
        <v>1</v>
      </c>
      <c r="W174" s="108">
        <f t="shared" si="19"/>
        <v>1</v>
      </c>
      <c r="X174" s="108">
        <f t="shared" si="20"/>
        <v>0</v>
      </c>
      <c r="Y174" s="109" t="s">
        <v>87</v>
      </c>
    </row>
    <row r="175" spans="1:25" ht="20.25" customHeight="1">
      <c r="A175" s="106">
        <v>174</v>
      </c>
      <c r="B175" s="107">
        <v>62</v>
      </c>
      <c r="C175" s="108" t="s">
        <v>81</v>
      </c>
      <c r="D175" s="108">
        <f t="shared" si="14"/>
        <v>0</v>
      </c>
      <c r="E175" s="107">
        <v>51.75842514</v>
      </c>
      <c r="F175" s="108" t="s">
        <v>130</v>
      </c>
      <c r="G175" s="108">
        <f t="shared" si="15"/>
        <v>1</v>
      </c>
      <c r="H175" s="106">
        <v>83</v>
      </c>
      <c r="I175" s="108" t="s">
        <v>130</v>
      </c>
      <c r="J175" s="108">
        <f t="shared" si="16"/>
        <v>1</v>
      </c>
      <c r="K175" s="107">
        <v>4</v>
      </c>
      <c r="L175" s="107">
        <v>344</v>
      </c>
      <c r="M175" s="109">
        <v>2.58912398515431</v>
      </c>
      <c r="N175" s="107">
        <v>42</v>
      </c>
      <c r="O175" s="109">
        <v>13.8</v>
      </c>
      <c r="P175" s="109">
        <v>5.83</v>
      </c>
      <c r="Q175" s="107">
        <v>5364</v>
      </c>
      <c r="R175" s="109">
        <v>2.8991906039999997</v>
      </c>
      <c r="S175" s="109">
        <v>149.079990587895</v>
      </c>
      <c r="T175" s="108" t="s">
        <v>86</v>
      </c>
      <c r="U175" s="108">
        <f t="shared" si="17"/>
        <v>0</v>
      </c>
      <c r="V175" s="108">
        <f t="shared" si="18"/>
        <v>1</v>
      </c>
      <c r="W175" s="108">
        <f t="shared" si="19"/>
        <v>1</v>
      </c>
      <c r="X175" s="108">
        <f t="shared" si="20"/>
        <v>0</v>
      </c>
      <c r="Y175" s="109" t="s">
        <v>87</v>
      </c>
    </row>
    <row r="176" spans="1:25" ht="20.25" customHeight="1">
      <c r="A176" s="106">
        <v>175</v>
      </c>
      <c r="B176" s="107">
        <v>20</v>
      </c>
      <c r="C176" s="108" t="s">
        <v>81</v>
      </c>
      <c r="D176" s="108">
        <f t="shared" si="14"/>
        <v>0</v>
      </c>
      <c r="E176" s="107">
        <v>48.112527540000002</v>
      </c>
      <c r="F176" s="108" t="s">
        <v>130</v>
      </c>
      <c r="G176" s="108">
        <f t="shared" si="15"/>
        <v>1</v>
      </c>
      <c r="H176" s="106">
        <v>61</v>
      </c>
      <c r="I176" s="108" t="s">
        <v>130</v>
      </c>
      <c r="J176" s="108">
        <f t="shared" si="16"/>
        <v>1</v>
      </c>
      <c r="K176" s="107">
        <v>4</v>
      </c>
      <c r="L176" s="107">
        <v>405</v>
      </c>
      <c r="M176" s="109">
        <v>1.4786552848288099</v>
      </c>
      <c r="N176" s="107">
        <v>30</v>
      </c>
      <c r="O176" s="109">
        <v>6.1</v>
      </c>
      <c r="P176" s="109">
        <v>6.27</v>
      </c>
      <c r="Q176" s="107">
        <v>6093</v>
      </c>
      <c r="R176" s="109">
        <v>3.0684101719999997</v>
      </c>
      <c r="S176" s="109">
        <v>174.30519014791301</v>
      </c>
      <c r="T176" s="108" t="s">
        <v>86</v>
      </c>
      <c r="U176" s="108">
        <f t="shared" si="17"/>
        <v>0</v>
      </c>
      <c r="V176" s="108">
        <f t="shared" si="18"/>
        <v>1</v>
      </c>
      <c r="W176" s="108">
        <f t="shared" si="19"/>
        <v>1</v>
      </c>
      <c r="X176" s="108">
        <f t="shared" si="20"/>
        <v>0</v>
      </c>
      <c r="Y176" s="109" t="s">
        <v>87</v>
      </c>
    </row>
    <row r="177" spans="1:25" ht="20.25" customHeight="1">
      <c r="A177" s="106">
        <v>176</v>
      </c>
      <c r="B177" s="107">
        <v>72</v>
      </c>
      <c r="C177" s="108" t="s">
        <v>84</v>
      </c>
      <c r="D177" s="108">
        <f t="shared" si="14"/>
        <v>1</v>
      </c>
      <c r="E177" s="107">
        <v>25.427791280000001</v>
      </c>
      <c r="F177" s="108" t="s">
        <v>130</v>
      </c>
      <c r="G177" s="108">
        <f t="shared" si="15"/>
        <v>1</v>
      </c>
      <c r="H177" s="106">
        <v>150</v>
      </c>
      <c r="I177" s="108" t="s">
        <v>130</v>
      </c>
      <c r="J177" s="108">
        <f t="shared" si="16"/>
        <v>1</v>
      </c>
      <c r="K177" s="107">
        <v>1</v>
      </c>
      <c r="L177" s="107">
        <v>171</v>
      </c>
      <c r="M177" s="109">
        <v>2.2021003841632698</v>
      </c>
      <c r="N177" s="107">
        <v>44</v>
      </c>
      <c r="O177" s="109">
        <v>11.9</v>
      </c>
      <c r="P177" s="109">
        <v>6.04</v>
      </c>
      <c r="Q177" s="107">
        <v>7554</v>
      </c>
      <c r="R177" s="109">
        <v>1.793244498</v>
      </c>
      <c r="S177" s="109">
        <v>104.13157738809301</v>
      </c>
      <c r="T177" s="108" t="s">
        <v>86</v>
      </c>
      <c r="U177" s="108">
        <f t="shared" si="17"/>
        <v>0</v>
      </c>
      <c r="V177" s="108">
        <f t="shared" si="18"/>
        <v>1</v>
      </c>
      <c r="W177" s="108">
        <f t="shared" si="19"/>
        <v>1</v>
      </c>
      <c r="X177" s="108">
        <f t="shared" si="20"/>
        <v>0</v>
      </c>
      <c r="Y177" s="109" t="s">
        <v>87</v>
      </c>
    </row>
    <row r="178" spans="1:25" ht="20.25" customHeight="1">
      <c r="A178" s="106">
        <v>177</v>
      </c>
      <c r="B178" s="107">
        <v>56</v>
      </c>
      <c r="C178" s="108" t="s">
        <v>84</v>
      </c>
      <c r="D178" s="108">
        <f t="shared" si="14"/>
        <v>1</v>
      </c>
      <c r="E178" s="107">
        <v>76.787468660000002</v>
      </c>
      <c r="F178" s="108" t="s">
        <v>131</v>
      </c>
      <c r="G178" s="108">
        <f t="shared" si="15"/>
        <v>0</v>
      </c>
      <c r="H178" s="106">
        <v>120</v>
      </c>
      <c r="I178" s="108" t="s">
        <v>130</v>
      </c>
      <c r="J178" s="108">
        <f t="shared" si="16"/>
        <v>1</v>
      </c>
      <c r="K178" s="107">
        <v>3</v>
      </c>
      <c r="L178" s="107">
        <v>108</v>
      </c>
      <c r="M178" s="109">
        <v>1.39230963443375</v>
      </c>
      <c r="N178" s="107">
        <v>29</v>
      </c>
      <c r="O178" s="109">
        <v>6.7</v>
      </c>
      <c r="P178" s="109">
        <v>4.67</v>
      </c>
      <c r="Q178" s="107">
        <v>9039</v>
      </c>
      <c r="R178" s="109">
        <v>3.1139161450000001</v>
      </c>
      <c r="S178" s="109">
        <v>58.621476368380897</v>
      </c>
      <c r="T178" s="108" t="s">
        <v>82</v>
      </c>
      <c r="U178" s="108">
        <f t="shared" si="17"/>
        <v>0</v>
      </c>
      <c r="V178" s="108">
        <f t="shared" si="18"/>
        <v>0</v>
      </c>
      <c r="W178" s="108">
        <f t="shared" si="19"/>
        <v>0</v>
      </c>
      <c r="X178" s="108">
        <f t="shared" si="20"/>
        <v>1</v>
      </c>
      <c r="Y178" s="108" t="s">
        <v>102</v>
      </c>
    </row>
    <row r="179" spans="1:25" ht="20.25" customHeight="1">
      <c r="A179" s="106">
        <v>178</v>
      </c>
      <c r="B179" s="107">
        <v>81</v>
      </c>
      <c r="C179" s="108" t="s">
        <v>81</v>
      </c>
      <c r="D179" s="108">
        <f t="shared" si="14"/>
        <v>0</v>
      </c>
      <c r="E179" s="107">
        <v>55.466134750000002</v>
      </c>
      <c r="F179" s="108" t="s">
        <v>131</v>
      </c>
      <c r="G179" s="108">
        <f t="shared" si="15"/>
        <v>0</v>
      </c>
      <c r="H179" s="106">
        <v>78</v>
      </c>
      <c r="I179" s="108" t="s">
        <v>131</v>
      </c>
      <c r="J179" s="108">
        <f t="shared" si="16"/>
        <v>0</v>
      </c>
      <c r="K179" s="107">
        <v>1</v>
      </c>
      <c r="L179" s="107">
        <v>414</v>
      </c>
      <c r="M179" s="109">
        <v>2.5974244978319199</v>
      </c>
      <c r="N179" s="107">
        <v>53</v>
      </c>
      <c r="O179" s="109">
        <v>10.9</v>
      </c>
      <c r="P179" s="109">
        <v>3.13</v>
      </c>
      <c r="Q179" s="107">
        <v>9694</v>
      </c>
      <c r="R179" s="109">
        <v>2.0565056359999998</v>
      </c>
      <c r="S179" s="109">
        <v>171.17793567901501</v>
      </c>
      <c r="T179" s="108" t="s">
        <v>82</v>
      </c>
      <c r="U179" s="108">
        <f t="shared" si="17"/>
        <v>0</v>
      </c>
      <c r="V179" s="108">
        <f t="shared" si="18"/>
        <v>0</v>
      </c>
      <c r="W179" s="108">
        <f t="shared" si="19"/>
        <v>0</v>
      </c>
      <c r="X179" s="108">
        <f t="shared" si="20"/>
        <v>1</v>
      </c>
      <c r="Y179" s="108" t="s">
        <v>102</v>
      </c>
    </row>
    <row r="180" spans="1:25" ht="20.25" customHeight="1">
      <c r="A180" s="106">
        <v>179</v>
      </c>
      <c r="B180" s="107">
        <v>78</v>
      </c>
      <c r="C180" s="108" t="s">
        <v>84</v>
      </c>
      <c r="D180" s="108">
        <f t="shared" si="14"/>
        <v>1</v>
      </c>
      <c r="E180" s="107">
        <v>32.357384150000001</v>
      </c>
      <c r="F180" s="108" t="s">
        <v>130</v>
      </c>
      <c r="G180" s="108">
        <f t="shared" si="15"/>
        <v>1</v>
      </c>
      <c r="H180" s="106">
        <v>63</v>
      </c>
      <c r="I180" s="108" t="s">
        <v>130</v>
      </c>
      <c r="J180" s="108">
        <f t="shared" si="16"/>
        <v>1</v>
      </c>
      <c r="K180" s="107">
        <v>2</v>
      </c>
      <c r="L180" s="107">
        <v>416</v>
      </c>
      <c r="M180" s="109">
        <v>2.0816741487334198</v>
      </c>
      <c r="N180" s="107">
        <v>34</v>
      </c>
      <c r="O180" s="109">
        <v>8.3000000000000007</v>
      </c>
      <c r="P180" s="109">
        <v>4.3600000000000003</v>
      </c>
      <c r="Q180" s="107">
        <v>8744</v>
      </c>
      <c r="R180" s="109">
        <v>2.6562560549999996</v>
      </c>
      <c r="S180" s="109">
        <v>154.09850161921199</v>
      </c>
      <c r="T180" s="108" t="s">
        <v>82</v>
      </c>
      <c r="U180" s="108">
        <f t="shared" si="17"/>
        <v>0</v>
      </c>
      <c r="V180" s="108">
        <f t="shared" si="18"/>
        <v>0</v>
      </c>
      <c r="W180" s="108">
        <f t="shared" si="19"/>
        <v>0</v>
      </c>
      <c r="X180" s="108">
        <f t="shared" si="20"/>
        <v>1</v>
      </c>
      <c r="Y180" s="108" t="s">
        <v>102</v>
      </c>
    </row>
    <row r="181" spans="1:25" ht="20.25" customHeight="1">
      <c r="A181" s="106">
        <v>180</v>
      </c>
      <c r="B181" s="107">
        <v>81</v>
      </c>
      <c r="C181" s="108" t="s">
        <v>81</v>
      </c>
      <c r="D181" s="108">
        <f t="shared" si="14"/>
        <v>0</v>
      </c>
      <c r="E181" s="107">
        <v>31.961319069999998</v>
      </c>
      <c r="F181" s="108" t="s">
        <v>130</v>
      </c>
      <c r="G181" s="108">
        <f t="shared" si="15"/>
        <v>1</v>
      </c>
      <c r="H181" s="106">
        <v>152</v>
      </c>
      <c r="I181" s="108" t="s">
        <v>131</v>
      </c>
      <c r="J181" s="108">
        <f t="shared" si="16"/>
        <v>0</v>
      </c>
      <c r="K181" s="107">
        <v>2</v>
      </c>
      <c r="L181" s="107">
        <v>162</v>
      </c>
      <c r="M181" s="109">
        <v>1.92978073475661</v>
      </c>
      <c r="N181" s="107">
        <v>29</v>
      </c>
      <c r="O181" s="109">
        <v>5.9</v>
      </c>
      <c r="P181" s="109">
        <v>6.31</v>
      </c>
      <c r="Q181" s="107">
        <v>8117</v>
      </c>
      <c r="R181" s="109">
        <v>1.203952347</v>
      </c>
      <c r="S181" s="109">
        <v>88.865704655753902</v>
      </c>
      <c r="T181" s="108" t="s">
        <v>82</v>
      </c>
      <c r="U181" s="108">
        <f t="shared" si="17"/>
        <v>0</v>
      </c>
      <c r="V181" s="108">
        <f t="shared" si="18"/>
        <v>0</v>
      </c>
      <c r="W181" s="108">
        <f t="shared" si="19"/>
        <v>0</v>
      </c>
      <c r="X181" s="108">
        <f t="shared" si="20"/>
        <v>1</v>
      </c>
      <c r="Y181" s="108" t="s">
        <v>102</v>
      </c>
    </row>
    <row r="182" spans="1:25" ht="20.25" customHeight="1">
      <c r="A182" s="106">
        <v>181</v>
      </c>
      <c r="B182" s="107">
        <v>78</v>
      </c>
      <c r="C182" s="108" t="s">
        <v>84</v>
      </c>
      <c r="D182" s="108">
        <f t="shared" si="14"/>
        <v>1</v>
      </c>
      <c r="E182" s="107">
        <v>68.555374850000007</v>
      </c>
      <c r="F182" s="108" t="s">
        <v>130</v>
      </c>
      <c r="G182" s="108">
        <f t="shared" si="15"/>
        <v>1</v>
      </c>
      <c r="H182" s="106">
        <v>154</v>
      </c>
      <c r="I182" s="108" t="s">
        <v>130</v>
      </c>
      <c r="J182" s="108">
        <f t="shared" si="16"/>
        <v>1</v>
      </c>
      <c r="K182" s="107">
        <v>1</v>
      </c>
      <c r="L182" s="107">
        <v>105</v>
      </c>
      <c r="M182" s="109">
        <v>2.3187141635072499</v>
      </c>
      <c r="N182" s="107">
        <v>33</v>
      </c>
      <c r="O182" s="109">
        <v>17</v>
      </c>
      <c r="P182" s="109">
        <v>4.97</v>
      </c>
      <c r="Q182" s="107">
        <v>10121</v>
      </c>
      <c r="R182" s="109">
        <v>3.8089617589999998</v>
      </c>
      <c r="S182" s="109">
        <v>49.931642333338701</v>
      </c>
      <c r="T182" s="108" t="s">
        <v>82</v>
      </c>
      <c r="U182" s="108">
        <f t="shared" si="17"/>
        <v>0</v>
      </c>
      <c r="V182" s="108">
        <f t="shared" si="18"/>
        <v>0</v>
      </c>
      <c r="W182" s="108">
        <f t="shared" si="19"/>
        <v>0</v>
      </c>
      <c r="X182" s="108">
        <f t="shared" si="20"/>
        <v>1</v>
      </c>
      <c r="Y182" s="108" t="s">
        <v>102</v>
      </c>
    </row>
    <row r="183" spans="1:25" ht="20.25" customHeight="1">
      <c r="A183" s="106">
        <v>182</v>
      </c>
      <c r="B183" s="107">
        <v>47</v>
      </c>
      <c r="C183" s="108" t="s">
        <v>81</v>
      </c>
      <c r="D183" s="108">
        <f t="shared" si="14"/>
        <v>0</v>
      </c>
      <c r="E183" s="107">
        <v>93.168364229999995</v>
      </c>
      <c r="F183" s="108" t="s">
        <v>131</v>
      </c>
      <c r="G183" s="108">
        <f t="shared" si="15"/>
        <v>0</v>
      </c>
      <c r="H183" s="106">
        <v>163</v>
      </c>
      <c r="I183" s="108" t="s">
        <v>131</v>
      </c>
      <c r="J183" s="108">
        <f t="shared" si="16"/>
        <v>0</v>
      </c>
      <c r="K183" s="107">
        <v>5</v>
      </c>
      <c r="L183" s="107">
        <v>362</v>
      </c>
      <c r="M183" s="109">
        <v>1.48529426184978</v>
      </c>
      <c r="N183" s="107">
        <v>20</v>
      </c>
      <c r="O183" s="109">
        <v>8.1</v>
      </c>
      <c r="P183" s="109">
        <v>2.56</v>
      </c>
      <c r="Q183" s="107">
        <v>5813</v>
      </c>
      <c r="R183" s="109">
        <v>3.392398628</v>
      </c>
      <c r="S183" s="109">
        <v>157.74846617589</v>
      </c>
      <c r="T183" s="108" t="s">
        <v>82</v>
      </c>
      <c r="U183" s="108">
        <f t="shared" si="17"/>
        <v>0</v>
      </c>
      <c r="V183" s="108">
        <f t="shared" si="18"/>
        <v>0</v>
      </c>
      <c r="W183" s="108">
        <f t="shared" si="19"/>
        <v>0</v>
      </c>
      <c r="X183" s="108">
        <f t="shared" si="20"/>
        <v>1</v>
      </c>
      <c r="Y183" s="108" t="s">
        <v>102</v>
      </c>
    </row>
    <row r="184" spans="1:25" ht="20.25" customHeight="1">
      <c r="A184" s="106">
        <v>183</v>
      </c>
      <c r="B184" s="107">
        <v>40</v>
      </c>
      <c r="C184" s="108" t="s">
        <v>84</v>
      </c>
      <c r="D184" s="108">
        <f t="shared" si="14"/>
        <v>1</v>
      </c>
      <c r="E184" s="107">
        <v>69.362614239999999</v>
      </c>
      <c r="F184" s="108" t="s">
        <v>131</v>
      </c>
      <c r="G184" s="108">
        <f t="shared" si="15"/>
        <v>0</v>
      </c>
      <c r="H184" s="106">
        <v>125</v>
      </c>
      <c r="I184" s="108" t="s">
        <v>131</v>
      </c>
      <c r="J184" s="108">
        <f t="shared" si="16"/>
        <v>0</v>
      </c>
      <c r="K184" s="107">
        <v>5</v>
      </c>
      <c r="L184" s="107">
        <v>372</v>
      </c>
      <c r="M184" s="109">
        <v>1.45324652605511</v>
      </c>
      <c r="N184" s="107">
        <v>27</v>
      </c>
      <c r="O184" s="109">
        <v>13.5</v>
      </c>
      <c r="P184" s="109">
        <v>3.88</v>
      </c>
      <c r="Q184" s="107">
        <v>7168</v>
      </c>
      <c r="R184" s="109">
        <v>1.6570665249999998</v>
      </c>
      <c r="S184" s="109">
        <v>154.400890771007</v>
      </c>
      <c r="T184" s="108" t="s">
        <v>82</v>
      </c>
      <c r="U184" s="108">
        <f t="shared" si="17"/>
        <v>0</v>
      </c>
      <c r="V184" s="108">
        <f t="shared" si="18"/>
        <v>0</v>
      </c>
      <c r="W184" s="108">
        <f t="shared" si="19"/>
        <v>0</v>
      </c>
      <c r="X184" s="108">
        <f t="shared" si="20"/>
        <v>1</v>
      </c>
      <c r="Y184" s="108" t="s">
        <v>102</v>
      </c>
    </row>
    <row r="185" spans="1:25" ht="20.25" customHeight="1">
      <c r="A185" s="106">
        <v>184</v>
      </c>
      <c r="B185" s="107">
        <v>28</v>
      </c>
      <c r="C185" s="108" t="s">
        <v>81</v>
      </c>
      <c r="D185" s="108">
        <f t="shared" si="14"/>
        <v>0</v>
      </c>
      <c r="E185" s="107">
        <v>95.35015636</v>
      </c>
      <c r="F185" s="108" t="s">
        <v>131</v>
      </c>
      <c r="G185" s="108">
        <f t="shared" si="15"/>
        <v>0</v>
      </c>
      <c r="H185" s="106">
        <v>177</v>
      </c>
      <c r="I185" s="108" t="s">
        <v>131</v>
      </c>
      <c r="J185" s="108">
        <f t="shared" si="16"/>
        <v>0</v>
      </c>
      <c r="K185" s="107">
        <v>3</v>
      </c>
      <c r="L185" s="107">
        <v>177</v>
      </c>
      <c r="M185" s="109">
        <v>3.1876170839215798</v>
      </c>
      <c r="N185" s="107">
        <v>50</v>
      </c>
      <c r="O185" s="109">
        <v>12.6</v>
      </c>
      <c r="P185" s="109">
        <v>5.6</v>
      </c>
      <c r="Q185" s="107">
        <v>8164</v>
      </c>
      <c r="R185" s="109">
        <v>3.2069438589999999</v>
      </c>
      <c r="S185" s="109">
        <v>65.681995390156501</v>
      </c>
      <c r="T185" s="108" t="s">
        <v>82</v>
      </c>
      <c r="U185" s="108">
        <f t="shared" si="17"/>
        <v>0</v>
      </c>
      <c r="V185" s="108">
        <f t="shared" si="18"/>
        <v>0</v>
      </c>
      <c r="W185" s="108">
        <f t="shared" si="19"/>
        <v>0</v>
      </c>
      <c r="X185" s="108">
        <f t="shared" si="20"/>
        <v>1</v>
      </c>
      <c r="Y185" s="108" t="s">
        <v>102</v>
      </c>
    </row>
    <row r="186" spans="1:25" ht="20.25" customHeight="1">
      <c r="A186" s="106">
        <v>185</v>
      </c>
      <c r="B186" s="107">
        <v>46</v>
      </c>
      <c r="C186" s="108" t="s">
        <v>81</v>
      </c>
      <c r="D186" s="108">
        <f t="shared" si="14"/>
        <v>0</v>
      </c>
      <c r="E186" s="107">
        <v>87.31129808</v>
      </c>
      <c r="F186" s="108" t="s">
        <v>130</v>
      </c>
      <c r="G186" s="108">
        <f t="shared" si="15"/>
        <v>1</v>
      </c>
      <c r="H186" s="106">
        <v>135</v>
      </c>
      <c r="I186" s="108" t="s">
        <v>131</v>
      </c>
      <c r="J186" s="108">
        <f t="shared" si="16"/>
        <v>0</v>
      </c>
      <c r="K186" s="107">
        <v>4</v>
      </c>
      <c r="L186" s="107">
        <v>193</v>
      </c>
      <c r="M186" s="109">
        <v>2.1357659623202001</v>
      </c>
      <c r="N186" s="107">
        <v>31</v>
      </c>
      <c r="O186" s="109">
        <v>9.8000000000000007</v>
      </c>
      <c r="P186" s="109">
        <v>2.78</v>
      </c>
      <c r="Q186" s="107">
        <v>12367</v>
      </c>
      <c r="R186" s="109">
        <v>3.3976438349999998</v>
      </c>
      <c r="S186" s="109">
        <v>87.818881776031603</v>
      </c>
      <c r="T186" s="108" t="s">
        <v>82</v>
      </c>
      <c r="U186" s="108">
        <f t="shared" si="17"/>
        <v>0</v>
      </c>
      <c r="V186" s="108">
        <f t="shared" si="18"/>
        <v>0</v>
      </c>
      <c r="W186" s="108">
        <f t="shared" si="19"/>
        <v>0</v>
      </c>
      <c r="X186" s="108">
        <f t="shared" si="20"/>
        <v>1</v>
      </c>
      <c r="Y186" s="108" t="s">
        <v>102</v>
      </c>
    </row>
    <row r="187" spans="1:25" ht="20.25" customHeight="1">
      <c r="A187" s="106">
        <v>186</v>
      </c>
      <c r="B187" s="107">
        <v>60</v>
      </c>
      <c r="C187" s="108" t="s">
        <v>81</v>
      </c>
      <c r="D187" s="108">
        <f t="shared" si="14"/>
        <v>0</v>
      </c>
      <c r="E187" s="107">
        <v>35.998082689999997</v>
      </c>
      <c r="F187" s="108" t="s">
        <v>130</v>
      </c>
      <c r="G187" s="108">
        <f t="shared" si="15"/>
        <v>1</v>
      </c>
      <c r="H187" s="106">
        <v>84</v>
      </c>
      <c r="I187" s="108" t="s">
        <v>130</v>
      </c>
      <c r="J187" s="108">
        <f t="shared" si="16"/>
        <v>1</v>
      </c>
      <c r="K187" s="107">
        <v>2</v>
      </c>
      <c r="L187" s="107">
        <v>399</v>
      </c>
      <c r="M187" s="109">
        <v>1.93698569456323</v>
      </c>
      <c r="N187" s="107">
        <v>39</v>
      </c>
      <c r="O187" s="109">
        <v>8.4</v>
      </c>
      <c r="P187" s="109">
        <v>5.43</v>
      </c>
      <c r="Q187" s="107">
        <v>5306</v>
      </c>
      <c r="R187" s="109">
        <v>2.15367424</v>
      </c>
      <c r="S187" s="109">
        <v>134.66654595478701</v>
      </c>
      <c r="T187" s="108" t="s">
        <v>82</v>
      </c>
      <c r="U187" s="108">
        <f t="shared" si="17"/>
        <v>0</v>
      </c>
      <c r="V187" s="108">
        <f t="shared" si="18"/>
        <v>0</v>
      </c>
      <c r="W187" s="108">
        <f t="shared" si="19"/>
        <v>0</v>
      </c>
      <c r="X187" s="108">
        <f t="shared" si="20"/>
        <v>1</v>
      </c>
      <c r="Y187" s="108" t="s">
        <v>102</v>
      </c>
    </row>
    <row r="188" spans="1:25" ht="20.25" customHeight="1">
      <c r="A188" s="106">
        <v>187</v>
      </c>
      <c r="B188" s="107">
        <v>87</v>
      </c>
      <c r="C188" s="108" t="s">
        <v>84</v>
      </c>
      <c r="D188" s="108">
        <f t="shared" si="14"/>
        <v>1</v>
      </c>
      <c r="E188" s="107">
        <v>56.975247449999998</v>
      </c>
      <c r="F188" s="108" t="s">
        <v>131</v>
      </c>
      <c r="G188" s="108">
        <f t="shared" si="15"/>
        <v>0</v>
      </c>
      <c r="H188" s="106">
        <v>127</v>
      </c>
      <c r="I188" s="108" t="s">
        <v>131</v>
      </c>
      <c r="J188" s="108">
        <f t="shared" si="16"/>
        <v>0</v>
      </c>
      <c r="K188" s="107">
        <v>1</v>
      </c>
      <c r="L188" s="107">
        <v>462</v>
      </c>
      <c r="M188" s="109">
        <v>1.9551151975522501</v>
      </c>
      <c r="N188" s="107">
        <v>36</v>
      </c>
      <c r="O188" s="109">
        <v>10.8</v>
      </c>
      <c r="P188" s="109">
        <v>4.3499999999999996</v>
      </c>
      <c r="Q188" s="107">
        <v>4690</v>
      </c>
      <c r="R188" s="109">
        <v>1.7544325200000002</v>
      </c>
      <c r="S188" s="109">
        <v>182.43550683477301</v>
      </c>
      <c r="T188" s="108" t="s">
        <v>82</v>
      </c>
      <c r="U188" s="108">
        <f t="shared" si="17"/>
        <v>0</v>
      </c>
      <c r="V188" s="108">
        <f t="shared" si="18"/>
        <v>0</v>
      </c>
      <c r="W188" s="108">
        <f t="shared" si="19"/>
        <v>0</v>
      </c>
      <c r="X188" s="108">
        <f t="shared" si="20"/>
        <v>1</v>
      </c>
      <c r="Y188" s="108" t="s">
        <v>102</v>
      </c>
    </row>
    <row r="189" spans="1:25" ht="20.25" customHeight="1">
      <c r="A189" s="106">
        <v>188</v>
      </c>
      <c r="B189" s="107">
        <v>49</v>
      </c>
      <c r="C189" s="108" t="s">
        <v>84</v>
      </c>
      <c r="D189" s="108">
        <f t="shared" si="14"/>
        <v>1</v>
      </c>
      <c r="E189" s="107">
        <v>43.716370879999999</v>
      </c>
      <c r="F189" s="108" t="s">
        <v>130</v>
      </c>
      <c r="G189" s="108">
        <f t="shared" si="15"/>
        <v>1</v>
      </c>
      <c r="H189" s="106">
        <v>65</v>
      </c>
      <c r="I189" s="108" t="s">
        <v>131</v>
      </c>
      <c r="J189" s="108">
        <f t="shared" si="16"/>
        <v>0</v>
      </c>
      <c r="K189" s="107">
        <v>1</v>
      </c>
      <c r="L189" s="107">
        <v>139</v>
      </c>
      <c r="M189" s="109">
        <v>1.11243817466152</v>
      </c>
      <c r="N189" s="107">
        <v>24</v>
      </c>
      <c r="O189" s="109">
        <v>10.4</v>
      </c>
      <c r="P189" s="109">
        <v>5.83</v>
      </c>
      <c r="Q189" s="107">
        <v>11206</v>
      </c>
      <c r="R189" s="109">
        <v>2.0507791200000001</v>
      </c>
      <c r="S189" s="109">
        <v>84.530544659102404</v>
      </c>
      <c r="T189" s="108" t="s">
        <v>82</v>
      </c>
      <c r="U189" s="108">
        <f t="shared" si="17"/>
        <v>0</v>
      </c>
      <c r="V189" s="108">
        <f t="shared" si="18"/>
        <v>0</v>
      </c>
      <c r="W189" s="108">
        <f t="shared" si="19"/>
        <v>0</v>
      </c>
      <c r="X189" s="108">
        <f t="shared" si="20"/>
        <v>1</v>
      </c>
      <c r="Y189" s="108" t="s">
        <v>102</v>
      </c>
    </row>
    <row r="190" spans="1:25" ht="20.25" customHeight="1">
      <c r="A190" s="106">
        <v>189</v>
      </c>
      <c r="B190" s="107">
        <v>45</v>
      </c>
      <c r="C190" s="108" t="s">
        <v>84</v>
      </c>
      <c r="D190" s="108">
        <f t="shared" si="14"/>
        <v>1</v>
      </c>
      <c r="E190" s="107">
        <v>82.436178859999998</v>
      </c>
      <c r="F190" s="108" t="s">
        <v>131</v>
      </c>
      <c r="G190" s="108">
        <f t="shared" si="15"/>
        <v>0</v>
      </c>
      <c r="H190" s="106">
        <v>117</v>
      </c>
      <c r="I190" s="108" t="s">
        <v>130</v>
      </c>
      <c r="J190" s="108">
        <f t="shared" si="16"/>
        <v>1</v>
      </c>
      <c r="K190" s="107">
        <v>2</v>
      </c>
      <c r="L190" s="107">
        <v>424</v>
      </c>
      <c r="M190" s="109">
        <v>1.26897332434065</v>
      </c>
      <c r="N190" s="107">
        <v>26</v>
      </c>
      <c r="O190" s="109">
        <v>6.8</v>
      </c>
      <c r="P190" s="109">
        <v>5.36</v>
      </c>
      <c r="Q190" s="107">
        <v>6849</v>
      </c>
      <c r="R190" s="109">
        <v>3.691383659</v>
      </c>
      <c r="S190" s="109">
        <v>145.17157410672399</v>
      </c>
      <c r="T190" s="108" t="s">
        <v>82</v>
      </c>
      <c r="U190" s="108">
        <f t="shared" si="17"/>
        <v>0</v>
      </c>
      <c r="V190" s="108">
        <f t="shared" si="18"/>
        <v>0</v>
      </c>
      <c r="W190" s="108">
        <f t="shared" si="19"/>
        <v>0</v>
      </c>
      <c r="X190" s="108">
        <f t="shared" si="20"/>
        <v>1</v>
      </c>
      <c r="Y190" s="108" t="s">
        <v>102</v>
      </c>
    </row>
    <row r="191" spans="1:25" ht="20.25" customHeight="1">
      <c r="A191" s="106">
        <v>190</v>
      </c>
      <c r="B191" s="107">
        <v>47</v>
      </c>
      <c r="C191" s="108" t="s">
        <v>84</v>
      </c>
      <c r="D191" s="108">
        <f t="shared" si="14"/>
        <v>1</v>
      </c>
      <c r="E191" s="107">
        <v>96.128143609999995</v>
      </c>
      <c r="F191" s="108" t="s">
        <v>131</v>
      </c>
      <c r="G191" s="108">
        <f t="shared" si="15"/>
        <v>0</v>
      </c>
      <c r="H191" s="106">
        <v>168</v>
      </c>
      <c r="I191" s="108" t="s">
        <v>131</v>
      </c>
      <c r="J191" s="108">
        <f t="shared" si="16"/>
        <v>0</v>
      </c>
      <c r="K191" s="107">
        <v>2</v>
      </c>
      <c r="L191" s="107">
        <v>96</v>
      </c>
      <c r="M191" s="109">
        <v>2.8597676098548801</v>
      </c>
      <c r="N191" s="107">
        <v>47</v>
      </c>
      <c r="O191" s="109">
        <v>9.5</v>
      </c>
      <c r="P191" s="109">
        <v>2.69</v>
      </c>
      <c r="Q191" s="107">
        <v>6962</v>
      </c>
      <c r="R191" s="109">
        <v>3.6892101369999999</v>
      </c>
      <c r="S191" s="109">
        <v>50.890302769521</v>
      </c>
      <c r="T191" s="108" t="s">
        <v>82</v>
      </c>
      <c r="U191" s="108">
        <f t="shared" si="17"/>
        <v>0</v>
      </c>
      <c r="V191" s="108">
        <f t="shared" si="18"/>
        <v>0</v>
      </c>
      <c r="W191" s="108">
        <f t="shared" si="19"/>
        <v>0</v>
      </c>
      <c r="X191" s="108">
        <f t="shared" si="20"/>
        <v>1</v>
      </c>
      <c r="Y191" s="108" t="s">
        <v>102</v>
      </c>
    </row>
    <row r="192" spans="1:25" ht="20.25" customHeight="1">
      <c r="A192" s="106">
        <v>191</v>
      </c>
      <c r="B192" s="107">
        <v>71</v>
      </c>
      <c r="C192" s="108" t="s">
        <v>81</v>
      </c>
      <c r="D192" s="108">
        <f t="shared" si="14"/>
        <v>0</v>
      </c>
      <c r="E192" s="107">
        <v>71.778013529999996</v>
      </c>
      <c r="F192" s="108" t="s">
        <v>131</v>
      </c>
      <c r="G192" s="108">
        <f t="shared" si="15"/>
        <v>0</v>
      </c>
      <c r="H192" s="106">
        <v>162</v>
      </c>
      <c r="I192" s="108" t="s">
        <v>130</v>
      </c>
      <c r="J192" s="108">
        <f t="shared" si="16"/>
        <v>1</v>
      </c>
      <c r="K192" s="107">
        <v>0</v>
      </c>
      <c r="L192" s="107">
        <v>153</v>
      </c>
      <c r="M192" s="109">
        <v>1.18854601547473</v>
      </c>
      <c r="N192" s="107">
        <v>24</v>
      </c>
      <c r="O192" s="109">
        <v>8.6</v>
      </c>
      <c r="P192" s="109">
        <v>5.95</v>
      </c>
      <c r="Q192" s="107">
        <v>5551</v>
      </c>
      <c r="R192" s="109">
        <v>3.2813996590000003</v>
      </c>
      <c r="S192" s="109">
        <v>59.520719640937301</v>
      </c>
      <c r="T192" s="108" t="s">
        <v>82</v>
      </c>
      <c r="U192" s="108">
        <f t="shared" si="17"/>
        <v>0</v>
      </c>
      <c r="V192" s="108">
        <f t="shared" si="18"/>
        <v>0</v>
      </c>
      <c r="W192" s="108">
        <f t="shared" si="19"/>
        <v>0</v>
      </c>
      <c r="X192" s="108">
        <f t="shared" si="20"/>
        <v>1</v>
      </c>
      <c r="Y192" s="108" t="s">
        <v>102</v>
      </c>
    </row>
    <row r="193" spans="1:25" ht="20.25" customHeight="1">
      <c r="A193" s="106">
        <v>192</v>
      </c>
      <c r="B193" s="107">
        <v>46</v>
      </c>
      <c r="C193" s="108" t="s">
        <v>84</v>
      </c>
      <c r="D193" s="108">
        <f t="shared" si="14"/>
        <v>1</v>
      </c>
      <c r="E193" s="107">
        <v>68.33416459</v>
      </c>
      <c r="F193" s="108" t="s">
        <v>130</v>
      </c>
      <c r="G193" s="108">
        <f t="shared" si="15"/>
        <v>1</v>
      </c>
      <c r="H193" s="106">
        <v>128</v>
      </c>
      <c r="I193" s="108" t="s">
        <v>131</v>
      </c>
      <c r="J193" s="108">
        <f t="shared" si="16"/>
        <v>0</v>
      </c>
      <c r="K193" s="107">
        <v>1</v>
      </c>
      <c r="L193" s="107">
        <v>159</v>
      </c>
      <c r="M193" s="109">
        <v>1.38761042756901</v>
      </c>
      <c r="N193" s="107">
        <v>22</v>
      </c>
      <c r="O193" s="109">
        <v>13.2</v>
      </c>
      <c r="P193" s="109">
        <v>4.0599999999999996</v>
      </c>
      <c r="Q193" s="107">
        <v>9119</v>
      </c>
      <c r="R193" s="109">
        <v>2.46295493</v>
      </c>
      <c r="S193" s="109">
        <v>59.284597630426298</v>
      </c>
      <c r="T193" s="108" t="s">
        <v>82</v>
      </c>
      <c r="U193" s="108">
        <f t="shared" si="17"/>
        <v>0</v>
      </c>
      <c r="V193" s="108">
        <f t="shared" si="18"/>
        <v>0</v>
      </c>
      <c r="W193" s="108">
        <f t="shared" si="19"/>
        <v>0</v>
      </c>
      <c r="X193" s="108">
        <f t="shared" si="20"/>
        <v>1</v>
      </c>
      <c r="Y193" s="108" t="s">
        <v>102</v>
      </c>
    </row>
    <row r="194" spans="1:25" ht="20.25" customHeight="1">
      <c r="A194" s="106">
        <v>193</v>
      </c>
      <c r="B194" s="107">
        <v>33</v>
      </c>
      <c r="C194" s="108" t="s">
        <v>84</v>
      </c>
      <c r="D194" s="108">
        <f t="shared" si="14"/>
        <v>1</v>
      </c>
      <c r="E194" s="107">
        <v>48.462106830000003</v>
      </c>
      <c r="F194" s="108" t="s">
        <v>130</v>
      </c>
      <c r="G194" s="108">
        <f t="shared" si="15"/>
        <v>1</v>
      </c>
      <c r="H194" s="106">
        <v>126</v>
      </c>
      <c r="I194" s="108" t="s">
        <v>131</v>
      </c>
      <c r="J194" s="108">
        <f t="shared" si="16"/>
        <v>0</v>
      </c>
      <c r="K194" s="107">
        <v>5</v>
      </c>
      <c r="L194" s="107">
        <v>171</v>
      </c>
      <c r="M194" s="109">
        <v>1.0280991867735001</v>
      </c>
      <c r="N194" s="107">
        <v>20</v>
      </c>
      <c r="O194" s="109">
        <v>8.6999999999999993</v>
      </c>
      <c r="P194" s="109">
        <v>5.52</v>
      </c>
      <c r="Q194" s="107">
        <v>13607</v>
      </c>
      <c r="R194" s="109">
        <v>1.56333407</v>
      </c>
      <c r="S194" s="109">
        <v>105.22788784276401</v>
      </c>
      <c r="T194" s="108" t="s">
        <v>82</v>
      </c>
      <c r="U194" s="108">
        <f t="shared" si="17"/>
        <v>0</v>
      </c>
      <c r="V194" s="108">
        <f t="shared" si="18"/>
        <v>0</v>
      </c>
      <c r="W194" s="108">
        <f t="shared" si="19"/>
        <v>0</v>
      </c>
      <c r="X194" s="108">
        <f t="shared" si="20"/>
        <v>1</v>
      </c>
      <c r="Y194" s="108" t="s">
        <v>102</v>
      </c>
    </row>
    <row r="195" spans="1:25" ht="20.25" customHeight="1">
      <c r="A195" s="106">
        <v>194</v>
      </c>
      <c r="B195" s="107">
        <v>78</v>
      </c>
      <c r="C195" s="108" t="s">
        <v>84</v>
      </c>
      <c r="D195" s="108">
        <f t="shared" ref="D195:D251" si="21">IF(C195="Rural",1,0)</f>
        <v>1</v>
      </c>
      <c r="E195" s="107">
        <v>60.802680879999997</v>
      </c>
      <c r="F195" s="108" t="s">
        <v>131</v>
      </c>
      <c r="G195" s="108">
        <f t="shared" ref="G195:G251" si="22">IF(F195="No",1,0)</f>
        <v>0</v>
      </c>
      <c r="H195" s="106">
        <v>60</v>
      </c>
      <c r="I195" s="108" t="s">
        <v>130</v>
      </c>
      <c r="J195" s="108">
        <f t="shared" ref="J195:J251" si="23">IF(I195="No",1,0)</f>
        <v>1</v>
      </c>
      <c r="K195" s="107">
        <v>0</v>
      </c>
      <c r="L195" s="107">
        <v>381</v>
      </c>
      <c r="M195" s="109">
        <v>1.78314587658543</v>
      </c>
      <c r="N195" s="107">
        <v>22</v>
      </c>
      <c r="O195" s="109">
        <v>13.1</v>
      </c>
      <c r="P195" s="109">
        <v>5.35</v>
      </c>
      <c r="Q195" s="107">
        <v>9041</v>
      </c>
      <c r="R195" s="109">
        <v>2.9587468110000001</v>
      </c>
      <c r="S195" s="109">
        <v>128.907057114064</v>
      </c>
      <c r="T195" s="108" t="s">
        <v>82</v>
      </c>
      <c r="U195" s="108">
        <f t="shared" ref="U195:U251" si="24">IF(T195="Moderate",1,0)</f>
        <v>0</v>
      </c>
      <c r="V195" s="108">
        <f t="shared" ref="V195:V251" si="25">IF(T195="None",1,0)</f>
        <v>0</v>
      </c>
      <c r="W195" s="108">
        <f t="shared" ref="W195:W251" si="26">IF(Y195="Inactive",1,0)</f>
        <v>0</v>
      </c>
      <c r="X195" s="108">
        <f t="shared" ref="X195:X251" si="27">IF(Y195="Typical",1,0)</f>
        <v>1</v>
      </c>
      <c r="Y195" s="108" t="s">
        <v>102</v>
      </c>
    </row>
    <row r="196" spans="1:25" ht="20.25" customHeight="1">
      <c r="A196" s="106">
        <v>195</v>
      </c>
      <c r="B196" s="107">
        <v>55</v>
      </c>
      <c r="C196" s="108" t="s">
        <v>84</v>
      </c>
      <c r="D196" s="108">
        <f t="shared" si="21"/>
        <v>1</v>
      </c>
      <c r="E196" s="107">
        <v>84.117880869999993</v>
      </c>
      <c r="F196" s="108" t="s">
        <v>130</v>
      </c>
      <c r="G196" s="108">
        <f t="shared" si="22"/>
        <v>1</v>
      </c>
      <c r="H196" s="106">
        <v>124</v>
      </c>
      <c r="I196" s="108" t="s">
        <v>130</v>
      </c>
      <c r="J196" s="108">
        <f t="shared" si="23"/>
        <v>1</v>
      </c>
      <c r="K196" s="107">
        <v>5</v>
      </c>
      <c r="L196" s="107">
        <v>413</v>
      </c>
      <c r="M196" s="109">
        <v>2.8807299520876599</v>
      </c>
      <c r="N196" s="107">
        <v>47</v>
      </c>
      <c r="O196" s="109">
        <v>7.8</v>
      </c>
      <c r="P196" s="109">
        <v>2.59</v>
      </c>
      <c r="Q196" s="107">
        <v>13533</v>
      </c>
      <c r="R196" s="109">
        <v>3.855547702</v>
      </c>
      <c r="S196" s="109">
        <v>130.64708638418699</v>
      </c>
      <c r="T196" s="108" t="s">
        <v>82</v>
      </c>
      <c r="U196" s="108">
        <f t="shared" si="24"/>
        <v>0</v>
      </c>
      <c r="V196" s="108">
        <f t="shared" si="25"/>
        <v>0</v>
      </c>
      <c r="W196" s="108">
        <f t="shared" si="26"/>
        <v>0</v>
      </c>
      <c r="X196" s="108">
        <f t="shared" si="27"/>
        <v>1</v>
      </c>
      <c r="Y196" s="108" t="s">
        <v>102</v>
      </c>
    </row>
    <row r="197" spans="1:25" ht="20.25" customHeight="1">
      <c r="A197" s="106">
        <v>196</v>
      </c>
      <c r="B197" s="107">
        <v>44</v>
      </c>
      <c r="C197" s="108" t="s">
        <v>84</v>
      </c>
      <c r="D197" s="108">
        <f t="shared" si="21"/>
        <v>1</v>
      </c>
      <c r="E197" s="107">
        <v>35.337860409999998</v>
      </c>
      <c r="F197" s="108" t="s">
        <v>131</v>
      </c>
      <c r="G197" s="108">
        <f t="shared" si="22"/>
        <v>0</v>
      </c>
      <c r="H197" s="106">
        <v>92</v>
      </c>
      <c r="I197" s="108" t="s">
        <v>130</v>
      </c>
      <c r="J197" s="108">
        <f t="shared" si="23"/>
        <v>1</v>
      </c>
      <c r="K197" s="107">
        <v>3</v>
      </c>
      <c r="L197" s="107">
        <v>154</v>
      </c>
      <c r="M197" s="109">
        <v>1.44694988523894</v>
      </c>
      <c r="N197" s="107">
        <v>20</v>
      </c>
      <c r="O197" s="109">
        <v>14.8</v>
      </c>
      <c r="P197" s="109">
        <v>6.17</v>
      </c>
      <c r="Q197" s="107">
        <v>6761</v>
      </c>
      <c r="R197" s="109">
        <v>1.732010893</v>
      </c>
      <c r="S197" s="109">
        <v>55.636916336335801</v>
      </c>
      <c r="T197" s="108" t="s">
        <v>82</v>
      </c>
      <c r="U197" s="108">
        <f t="shared" si="24"/>
        <v>0</v>
      </c>
      <c r="V197" s="108">
        <f t="shared" si="25"/>
        <v>0</v>
      </c>
      <c r="W197" s="108">
        <f t="shared" si="26"/>
        <v>0</v>
      </c>
      <c r="X197" s="108">
        <f t="shared" si="27"/>
        <v>1</v>
      </c>
      <c r="Y197" s="108" t="s">
        <v>102</v>
      </c>
    </row>
    <row r="198" spans="1:25" ht="20.25" customHeight="1">
      <c r="A198" s="106">
        <v>197</v>
      </c>
      <c r="B198" s="107">
        <v>20</v>
      </c>
      <c r="C198" s="108" t="s">
        <v>81</v>
      </c>
      <c r="D198" s="108">
        <f t="shared" si="21"/>
        <v>0</v>
      </c>
      <c r="E198" s="107">
        <v>74.63853349</v>
      </c>
      <c r="F198" s="108" t="s">
        <v>131</v>
      </c>
      <c r="G198" s="108">
        <f t="shared" si="22"/>
        <v>0</v>
      </c>
      <c r="H198" s="106">
        <v>83</v>
      </c>
      <c r="I198" s="108" t="s">
        <v>131</v>
      </c>
      <c r="J198" s="108">
        <f t="shared" si="23"/>
        <v>0</v>
      </c>
      <c r="K198" s="107">
        <v>2</v>
      </c>
      <c r="L198" s="107">
        <v>201</v>
      </c>
      <c r="M198" s="109">
        <v>1.09006073545559</v>
      </c>
      <c r="N198" s="107">
        <v>23</v>
      </c>
      <c r="O198" s="109">
        <v>7.6</v>
      </c>
      <c r="P198" s="109">
        <v>3.89</v>
      </c>
      <c r="Q198" s="107">
        <v>9166</v>
      </c>
      <c r="R198" s="109">
        <v>2.6165417280000001</v>
      </c>
      <c r="S198" s="109">
        <v>106.08686509583799</v>
      </c>
      <c r="T198" s="108" t="s">
        <v>85</v>
      </c>
      <c r="U198" s="108">
        <f t="shared" si="24"/>
        <v>1</v>
      </c>
      <c r="V198" s="108">
        <f t="shared" si="25"/>
        <v>0</v>
      </c>
      <c r="W198" s="108">
        <f t="shared" si="26"/>
        <v>0</v>
      </c>
      <c r="X198" s="108">
        <f t="shared" si="27"/>
        <v>1</v>
      </c>
      <c r="Y198" s="108" t="s">
        <v>102</v>
      </c>
    </row>
    <row r="199" spans="1:25" ht="20.25" customHeight="1">
      <c r="A199" s="106">
        <v>198</v>
      </c>
      <c r="B199" s="107">
        <v>49</v>
      </c>
      <c r="C199" s="108" t="s">
        <v>81</v>
      </c>
      <c r="D199" s="108">
        <f t="shared" si="21"/>
        <v>0</v>
      </c>
      <c r="E199" s="107">
        <v>39.168396880000003</v>
      </c>
      <c r="F199" s="108" t="s">
        <v>130</v>
      </c>
      <c r="G199" s="108">
        <f t="shared" si="22"/>
        <v>1</v>
      </c>
      <c r="H199" s="106">
        <v>67</v>
      </c>
      <c r="I199" s="108" t="s">
        <v>131</v>
      </c>
      <c r="J199" s="108">
        <f t="shared" si="23"/>
        <v>0</v>
      </c>
      <c r="K199" s="107">
        <v>4</v>
      </c>
      <c r="L199" s="107">
        <v>298</v>
      </c>
      <c r="M199" s="109">
        <v>2.2492027358683302</v>
      </c>
      <c r="N199" s="107">
        <v>35</v>
      </c>
      <c r="O199" s="109">
        <v>8</v>
      </c>
      <c r="P199" s="109">
        <v>4.38</v>
      </c>
      <c r="Q199" s="107">
        <v>6854</v>
      </c>
      <c r="R199" s="109">
        <v>0.94963669119999994</v>
      </c>
      <c r="S199" s="109">
        <v>107.77773773059999</v>
      </c>
      <c r="T199" s="108" t="s">
        <v>85</v>
      </c>
      <c r="U199" s="108">
        <f t="shared" si="24"/>
        <v>1</v>
      </c>
      <c r="V199" s="108">
        <f t="shared" si="25"/>
        <v>0</v>
      </c>
      <c r="W199" s="108">
        <f t="shared" si="26"/>
        <v>0</v>
      </c>
      <c r="X199" s="108">
        <f t="shared" si="27"/>
        <v>1</v>
      </c>
      <c r="Y199" s="108" t="s">
        <v>102</v>
      </c>
    </row>
    <row r="200" spans="1:25" ht="20.25" customHeight="1">
      <c r="A200" s="106">
        <v>199</v>
      </c>
      <c r="B200" s="107">
        <v>79</v>
      </c>
      <c r="C200" s="108" t="s">
        <v>84</v>
      </c>
      <c r="D200" s="108">
        <f t="shared" si="21"/>
        <v>1</v>
      </c>
      <c r="E200" s="107">
        <v>63.517471960000002</v>
      </c>
      <c r="F200" s="108" t="s">
        <v>130</v>
      </c>
      <c r="G200" s="108">
        <f t="shared" si="22"/>
        <v>1</v>
      </c>
      <c r="H200" s="106">
        <v>73</v>
      </c>
      <c r="I200" s="108" t="s">
        <v>130</v>
      </c>
      <c r="J200" s="108">
        <f t="shared" si="23"/>
        <v>1</v>
      </c>
      <c r="K200" s="107">
        <v>3</v>
      </c>
      <c r="L200" s="107">
        <v>261</v>
      </c>
      <c r="M200" s="109">
        <v>2.45641378488205</v>
      </c>
      <c r="N200" s="107">
        <v>42</v>
      </c>
      <c r="O200" s="109">
        <v>10.1</v>
      </c>
      <c r="P200" s="109">
        <v>4.16</v>
      </c>
      <c r="Q200" s="107">
        <v>11846</v>
      </c>
      <c r="R200" s="109">
        <v>3.2026693239999999</v>
      </c>
      <c r="S200" s="109">
        <v>82.669008057713896</v>
      </c>
      <c r="T200" s="108" t="s">
        <v>85</v>
      </c>
      <c r="U200" s="108">
        <f t="shared" si="24"/>
        <v>1</v>
      </c>
      <c r="V200" s="108">
        <f t="shared" si="25"/>
        <v>0</v>
      </c>
      <c r="W200" s="108">
        <f t="shared" si="26"/>
        <v>0</v>
      </c>
      <c r="X200" s="108">
        <f t="shared" si="27"/>
        <v>1</v>
      </c>
      <c r="Y200" s="108" t="s">
        <v>102</v>
      </c>
    </row>
    <row r="201" spans="1:25" ht="20.25" customHeight="1">
      <c r="A201" s="106">
        <v>200</v>
      </c>
      <c r="B201" s="107">
        <v>27</v>
      </c>
      <c r="C201" s="108" t="s">
        <v>84</v>
      </c>
      <c r="D201" s="108">
        <f t="shared" si="21"/>
        <v>1</v>
      </c>
      <c r="E201" s="107">
        <v>65.905654400000003</v>
      </c>
      <c r="F201" s="108" t="s">
        <v>131</v>
      </c>
      <c r="G201" s="108">
        <f t="shared" si="22"/>
        <v>0</v>
      </c>
      <c r="H201" s="106">
        <v>125</v>
      </c>
      <c r="I201" s="108" t="s">
        <v>130</v>
      </c>
      <c r="J201" s="108">
        <f t="shared" si="23"/>
        <v>1</v>
      </c>
      <c r="K201" s="107">
        <v>5</v>
      </c>
      <c r="L201" s="107">
        <v>287</v>
      </c>
      <c r="M201" s="109">
        <v>0.98935536797424195</v>
      </c>
      <c r="N201" s="107">
        <v>23</v>
      </c>
      <c r="O201" s="109">
        <v>5.8</v>
      </c>
      <c r="P201" s="109">
        <v>3.05</v>
      </c>
      <c r="Q201" s="107">
        <v>14105</v>
      </c>
      <c r="R201" s="109">
        <v>2.6615938790000002</v>
      </c>
      <c r="S201" s="109">
        <v>107.33647582671399</v>
      </c>
      <c r="T201" s="108" t="s">
        <v>85</v>
      </c>
      <c r="U201" s="108">
        <f t="shared" si="24"/>
        <v>1</v>
      </c>
      <c r="V201" s="108">
        <f t="shared" si="25"/>
        <v>0</v>
      </c>
      <c r="W201" s="108">
        <f t="shared" si="26"/>
        <v>0</v>
      </c>
      <c r="X201" s="108">
        <f t="shared" si="27"/>
        <v>1</v>
      </c>
      <c r="Y201" s="108" t="s">
        <v>102</v>
      </c>
    </row>
    <row r="202" spans="1:25" ht="20.25" customHeight="1">
      <c r="A202" s="106">
        <v>201</v>
      </c>
      <c r="B202" s="107">
        <v>77</v>
      </c>
      <c r="C202" s="108" t="s">
        <v>84</v>
      </c>
      <c r="D202" s="108">
        <f t="shared" si="21"/>
        <v>1</v>
      </c>
      <c r="E202" s="107">
        <v>68.107986600000004</v>
      </c>
      <c r="F202" s="108" t="s">
        <v>130</v>
      </c>
      <c r="G202" s="108">
        <f t="shared" si="22"/>
        <v>1</v>
      </c>
      <c r="H202" s="106">
        <v>110</v>
      </c>
      <c r="I202" s="108" t="s">
        <v>130</v>
      </c>
      <c r="J202" s="108">
        <f t="shared" si="23"/>
        <v>1</v>
      </c>
      <c r="K202" s="107">
        <v>0</v>
      </c>
      <c r="L202" s="107">
        <v>373</v>
      </c>
      <c r="M202" s="109">
        <v>2.2132411303931598</v>
      </c>
      <c r="N202" s="107">
        <v>31</v>
      </c>
      <c r="O202" s="109">
        <v>12.7</v>
      </c>
      <c r="P202" s="109">
        <v>4.63</v>
      </c>
      <c r="Q202" s="107">
        <v>8821</v>
      </c>
      <c r="R202" s="109">
        <v>3.1938474179999998</v>
      </c>
      <c r="S202" s="109">
        <v>118.68227515628701</v>
      </c>
      <c r="T202" s="108" t="s">
        <v>85</v>
      </c>
      <c r="U202" s="108">
        <f t="shared" si="24"/>
        <v>1</v>
      </c>
      <c r="V202" s="108">
        <f t="shared" si="25"/>
        <v>0</v>
      </c>
      <c r="W202" s="108">
        <f t="shared" si="26"/>
        <v>0</v>
      </c>
      <c r="X202" s="108">
        <f t="shared" si="27"/>
        <v>1</v>
      </c>
      <c r="Y202" s="108" t="s">
        <v>102</v>
      </c>
    </row>
    <row r="203" spans="1:25" ht="20.25" customHeight="1">
      <c r="A203" s="106">
        <v>202</v>
      </c>
      <c r="B203" s="107">
        <v>63</v>
      </c>
      <c r="C203" s="108" t="s">
        <v>81</v>
      </c>
      <c r="D203" s="108">
        <f t="shared" si="21"/>
        <v>0</v>
      </c>
      <c r="E203" s="107">
        <v>47.540102310000002</v>
      </c>
      <c r="F203" s="108" t="s">
        <v>131</v>
      </c>
      <c r="G203" s="108">
        <f t="shared" si="22"/>
        <v>0</v>
      </c>
      <c r="H203" s="106">
        <v>121</v>
      </c>
      <c r="I203" s="108" t="s">
        <v>131</v>
      </c>
      <c r="J203" s="108">
        <f t="shared" si="23"/>
        <v>0</v>
      </c>
      <c r="K203" s="107">
        <v>1</v>
      </c>
      <c r="L203" s="107">
        <v>472</v>
      </c>
      <c r="M203" s="109">
        <v>1.04084286111641</v>
      </c>
      <c r="N203" s="107">
        <v>22</v>
      </c>
      <c r="O203" s="109">
        <v>12.3</v>
      </c>
      <c r="P203" s="109">
        <v>5.22</v>
      </c>
      <c r="Q203" s="107">
        <v>14825</v>
      </c>
      <c r="R203" s="109">
        <v>1.6265070080000001</v>
      </c>
      <c r="S203" s="109">
        <v>179.62423254365399</v>
      </c>
      <c r="T203" s="108" t="s">
        <v>85</v>
      </c>
      <c r="U203" s="108">
        <f t="shared" si="24"/>
        <v>1</v>
      </c>
      <c r="V203" s="108">
        <f t="shared" si="25"/>
        <v>0</v>
      </c>
      <c r="W203" s="108">
        <f t="shared" si="26"/>
        <v>0</v>
      </c>
      <c r="X203" s="108">
        <f t="shared" si="27"/>
        <v>1</v>
      </c>
      <c r="Y203" s="108" t="s">
        <v>102</v>
      </c>
    </row>
    <row r="204" spans="1:25" ht="20.25" customHeight="1">
      <c r="A204" s="106">
        <v>203</v>
      </c>
      <c r="B204" s="107">
        <v>81</v>
      </c>
      <c r="C204" s="108" t="s">
        <v>81</v>
      </c>
      <c r="D204" s="108">
        <f t="shared" si="21"/>
        <v>0</v>
      </c>
      <c r="E204" s="107">
        <v>65.861205339999998</v>
      </c>
      <c r="F204" s="108" t="s">
        <v>130</v>
      </c>
      <c r="G204" s="108">
        <f t="shared" si="22"/>
        <v>1</v>
      </c>
      <c r="H204" s="106">
        <v>155</v>
      </c>
      <c r="I204" s="108" t="s">
        <v>130</v>
      </c>
      <c r="J204" s="108">
        <f t="shared" si="23"/>
        <v>1</v>
      </c>
      <c r="K204" s="107">
        <v>3</v>
      </c>
      <c r="L204" s="107">
        <v>371</v>
      </c>
      <c r="M204" s="109">
        <v>1.02449665711087</v>
      </c>
      <c r="N204" s="107">
        <v>20</v>
      </c>
      <c r="O204" s="109">
        <v>8.9</v>
      </c>
      <c r="P204" s="109">
        <v>5.89</v>
      </c>
      <c r="Q204" s="107">
        <v>13283</v>
      </c>
      <c r="R204" s="109">
        <v>3.3446023710000001</v>
      </c>
      <c r="S204" s="109">
        <v>132.209693947723</v>
      </c>
      <c r="T204" s="108" t="s">
        <v>85</v>
      </c>
      <c r="U204" s="108">
        <f t="shared" si="24"/>
        <v>1</v>
      </c>
      <c r="V204" s="108">
        <f t="shared" si="25"/>
        <v>0</v>
      </c>
      <c r="W204" s="108">
        <f t="shared" si="26"/>
        <v>0</v>
      </c>
      <c r="X204" s="108">
        <f t="shared" si="27"/>
        <v>1</v>
      </c>
      <c r="Y204" s="108" t="s">
        <v>102</v>
      </c>
    </row>
    <row r="205" spans="1:25" ht="20.25" customHeight="1">
      <c r="A205" s="106">
        <v>204</v>
      </c>
      <c r="B205" s="107">
        <v>39</v>
      </c>
      <c r="C205" s="108" t="s">
        <v>84</v>
      </c>
      <c r="D205" s="108">
        <f t="shared" si="21"/>
        <v>1</v>
      </c>
      <c r="E205" s="107">
        <v>32.711285529999998</v>
      </c>
      <c r="F205" s="108" t="s">
        <v>130</v>
      </c>
      <c r="G205" s="108">
        <f t="shared" si="22"/>
        <v>1</v>
      </c>
      <c r="H205" s="106">
        <v>175</v>
      </c>
      <c r="I205" s="108" t="s">
        <v>130</v>
      </c>
      <c r="J205" s="108">
        <f t="shared" si="23"/>
        <v>1</v>
      </c>
      <c r="K205" s="107">
        <v>3</v>
      </c>
      <c r="L205" s="107">
        <v>223</v>
      </c>
      <c r="M205" s="109">
        <v>0.87412605135768795</v>
      </c>
      <c r="N205" s="107">
        <v>21</v>
      </c>
      <c r="O205" s="109">
        <v>6.5</v>
      </c>
      <c r="P205" s="109">
        <v>3.37</v>
      </c>
      <c r="Q205" s="107">
        <v>14788</v>
      </c>
      <c r="R205" s="109">
        <v>2.272685278</v>
      </c>
      <c r="S205" s="109">
        <v>74.945466528498201</v>
      </c>
      <c r="T205" s="108" t="s">
        <v>85</v>
      </c>
      <c r="U205" s="108">
        <f t="shared" si="24"/>
        <v>1</v>
      </c>
      <c r="V205" s="108">
        <f t="shared" si="25"/>
        <v>0</v>
      </c>
      <c r="W205" s="108">
        <f t="shared" si="26"/>
        <v>0</v>
      </c>
      <c r="X205" s="108">
        <f t="shared" si="27"/>
        <v>1</v>
      </c>
      <c r="Y205" s="108" t="s">
        <v>102</v>
      </c>
    </row>
    <row r="206" spans="1:25" ht="20.25" customHeight="1">
      <c r="A206" s="106">
        <v>205</v>
      </c>
      <c r="B206" s="107">
        <v>66</v>
      </c>
      <c r="C206" s="108" t="s">
        <v>81</v>
      </c>
      <c r="D206" s="108">
        <f t="shared" si="21"/>
        <v>0</v>
      </c>
      <c r="E206" s="107">
        <v>71.426679829999998</v>
      </c>
      <c r="F206" s="108" t="s">
        <v>130</v>
      </c>
      <c r="G206" s="108">
        <f t="shared" si="22"/>
        <v>1</v>
      </c>
      <c r="H206" s="106">
        <v>153</v>
      </c>
      <c r="I206" s="108" t="s">
        <v>131</v>
      </c>
      <c r="J206" s="108">
        <f t="shared" si="23"/>
        <v>0</v>
      </c>
      <c r="K206" s="107">
        <v>5</v>
      </c>
      <c r="L206" s="107">
        <v>476</v>
      </c>
      <c r="M206" s="109">
        <v>1.0092536225623401</v>
      </c>
      <c r="N206" s="107">
        <v>23</v>
      </c>
      <c r="O206" s="109">
        <v>9.6999999999999993</v>
      </c>
      <c r="P206" s="109">
        <v>6.46</v>
      </c>
      <c r="Q206" s="107">
        <v>5920</v>
      </c>
      <c r="R206" s="109">
        <v>2.5155943490000001</v>
      </c>
      <c r="S206" s="109">
        <v>159.03237088526501</v>
      </c>
      <c r="T206" s="108" t="s">
        <v>85</v>
      </c>
      <c r="U206" s="108">
        <f t="shared" si="24"/>
        <v>1</v>
      </c>
      <c r="V206" s="108">
        <f t="shared" si="25"/>
        <v>0</v>
      </c>
      <c r="W206" s="108">
        <f t="shared" si="26"/>
        <v>0</v>
      </c>
      <c r="X206" s="108">
        <f t="shared" si="27"/>
        <v>1</v>
      </c>
      <c r="Y206" s="108" t="s">
        <v>102</v>
      </c>
    </row>
    <row r="207" spans="1:25" ht="20.25" customHeight="1">
      <c r="A207" s="106">
        <v>206</v>
      </c>
      <c r="B207" s="107">
        <v>27</v>
      </c>
      <c r="C207" s="108" t="s">
        <v>84</v>
      </c>
      <c r="D207" s="108">
        <f t="shared" si="21"/>
        <v>1</v>
      </c>
      <c r="E207" s="107">
        <v>41.191888050000003</v>
      </c>
      <c r="F207" s="108" t="s">
        <v>130</v>
      </c>
      <c r="G207" s="108">
        <f t="shared" si="22"/>
        <v>1</v>
      </c>
      <c r="H207" s="106">
        <v>114</v>
      </c>
      <c r="I207" s="108" t="s">
        <v>131</v>
      </c>
      <c r="J207" s="108">
        <f t="shared" si="23"/>
        <v>0</v>
      </c>
      <c r="K207" s="107">
        <v>5</v>
      </c>
      <c r="L207" s="107">
        <v>290</v>
      </c>
      <c r="M207" s="109">
        <v>2.46283455092642</v>
      </c>
      <c r="N207" s="107">
        <v>48</v>
      </c>
      <c r="O207" s="109">
        <v>5.6</v>
      </c>
      <c r="P207" s="109">
        <v>5.78</v>
      </c>
      <c r="Q207" s="107">
        <v>13369</v>
      </c>
      <c r="R207" s="109">
        <v>2.164637302</v>
      </c>
      <c r="S207" s="109">
        <v>150.65312621296201</v>
      </c>
      <c r="T207" s="108" t="s">
        <v>85</v>
      </c>
      <c r="U207" s="108">
        <f t="shared" si="24"/>
        <v>1</v>
      </c>
      <c r="V207" s="108">
        <f t="shared" si="25"/>
        <v>0</v>
      </c>
      <c r="W207" s="108">
        <f t="shared" si="26"/>
        <v>0</v>
      </c>
      <c r="X207" s="108">
        <f t="shared" si="27"/>
        <v>1</v>
      </c>
      <c r="Y207" s="108" t="s">
        <v>102</v>
      </c>
    </row>
    <row r="208" spans="1:25" ht="20.25" customHeight="1">
      <c r="A208" s="106">
        <v>207</v>
      </c>
      <c r="B208" s="107">
        <v>46</v>
      </c>
      <c r="C208" s="108" t="s">
        <v>84</v>
      </c>
      <c r="D208" s="108">
        <f t="shared" si="21"/>
        <v>1</v>
      </c>
      <c r="E208" s="107">
        <v>55.070233219999999</v>
      </c>
      <c r="F208" s="108" t="s">
        <v>130</v>
      </c>
      <c r="G208" s="108">
        <f t="shared" si="22"/>
        <v>1</v>
      </c>
      <c r="H208" s="106">
        <v>75</v>
      </c>
      <c r="I208" s="108" t="s">
        <v>130</v>
      </c>
      <c r="J208" s="108">
        <f t="shared" si="23"/>
        <v>1</v>
      </c>
      <c r="K208" s="107">
        <v>1</v>
      </c>
      <c r="L208" s="107">
        <v>420</v>
      </c>
      <c r="M208" s="109">
        <v>1.23417559757771</v>
      </c>
      <c r="N208" s="107">
        <v>24</v>
      </c>
      <c r="O208" s="109">
        <v>13.5</v>
      </c>
      <c r="P208" s="109">
        <v>4.2300000000000004</v>
      </c>
      <c r="Q208" s="107">
        <v>9485</v>
      </c>
      <c r="R208" s="109">
        <v>3.1472690409999999</v>
      </c>
      <c r="S208" s="109">
        <v>175.334951175188</v>
      </c>
      <c r="T208" s="108" t="s">
        <v>85</v>
      </c>
      <c r="U208" s="108">
        <f t="shared" si="24"/>
        <v>1</v>
      </c>
      <c r="V208" s="108">
        <f t="shared" si="25"/>
        <v>0</v>
      </c>
      <c r="W208" s="108">
        <f t="shared" si="26"/>
        <v>0</v>
      </c>
      <c r="X208" s="108">
        <f t="shared" si="27"/>
        <v>1</v>
      </c>
      <c r="Y208" s="108" t="s">
        <v>102</v>
      </c>
    </row>
    <row r="209" spans="1:25" ht="20.25" customHeight="1">
      <c r="A209" s="106">
        <v>208</v>
      </c>
      <c r="B209" s="107">
        <v>40</v>
      </c>
      <c r="C209" s="108" t="s">
        <v>84</v>
      </c>
      <c r="D209" s="108">
        <f t="shared" si="21"/>
        <v>1</v>
      </c>
      <c r="E209" s="107">
        <v>31.00862716</v>
      </c>
      <c r="F209" s="108" t="s">
        <v>130</v>
      </c>
      <c r="G209" s="108">
        <f t="shared" si="22"/>
        <v>1</v>
      </c>
      <c r="H209" s="106">
        <v>135</v>
      </c>
      <c r="I209" s="108" t="s">
        <v>130</v>
      </c>
      <c r="J209" s="108">
        <f t="shared" si="23"/>
        <v>1</v>
      </c>
      <c r="K209" s="107">
        <v>1</v>
      </c>
      <c r="L209" s="107">
        <v>211</v>
      </c>
      <c r="M209" s="109">
        <v>3.17474318486068</v>
      </c>
      <c r="N209" s="107">
        <v>54</v>
      </c>
      <c r="O209" s="109">
        <v>14.6</v>
      </c>
      <c r="P209" s="109">
        <v>5.46</v>
      </c>
      <c r="Q209" s="107">
        <v>7560</v>
      </c>
      <c r="R209" s="109">
        <v>1.503709331</v>
      </c>
      <c r="S209" s="109">
        <v>106.324968600829</v>
      </c>
      <c r="T209" s="108" t="s">
        <v>85</v>
      </c>
      <c r="U209" s="108">
        <f t="shared" si="24"/>
        <v>1</v>
      </c>
      <c r="V209" s="108">
        <f t="shared" si="25"/>
        <v>0</v>
      </c>
      <c r="W209" s="108">
        <f t="shared" si="26"/>
        <v>0</v>
      </c>
      <c r="X209" s="108">
        <f t="shared" si="27"/>
        <v>1</v>
      </c>
      <c r="Y209" s="108" t="s">
        <v>102</v>
      </c>
    </row>
    <row r="210" spans="1:25" ht="20.25" customHeight="1">
      <c r="A210" s="106">
        <v>209</v>
      </c>
      <c r="B210" s="107">
        <v>52</v>
      </c>
      <c r="C210" s="108" t="s">
        <v>84</v>
      </c>
      <c r="D210" s="108">
        <f t="shared" si="21"/>
        <v>1</v>
      </c>
      <c r="E210" s="107">
        <v>51.599565009999999</v>
      </c>
      <c r="F210" s="108" t="s">
        <v>130</v>
      </c>
      <c r="G210" s="108">
        <f t="shared" si="22"/>
        <v>1</v>
      </c>
      <c r="H210" s="106">
        <v>116</v>
      </c>
      <c r="I210" s="108" t="s">
        <v>130</v>
      </c>
      <c r="J210" s="108">
        <f t="shared" si="23"/>
        <v>1</v>
      </c>
      <c r="K210" s="107">
        <v>5</v>
      </c>
      <c r="L210" s="107">
        <v>327</v>
      </c>
      <c r="M210" s="109">
        <v>2.3887671950309102</v>
      </c>
      <c r="N210" s="107">
        <v>38</v>
      </c>
      <c r="O210" s="109">
        <v>7.8</v>
      </c>
      <c r="P210" s="109">
        <v>2.82</v>
      </c>
      <c r="Q210" s="107">
        <v>9103</v>
      </c>
      <c r="R210" s="109">
        <v>1.3097979909999999</v>
      </c>
      <c r="S210" s="109">
        <v>138.02870958927201</v>
      </c>
      <c r="T210" s="108" t="s">
        <v>85</v>
      </c>
      <c r="U210" s="108">
        <f t="shared" si="24"/>
        <v>1</v>
      </c>
      <c r="V210" s="108">
        <f t="shared" si="25"/>
        <v>0</v>
      </c>
      <c r="W210" s="108">
        <f t="shared" si="26"/>
        <v>0</v>
      </c>
      <c r="X210" s="108">
        <f t="shared" si="27"/>
        <v>1</v>
      </c>
      <c r="Y210" s="108" t="s">
        <v>102</v>
      </c>
    </row>
    <row r="211" spans="1:25" ht="20.25" customHeight="1">
      <c r="A211" s="106">
        <v>210</v>
      </c>
      <c r="B211" s="107">
        <v>72</v>
      </c>
      <c r="C211" s="108" t="s">
        <v>81</v>
      </c>
      <c r="D211" s="108">
        <f t="shared" si="21"/>
        <v>0</v>
      </c>
      <c r="E211" s="107">
        <v>12.69552245</v>
      </c>
      <c r="F211" s="108" t="s">
        <v>130</v>
      </c>
      <c r="G211" s="108">
        <f t="shared" si="22"/>
        <v>1</v>
      </c>
      <c r="H211" s="106">
        <v>137</v>
      </c>
      <c r="I211" s="108" t="s">
        <v>130</v>
      </c>
      <c r="J211" s="108">
        <f t="shared" si="23"/>
        <v>1</v>
      </c>
      <c r="K211" s="107">
        <v>4</v>
      </c>
      <c r="L211" s="107">
        <v>475</v>
      </c>
      <c r="M211" s="109">
        <v>2.38753579081621</v>
      </c>
      <c r="N211" s="107">
        <v>50</v>
      </c>
      <c r="O211" s="109">
        <v>11.2</v>
      </c>
      <c r="P211" s="109">
        <v>5.05</v>
      </c>
      <c r="Q211" s="107">
        <v>5993</v>
      </c>
      <c r="R211" s="109">
        <v>0.99191107519999999</v>
      </c>
      <c r="S211" s="109">
        <v>149.05994231762699</v>
      </c>
      <c r="T211" s="108" t="s">
        <v>85</v>
      </c>
      <c r="U211" s="108">
        <f t="shared" si="24"/>
        <v>1</v>
      </c>
      <c r="V211" s="108">
        <f t="shared" si="25"/>
        <v>0</v>
      </c>
      <c r="W211" s="108">
        <f t="shared" si="26"/>
        <v>0</v>
      </c>
      <c r="X211" s="108">
        <f t="shared" si="27"/>
        <v>1</v>
      </c>
      <c r="Y211" s="108" t="s">
        <v>102</v>
      </c>
    </row>
    <row r="212" spans="1:25" ht="20.25" customHeight="1">
      <c r="A212" s="106">
        <v>211</v>
      </c>
      <c r="B212" s="107">
        <v>26</v>
      </c>
      <c r="C212" s="108" t="s">
        <v>84</v>
      </c>
      <c r="D212" s="108">
        <f t="shared" si="21"/>
        <v>1</v>
      </c>
      <c r="E212" s="107">
        <v>59.651828389999999</v>
      </c>
      <c r="F212" s="108" t="s">
        <v>131</v>
      </c>
      <c r="G212" s="108">
        <f t="shared" si="22"/>
        <v>0</v>
      </c>
      <c r="H212" s="106">
        <v>144</v>
      </c>
      <c r="I212" s="108" t="s">
        <v>131</v>
      </c>
      <c r="J212" s="108">
        <f t="shared" si="23"/>
        <v>0</v>
      </c>
      <c r="K212" s="107">
        <v>1</v>
      </c>
      <c r="L212" s="107">
        <v>369</v>
      </c>
      <c r="M212" s="109">
        <v>2.6674502803207401</v>
      </c>
      <c r="N212" s="107">
        <v>45</v>
      </c>
      <c r="O212" s="109">
        <v>14.3</v>
      </c>
      <c r="P212" s="109">
        <v>3.62</v>
      </c>
      <c r="Q212" s="107">
        <v>12801</v>
      </c>
      <c r="R212" s="109">
        <v>2.0153139379999998</v>
      </c>
      <c r="S212" s="109">
        <v>167.18219173013699</v>
      </c>
      <c r="T212" s="108" t="s">
        <v>85</v>
      </c>
      <c r="U212" s="108">
        <f t="shared" si="24"/>
        <v>1</v>
      </c>
      <c r="V212" s="108">
        <f t="shared" si="25"/>
        <v>0</v>
      </c>
      <c r="W212" s="108">
        <f t="shared" si="26"/>
        <v>0</v>
      </c>
      <c r="X212" s="108">
        <f t="shared" si="27"/>
        <v>1</v>
      </c>
      <c r="Y212" s="108" t="s">
        <v>102</v>
      </c>
    </row>
    <row r="213" spans="1:25" ht="20.25" customHeight="1">
      <c r="A213" s="106">
        <v>212</v>
      </c>
      <c r="B213" s="107">
        <v>21</v>
      </c>
      <c r="C213" s="108" t="s">
        <v>81</v>
      </c>
      <c r="D213" s="108">
        <f t="shared" si="21"/>
        <v>0</v>
      </c>
      <c r="E213" s="107">
        <v>61.627443220000004</v>
      </c>
      <c r="F213" s="108" t="s">
        <v>131</v>
      </c>
      <c r="G213" s="108">
        <f t="shared" si="22"/>
        <v>0</v>
      </c>
      <c r="H213" s="106">
        <v>117</v>
      </c>
      <c r="I213" s="108" t="s">
        <v>130</v>
      </c>
      <c r="J213" s="108">
        <f t="shared" si="23"/>
        <v>1</v>
      </c>
      <c r="K213" s="107">
        <v>5</v>
      </c>
      <c r="L213" s="107">
        <v>431</v>
      </c>
      <c r="M213" s="109">
        <v>1.94323795706174</v>
      </c>
      <c r="N213" s="107">
        <v>41</v>
      </c>
      <c r="O213" s="109">
        <v>9.6999999999999993</v>
      </c>
      <c r="P213" s="109">
        <v>4.3</v>
      </c>
      <c r="Q213" s="107">
        <v>8370</v>
      </c>
      <c r="R213" s="109">
        <v>1.1193383269999999</v>
      </c>
      <c r="S213" s="109">
        <v>147.514178787573</v>
      </c>
      <c r="T213" s="108" t="s">
        <v>85</v>
      </c>
      <c r="U213" s="108">
        <f t="shared" si="24"/>
        <v>1</v>
      </c>
      <c r="V213" s="108">
        <f t="shared" si="25"/>
        <v>0</v>
      </c>
      <c r="W213" s="108">
        <f t="shared" si="26"/>
        <v>0</v>
      </c>
      <c r="X213" s="108">
        <f t="shared" si="27"/>
        <v>1</v>
      </c>
      <c r="Y213" s="108" t="s">
        <v>102</v>
      </c>
    </row>
    <row r="214" spans="1:25" ht="20.25" customHeight="1">
      <c r="A214" s="106">
        <v>213</v>
      </c>
      <c r="B214" s="107">
        <v>79</v>
      </c>
      <c r="C214" s="108" t="s">
        <v>84</v>
      </c>
      <c r="D214" s="108">
        <f t="shared" si="21"/>
        <v>1</v>
      </c>
      <c r="E214" s="107">
        <v>28.885312129999999</v>
      </c>
      <c r="F214" s="108" t="s">
        <v>131</v>
      </c>
      <c r="G214" s="108">
        <f t="shared" si="22"/>
        <v>0</v>
      </c>
      <c r="H214" s="106">
        <v>123</v>
      </c>
      <c r="I214" s="108" t="s">
        <v>131</v>
      </c>
      <c r="J214" s="108">
        <f t="shared" si="23"/>
        <v>0</v>
      </c>
      <c r="K214" s="107">
        <v>5</v>
      </c>
      <c r="L214" s="107">
        <v>356</v>
      </c>
      <c r="M214" s="109">
        <v>1.54756123586657</v>
      </c>
      <c r="N214" s="107">
        <v>23</v>
      </c>
      <c r="O214" s="109">
        <v>13.2</v>
      </c>
      <c r="P214" s="109">
        <v>4.22</v>
      </c>
      <c r="Q214" s="107">
        <v>7951</v>
      </c>
      <c r="R214" s="109">
        <v>0.98521649979999992</v>
      </c>
      <c r="S214" s="109">
        <v>124.003730901387</v>
      </c>
      <c r="T214" s="108" t="s">
        <v>86</v>
      </c>
      <c r="U214" s="108">
        <f t="shared" si="24"/>
        <v>0</v>
      </c>
      <c r="V214" s="108">
        <f t="shared" si="25"/>
        <v>1</v>
      </c>
      <c r="W214" s="108">
        <f t="shared" si="26"/>
        <v>0</v>
      </c>
      <c r="X214" s="108">
        <f t="shared" si="27"/>
        <v>1</v>
      </c>
      <c r="Y214" s="108" t="s">
        <v>102</v>
      </c>
    </row>
    <row r="215" spans="1:25" ht="20.25" customHeight="1">
      <c r="A215" s="106">
        <v>214</v>
      </c>
      <c r="B215" s="107">
        <v>21</v>
      </c>
      <c r="C215" s="108" t="s">
        <v>84</v>
      </c>
      <c r="D215" s="108">
        <f t="shared" si="21"/>
        <v>1</v>
      </c>
      <c r="E215" s="107">
        <v>84.517161650000006</v>
      </c>
      <c r="F215" s="108" t="s">
        <v>130</v>
      </c>
      <c r="G215" s="108">
        <f t="shared" si="22"/>
        <v>1</v>
      </c>
      <c r="H215" s="106">
        <v>128</v>
      </c>
      <c r="I215" s="108" t="s">
        <v>130</v>
      </c>
      <c r="J215" s="108">
        <f t="shared" si="23"/>
        <v>1</v>
      </c>
      <c r="K215" s="107">
        <v>0</v>
      </c>
      <c r="L215" s="107">
        <v>282</v>
      </c>
      <c r="M215" s="109">
        <v>2.0671004989077901</v>
      </c>
      <c r="N215" s="107">
        <v>43</v>
      </c>
      <c r="O215" s="109">
        <v>12.5</v>
      </c>
      <c r="P215" s="109">
        <v>4.4800000000000004</v>
      </c>
      <c r="Q215" s="107">
        <v>9808</v>
      </c>
      <c r="R215" s="109">
        <v>3.1297178149999998</v>
      </c>
      <c r="S215" s="109">
        <v>97.633976936241794</v>
      </c>
      <c r="T215" s="108" t="s">
        <v>86</v>
      </c>
      <c r="U215" s="108">
        <f t="shared" si="24"/>
        <v>0</v>
      </c>
      <c r="V215" s="108">
        <f t="shared" si="25"/>
        <v>1</v>
      </c>
      <c r="W215" s="108">
        <f t="shared" si="26"/>
        <v>0</v>
      </c>
      <c r="X215" s="108">
        <f t="shared" si="27"/>
        <v>1</v>
      </c>
      <c r="Y215" s="108" t="s">
        <v>102</v>
      </c>
    </row>
    <row r="216" spans="1:25" ht="20.25" customHeight="1">
      <c r="A216" s="106">
        <v>215</v>
      </c>
      <c r="B216" s="107">
        <v>85</v>
      </c>
      <c r="C216" s="108" t="s">
        <v>84</v>
      </c>
      <c r="D216" s="108">
        <f t="shared" si="21"/>
        <v>1</v>
      </c>
      <c r="E216" s="107">
        <v>88.094742109999999</v>
      </c>
      <c r="F216" s="108" t="s">
        <v>130</v>
      </c>
      <c r="G216" s="108">
        <f t="shared" si="22"/>
        <v>1</v>
      </c>
      <c r="H216" s="106">
        <v>116</v>
      </c>
      <c r="I216" s="108" t="s">
        <v>131</v>
      </c>
      <c r="J216" s="108">
        <f t="shared" si="23"/>
        <v>0</v>
      </c>
      <c r="K216" s="107">
        <v>1</v>
      </c>
      <c r="L216" s="107">
        <v>392</v>
      </c>
      <c r="M216" s="109">
        <v>2.7724948302848298</v>
      </c>
      <c r="N216" s="107">
        <v>46</v>
      </c>
      <c r="O216" s="109">
        <v>6.8</v>
      </c>
      <c r="P216" s="109">
        <v>3.74</v>
      </c>
      <c r="Q216" s="107">
        <v>4241</v>
      </c>
      <c r="R216" s="109">
        <v>3.4479051909999998</v>
      </c>
      <c r="S216" s="109">
        <v>146.57234053066699</v>
      </c>
      <c r="T216" s="108" t="s">
        <v>86</v>
      </c>
      <c r="U216" s="108">
        <f t="shared" si="24"/>
        <v>0</v>
      </c>
      <c r="V216" s="108">
        <f t="shared" si="25"/>
        <v>1</v>
      </c>
      <c r="W216" s="108">
        <f t="shared" si="26"/>
        <v>0</v>
      </c>
      <c r="X216" s="108">
        <f t="shared" si="27"/>
        <v>1</v>
      </c>
      <c r="Y216" s="108" t="s">
        <v>102</v>
      </c>
    </row>
    <row r="217" spans="1:25" ht="20.25" customHeight="1">
      <c r="A217" s="106">
        <v>216</v>
      </c>
      <c r="B217" s="107">
        <v>25</v>
      </c>
      <c r="C217" s="108" t="s">
        <v>84</v>
      </c>
      <c r="D217" s="108">
        <f t="shared" si="21"/>
        <v>1</v>
      </c>
      <c r="E217" s="107">
        <v>71.631050560000006</v>
      </c>
      <c r="F217" s="108" t="s">
        <v>130</v>
      </c>
      <c r="G217" s="108">
        <f t="shared" si="22"/>
        <v>1</v>
      </c>
      <c r="H217" s="106">
        <v>104</v>
      </c>
      <c r="I217" s="108" t="s">
        <v>131</v>
      </c>
      <c r="J217" s="108">
        <f t="shared" si="23"/>
        <v>0</v>
      </c>
      <c r="K217" s="107">
        <v>1</v>
      </c>
      <c r="L217" s="107">
        <v>213</v>
      </c>
      <c r="M217" s="109">
        <v>1.8153182457511501</v>
      </c>
      <c r="N217" s="107">
        <v>22</v>
      </c>
      <c r="O217" s="109">
        <v>9.6</v>
      </c>
      <c r="P217" s="109">
        <v>5.21</v>
      </c>
      <c r="Q217" s="107">
        <v>8017</v>
      </c>
      <c r="R217" s="109">
        <v>3.0727625240000003</v>
      </c>
      <c r="S217" s="109">
        <v>100.75395598799101</v>
      </c>
      <c r="T217" s="108" t="s">
        <v>86</v>
      </c>
      <c r="U217" s="108">
        <f t="shared" si="24"/>
        <v>0</v>
      </c>
      <c r="V217" s="108">
        <f t="shared" si="25"/>
        <v>1</v>
      </c>
      <c r="W217" s="108">
        <f t="shared" si="26"/>
        <v>0</v>
      </c>
      <c r="X217" s="108">
        <f t="shared" si="27"/>
        <v>1</v>
      </c>
      <c r="Y217" s="108" t="s">
        <v>102</v>
      </c>
    </row>
    <row r="218" spans="1:25" ht="20.25" customHeight="1">
      <c r="A218" s="106">
        <v>217</v>
      </c>
      <c r="B218" s="107">
        <v>34</v>
      </c>
      <c r="C218" s="108" t="s">
        <v>81</v>
      </c>
      <c r="D218" s="108">
        <f t="shared" si="21"/>
        <v>0</v>
      </c>
      <c r="E218" s="107">
        <v>53.853097050000002</v>
      </c>
      <c r="F218" s="108" t="s">
        <v>130</v>
      </c>
      <c r="G218" s="108">
        <f t="shared" si="22"/>
        <v>1</v>
      </c>
      <c r="H218" s="106">
        <v>174</v>
      </c>
      <c r="I218" s="108" t="s">
        <v>130</v>
      </c>
      <c r="J218" s="108">
        <f t="shared" si="23"/>
        <v>1</v>
      </c>
      <c r="K218" s="107">
        <v>3</v>
      </c>
      <c r="L218" s="107">
        <v>95</v>
      </c>
      <c r="M218" s="109">
        <v>1.3417861947054699</v>
      </c>
      <c r="N218" s="107">
        <v>25</v>
      </c>
      <c r="O218" s="109">
        <v>5.0999999999999996</v>
      </c>
      <c r="P218" s="109">
        <v>5.68</v>
      </c>
      <c r="Q218" s="107">
        <v>5424</v>
      </c>
      <c r="R218" s="109">
        <v>2.8140209340000002</v>
      </c>
      <c r="S218" s="109">
        <v>48.390824992140999</v>
      </c>
      <c r="T218" s="108" t="s">
        <v>86</v>
      </c>
      <c r="U218" s="108">
        <f t="shared" si="24"/>
        <v>0</v>
      </c>
      <c r="V218" s="108">
        <f t="shared" si="25"/>
        <v>1</v>
      </c>
      <c r="W218" s="108">
        <f t="shared" si="26"/>
        <v>0</v>
      </c>
      <c r="X218" s="108">
        <f t="shared" si="27"/>
        <v>1</v>
      </c>
      <c r="Y218" s="108" t="s">
        <v>102</v>
      </c>
    </row>
    <row r="219" spans="1:25" ht="20.25" customHeight="1">
      <c r="A219" s="106">
        <v>218</v>
      </c>
      <c r="B219" s="107">
        <v>56</v>
      </c>
      <c r="C219" s="108" t="s">
        <v>84</v>
      </c>
      <c r="D219" s="108">
        <f t="shared" si="21"/>
        <v>1</v>
      </c>
      <c r="E219" s="107">
        <v>39.305886960000002</v>
      </c>
      <c r="F219" s="108" t="s">
        <v>130</v>
      </c>
      <c r="G219" s="108">
        <f t="shared" si="22"/>
        <v>1</v>
      </c>
      <c r="H219" s="106">
        <v>81</v>
      </c>
      <c r="I219" s="108" t="s">
        <v>130</v>
      </c>
      <c r="J219" s="108">
        <f t="shared" si="23"/>
        <v>1</v>
      </c>
      <c r="K219" s="107">
        <v>0</v>
      </c>
      <c r="L219" s="107">
        <v>433</v>
      </c>
      <c r="M219" s="109">
        <v>1.7493056824628801</v>
      </c>
      <c r="N219" s="107">
        <v>36</v>
      </c>
      <c r="O219" s="109">
        <v>14.9</v>
      </c>
      <c r="P219" s="109">
        <v>4.68</v>
      </c>
      <c r="Q219" s="107">
        <v>4816</v>
      </c>
      <c r="R219" s="109">
        <v>1.783077636</v>
      </c>
      <c r="S219" s="109">
        <v>148.85209863158599</v>
      </c>
      <c r="T219" s="108" t="s">
        <v>86</v>
      </c>
      <c r="U219" s="108">
        <f t="shared" si="24"/>
        <v>0</v>
      </c>
      <c r="V219" s="108">
        <f t="shared" si="25"/>
        <v>1</v>
      </c>
      <c r="W219" s="108">
        <f t="shared" si="26"/>
        <v>0</v>
      </c>
      <c r="X219" s="108">
        <f t="shared" si="27"/>
        <v>1</v>
      </c>
      <c r="Y219" s="108" t="s">
        <v>102</v>
      </c>
    </row>
    <row r="220" spans="1:25" ht="20.25" customHeight="1">
      <c r="A220" s="106">
        <v>219</v>
      </c>
      <c r="B220" s="107">
        <v>58</v>
      </c>
      <c r="C220" s="108" t="s">
        <v>81</v>
      </c>
      <c r="D220" s="108">
        <f t="shared" si="21"/>
        <v>0</v>
      </c>
      <c r="E220" s="107">
        <v>91.870893219999999</v>
      </c>
      <c r="F220" s="108" t="s">
        <v>130</v>
      </c>
      <c r="G220" s="108">
        <f t="shared" si="22"/>
        <v>1</v>
      </c>
      <c r="H220" s="106">
        <v>173</v>
      </c>
      <c r="I220" s="108" t="s">
        <v>130</v>
      </c>
      <c r="J220" s="108">
        <f t="shared" si="23"/>
        <v>1</v>
      </c>
      <c r="K220" s="107">
        <v>0</v>
      </c>
      <c r="L220" s="107">
        <v>167</v>
      </c>
      <c r="M220" s="109">
        <v>2.0633033374656198</v>
      </c>
      <c r="N220" s="107">
        <v>27</v>
      </c>
      <c r="O220" s="109">
        <v>13.8</v>
      </c>
      <c r="P220" s="109">
        <v>5.5</v>
      </c>
      <c r="Q220" s="107">
        <v>9911</v>
      </c>
      <c r="R220" s="109">
        <v>3.5540990240000001</v>
      </c>
      <c r="S220" s="109">
        <v>70.300449167659295</v>
      </c>
      <c r="T220" s="108" t="s">
        <v>86</v>
      </c>
      <c r="U220" s="108">
        <f t="shared" si="24"/>
        <v>0</v>
      </c>
      <c r="V220" s="108">
        <f t="shared" si="25"/>
        <v>1</v>
      </c>
      <c r="W220" s="108">
        <f t="shared" si="26"/>
        <v>0</v>
      </c>
      <c r="X220" s="108">
        <f t="shared" si="27"/>
        <v>1</v>
      </c>
      <c r="Y220" s="108" t="s">
        <v>102</v>
      </c>
    </row>
    <row r="221" spans="1:25" ht="20.25" customHeight="1">
      <c r="A221" s="106">
        <v>220</v>
      </c>
      <c r="B221" s="107">
        <v>79</v>
      </c>
      <c r="C221" s="108" t="s">
        <v>84</v>
      </c>
      <c r="D221" s="108">
        <f t="shared" si="21"/>
        <v>1</v>
      </c>
      <c r="E221" s="107">
        <v>75.292330219999997</v>
      </c>
      <c r="F221" s="108" t="s">
        <v>131</v>
      </c>
      <c r="G221" s="108">
        <f t="shared" si="22"/>
        <v>0</v>
      </c>
      <c r="H221" s="106">
        <v>114</v>
      </c>
      <c r="I221" s="108" t="s">
        <v>131</v>
      </c>
      <c r="J221" s="108">
        <f t="shared" si="23"/>
        <v>0</v>
      </c>
      <c r="K221" s="107">
        <v>0</v>
      </c>
      <c r="L221" s="107">
        <v>201</v>
      </c>
      <c r="M221" s="109">
        <v>3.0088317206484501</v>
      </c>
      <c r="N221" s="107">
        <v>49</v>
      </c>
      <c r="O221" s="109">
        <v>10</v>
      </c>
      <c r="P221" s="109">
        <v>4.16</v>
      </c>
      <c r="Q221" s="107">
        <v>8456</v>
      </c>
      <c r="R221" s="109">
        <v>2.8631186799999999</v>
      </c>
      <c r="S221" s="109">
        <v>121.622633336731</v>
      </c>
      <c r="T221" s="108" t="s">
        <v>86</v>
      </c>
      <c r="U221" s="108">
        <f t="shared" si="24"/>
        <v>0</v>
      </c>
      <c r="V221" s="108">
        <f t="shared" si="25"/>
        <v>1</v>
      </c>
      <c r="W221" s="108">
        <f t="shared" si="26"/>
        <v>0</v>
      </c>
      <c r="X221" s="108">
        <f t="shared" si="27"/>
        <v>1</v>
      </c>
      <c r="Y221" s="108" t="s">
        <v>102</v>
      </c>
    </row>
    <row r="222" spans="1:25" ht="20.25" customHeight="1">
      <c r="A222" s="106">
        <v>221</v>
      </c>
      <c r="B222" s="107">
        <v>20</v>
      </c>
      <c r="C222" s="108" t="s">
        <v>84</v>
      </c>
      <c r="D222" s="108">
        <f t="shared" si="21"/>
        <v>1</v>
      </c>
      <c r="E222" s="107">
        <v>32.149152669999999</v>
      </c>
      <c r="F222" s="108" t="s">
        <v>130</v>
      </c>
      <c r="G222" s="108">
        <f t="shared" si="22"/>
        <v>1</v>
      </c>
      <c r="H222" s="106">
        <v>149</v>
      </c>
      <c r="I222" s="108" t="s">
        <v>130</v>
      </c>
      <c r="J222" s="108">
        <f t="shared" si="23"/>
        <v>1</v>
      </c>
      <c r="K222" s="107">
        <v>2</v>
      </c>
      <c r="L222" s="107">
        <v>448</v>
      </c>
      <c r="M222" s="109">
        <v>2.01202956317118</v>
      </c>
      <c r="N222" s="107">
        <v>40</v>
      </c>
      <c r="O222" s="109">
        <v>5.2</v>
      </c>
      <c r="P222" s="109">
        <v>4.22</v>
      </c>
      <c r="Q222" s="107">
        <v>11610</v>
      </c>
      <c r="R222" s="109">
        <v>1.6379542309999999</v>
      </c>
      <c r="S222" s="109">
        <v>158.45342542822999</v>
      </c>
      <c r="T222" s="108" t="s">
        <v>86</v>
      </c>
      <c r="U222" s="108">
        <f t="shared" si="24"/>
        <v>0</v>
      </c>
      <c r="V222" s="108">
        <f t="shared" si="25"/>
        <v>1</v>
      </c>
      <c r="W222" s="108">
        <f t="shared" si="26"/>
        <v>0</v>
      </c>
      <c r="X222" s="108">
        <f t="shared" si="27"/>
        <v>1</v>
      </c>
      <c r="Y222" s="108" t="s">
        <v>102</v>
      </c>
    </row>
    <row r="223" spans="1:25" ht="20.25" customHeight="1">
      <c r="A223" s="106">
        <v>222</v>
      </c>
      <c r="B223" s="107">
        <v>42</v>
      </c>
      <c r="C223" s="108" t="s">
        <v>81</v>
      </c>
      <c r="D223" s="108">
        <f t="shared" si="21"/>
        <v>0</v>
      </c>
      <c r="E223" s="107">
        <v>49.360495970000002</v>
      </c>
      <c r="F223" s="108" t="s">
        <v>131</v>
      </c>
      <c r="G223" s="108">
        <f t="shared" si="22"/>
        <v>0</v>
      </c>
      <c r="H223" s="106">
        <v>160</v>
      </c>
      <c r="I223" s="108" t="s">
        <v>130</v>
      </c>
      <c r="J223" s="108">
        <f t="shared" si="23"/>
        <v>1</v>
      </c>
      <c r="K223" s="107">
        <v>2</v>
      </c>
      <c r="L223" s="107">
        <v>311</v>
      </c>
      <c r="M223" s="109">
        <v>1.6695530499495099</v>
      </c>
      <c r="N223" s="107">
        <v>36</v>
      </c>
      <c r="O223" s="109">
        <v>14.8</v>
      </c>
      <c r="P223" s="109">
        <v>2.88</v>
      </c>
      <c r="Q223" s="107">
        <v>13550</v>
      </c>
      <c r="R223" s="109">
        <v>1.202414393</v>
      </c>
      <c r="S223" s="109">
        <v>137.24993037739</v>
      </c>
      <c r="T223" s="108" t="s">
        <v>86</v>
      </c>
      <c r="U223" s="108">
        <f t="shared" si="24"/>
        <v>0</v>
      </c>
      <c r="V223" s="108">
        <f t="shared" si="25"/>
        <v>1</v>
      </c>
      <c r="W223" s="108">
        <f t="shared" si="26"/>
        <v>0</v>
      </c>
      <c r="X223" s="108">
        <f t="shared" si="27"/>
        <v>1</v>
      </c>
      <c r="Y223" s="108" t="s">
        <v>102</v>
      </c>
    </row>
    <row r="224" spans="1:25" ht="20.25" customHeight="1">
      <c r="A224" s="106">
        <v>223</v>
      </c>
      <c r="B224" s="107">
        <v>83</v>
      </c>
      <c r="C224" s="108" t="s">
        <v>81</v>
      </c>
      <c r="D224" s="108">
        <f t="shared" si="21"/>
        <v>0</v>
      </c>
      <c r="E224" s="107">
        <v>50.168442740000003</v>
      </c>
      <c r="F224" s="108" t="s">
        <v>130</v>
      </c>
      <c r="G224" s="108">
        <f t="shared" si="22"/>
        <v>1</v>
      </c>
      <c r="H224" s="106">
        <v>152</v>
      </c>
      <c r="I224" s="108" t="s">
        <v>131</v>
      </c>
      <c r="J224" s="108">
        <f t="shared" si="23"/>
        <v>0</v>
      </c>
      <c r="K224" s="107">
        <v>0</v>
      </c>
      <c r="L224" s="107">
        <v>142</v>
      </c>
      <c r="M224" s="109">
        <v>2.2114686403138202</v>
      </c>
      <c r="N224" s="107">
        <v>35</v>
      </c>
      <c r="O224" s="109">
        <v>11.5</v>
      </c>
      <c r="P224" s="109">
        <v>3.74</v>
      </c>
      <c r="Q224" s="107">
        <v>9941</v>
      </c>
      <c r="R224" s="109">
        <v>2.419916545</v>
      </c>
      <c r="S224" s="109">
        <v>60.826705012468601</v>
      </c>
      <c r="T224" s="108" t="s">
        <v>86</v>
      </c>
      <c r="U224" s="108">
        <f t="shared" si="24"/>
        <v>0</v>
      </c>
      <c r="V224" s="108">
        <f t="shared" si="25"/>
        <v>1</v>
      </c>
      <c r="W224" s="108">
        <f t="shared" si="26"/>
        <v>0</v>
      </c>
      <c r="X224" s="108">
        <f t="shared" si="27"/>
        <v>1</v>
      </c>
      <c r="Y224" s="108" t="s">
        <v>102</v>
      </c>
    </row>
    <row r="225" spans="1:25" ht="20.25" customHeight="1">
      <c r="A225" s="106">
        <v>224</v>
      </c>
      <c r="B225" s="107">
        <v>26</v>
      </c>
      <c r="C225" s="108" t="s">
        <v>84</v>
      </c>
      <c r="D225" s="108">
        <f t="shared" si="21"/>
        <v>1</v>
      </c>
      <c r="E225" s="107">
        <v>40.824336219999999</v>
      </c>
      <c r="F225" s="108" t="s">
        <v>130</v>
      </c>
      <c r="G225" s="108">
        <f t="shared" si="22"/>
        <v>1</v>
      </c>
      <c r="H225" s="106">
        <v>110</v>
      </c>
      <c r="I225" s="108" t="s">
        <v>131</v>
      </c>
      <c r="J225" s="108">
        <f t="shared" si="23"/>
        <v>0</v>
      </c>
      <c r="K225" s="107">
        <v>5</v>
      </c>
      <c r="L225" s="107">
        <v>118</v>
      </c>
      <c r="M225" s="109">
        <v>2.2060120213672598</v>
      </c>
      <c r="N225" s="107">
        <v>36</v>
      </c>
      <c r="O225" s="109">
        <v>10</v>
      </c>
      <c r="P225" s="109">
        <v>5.33</v>
      </c>
      <c r="Q225" s="107">
        <v>4062</v>
      </c>
      <c r="R225" s="109">
        <v>1.5514128780000001</v>
      </c>
      <c r="S225" s="109">
        <v>58.570665927084399</v>
      </c>
      <c r="T225" s="108" t="s">
        <v>86</v>
      </c>
      <c r="U225" s="108">
        <f t="shared" si="24"/>
        <v>0</v>
      </c>
      <c r="V225" s="108">
        <f t="shared" si="25"/>
        <v>1</v>
      </c>
      <c r="W225" s="108">
        <f t="shared" si="26"/>
        <v>0</v>
      </c>
      <c r="X225" s="108">
        <f t="shared" si="27"/>
        <v>1</v>
      </c>
      <c r="Y225" s="108" t="s">
        <v>102</v>
      </c>
    </row>
    <row r="226" spans="1:25" ht="20.25" customHeight="1">
      <c r="A226" s="106">
        <v>225</v>
      </c>
      <c r="B226" s="107">
        <v>67</v>
      </c>
      <c r="C226" s="108" t="s">
        <v>84</v>
      </c>
      <c r="D226" s="108">
        <f t="shared" si="21"/>
        <v>1</v>
      </c>
      <c r="E226" s="107">
        <v>61.61225503</v>
      </c>
      <c r="F226" s="108" t="s">
        <v>131</v>
      </c>
      <c r="G226" s="108">
        <f t="shared" si="22"/>
        <v>0</v>
      </c>
      <c r="H226" s="106">
        <v>159</v>
      </c>
      <c r="I226" s="108" t="s">
        <v>130</v>
      </c>
      <c r="J226" s="108">
        <f t="shared" si="23"/>
        <v>1</v>
      </c>
      <c r="K226" s="107">
        <v>0</v>
      </c>
      <c r="L226" s="107">
        <v>374</v>
      </c>
      <c r="M226" s="109">
        <v>2.90987768519871</v>
      </c>
      <c r="N226" s="107">
        <v>46</v>
      </c>
      <c r="O226" s="109">
        <v>8</v>
      </c>
      <c r="P226" s="109">
        <v>4.95</v>
      </c>
      <c r="Q226" s="107">
        <v>5518</v>
      </c>
      <c r="R226" s="109">
        <v>2.921950485</v>
      </c>
      <c r="S226" s="109">
        <v>163.61462023959299</v>
      </c>
      <c r="T226" s="108" t="s">
        <v>86</v>
      </c>
      <c r="U226" s="108">
        <f t="shared" si="24"/>
        <v>0</v>
      </c>
      <c r="V226" s="108">
        <f t="shared" si="25"/>
        <v>1</v>
      </c>
      <c r="W226" s="108">
        <f t="shared" si="26"/>
        <v>0</v>
      </c>
      <c r="X226" s="108">
        <f t="shared" si="27"/>
        <v>1</v>
      </c>
      <c r="Y226" s="108" t="s">
        <v>102</v>
      </c>
    </row>
    <row r="227" spans="1:25" ht="20.25" customHeight="1">
      <c r="A227" s="106">
        <v>226</v>
      </c>
      <c r="B227" s="107">
        <v>43</v>
      </c>
      <c r="C227" s="108" t="s">
        <v>84</v>
      </c>
      <c r="D227" s="108">
        <f t="shared" si="21"/>
        <v>1</v>
      </c>
      <c r="E227" s="107">
        <v>86.884049169999997</v>
      </c>
      <c r="F227" s="108" t="s">
        <v>131</v>
      </c>
      <c r="G227" s="108">
        <f t="shared" si="22"/>
        <v>0</v>
      </c>
      <c r="H227" s="106">
        <v>69</v>
      </c>
      <c r="I227" s="108" t="s">
        <v>131</v>
      </c>
      <c r="J227" s="108">
        <f t="shared" si="23"/>
        <v>0</v>
      </c>
      <c r="K227" s="107">
        <v>5</v>
      </c>
      <c r="L227" s="107">
        <v>389</v>
      </c>
      <c r="M227" s="109">
        <v>1.2279030400466699</v>
      </c>
      <c r="N227" s="107">
        <v>25</v>
      </c>
      <c r="O227" s="109">
        <v>7.4</v>
      </c>
      <c r="P227" s="109">
        <v>3.75</v>
      </c>
      <c r="Q227" s="107">
        <v>13116</v>
      </c>
      <c r="R227" s="109">
        <v>3.0819253660000001</v>
      </c>
      <c r="S227" s="109">
        <v>172.88099056460399</v>
      </c>
      <c r="T227" s="108" t="s">
        <v>86</v>
      </c>
      <c r="U227" s="108">
        <f t="shared" si="24"/>
        <v>0</v>
      </c>
      <c r="V227" s="108">
        <f t="shared" si="25"/>
        <v>1</v>
      </c>
      <c r="W227" s="108">
        <f t="shared" si="26"/>
        <v>0</v>
      </c>
      <c r="X227" s="108">
        <f t="shared" si="27"/>
        <v>1</v>
      </c>
      <c r="Y227" s="108" t="s">
        <v>102</v>
      </c>
    </row>
    <row r="228" spans="1:25" ht="20.25" customHeight="1">
      <c r="A228" s="106">
        <v>227</v>
      </c>
      <c r="B228" s="107">
        <v>81</v>
      </c>
      <c r="C228" s="108" t="s">
        <v>84</v>
      </c>
      <c r="D228" s="108">
        <f t="shared" si="21"/>
        <v>1</v>
      </c>
      <c r="E228" s="107">
        <v>69.048947170000005</v>
      </c>
      <c r="F228" s="108" t="s">
        <v>131</v>
      </c>
      <c r="G228" s="108">
        <f t="shared" si="22"/>
        <v>0</v>
      </c>
      <c r="H228" s="106">
        <v>102</v>
      </c>
      <c r="I228" s="108" t="s">
        <v>130</v>
      </c>
      <c r="J228" s="108">
        <f t="shared" si="23"/>
        <v>1</v>
      </c>
      <c r="K228" s="107">
        <v>2</v>
      </c>
      <c r="L228" s="107">
        <v>360</v>
      </c>
      <c r="M228" s="109">
        <v>1.08135096360006</v>
      </c>
      <c r="N228" s="107">
        <v>20</v>
      </c>
      <c r="O228" s="109">
        <v>15.3</v>
      </c>
      <c r="P228" s="109">
        <v>5.19</v>
      </c>
      <c r="Q228" s="107">
        <v>6600</v>
      </c>
      <c r="R228" s="109">
        <v>3.5346365460000002</v>
      </c>
      <c r="S228" s="109">
        <v>157.96219294034901</v>
      </c>
      <c r="T228" s="108" t="s">
        <v>86</v>
      </c>
      <c r="U228" s="108">
        <f t="shared" si="24"/>
        <v>0</v>
      </c>
      <c r="V228" s="108">
        <f t="shared" si="25"/>
        <v>1</v>
      </c>
      <c r="W228" s="108">
        <f t="shared" si="26"/>
        <v>0</v>
      </c>
      <c r="X228" s="108">
        <f t="shared" si="27"/>
        <v>1</v>
      </c>
      <c r="Y228" s="108" t="s">
        <v>102</v>
      </c>
    </row>
    <row r="229" spans="1:25" ht="20.25" customHeight="1">
      <c r="A229" s="106">
        <v>228</v>
      </c>
      <c r="B229" s="107">
        <v>54</v>
      </c>
      <c r="C229" s="108" t="s">
        <v>81</v>
      </c>
      <c r="D229" s="108">
        <f t="shared" si="21"/>
        <v>0</v>
      </c>
      <c r="E229" s="107">
        <v>38.33711881</v>
      </c>
      <c r="F229" s="108" t="s">
        <v>130</v>
      </c>
      <c r="G229" s="108">
        <f t="shared" si="22"/>
        <v>1</v>
      </c>
      <c r="H229" s="106">
        <v>83</v>
      </c>
      <c r="I229" s="108" t="s">
        <v>131</v>
      </c>
      <c r="J229" s="108">
        <f t="shared" si="23"/>
        <v>0</v>
      </c>
      <c r="K229" s="107">
        <v>4</v>
      </c>
      <c r="L229" s="107">
        <v>223</v>
      </c>
      <c r="M229" s="109">
        <v>2.4487753227153002</v>
      </c>
      <c r="N229" s="107">
        <v>39</v>
      </c>
      <c r="O229" s="109">
        <v>8.5</v>
      </c>
      <c r="P229" s="109">
        <v>4.12</v>
      </c>
      <c r="Q229" s="107">
        <v>10409</v>
      </c>
      <c r="R229" s="109">
        <v>1.6810853970000001</v>
      </c>
      <c r="S229" s="109">
        <v>116.997548922248</v>
      </c>
      <c r="T229" s="108" t="s">
        <v>82</v>
      </c>
      <c r="U229" s="108">
        <f t="shared" si="24"/>
        <v>0</v>
      </c>
      <c r="V229" s="108">
        <f t="shared" si="25"/>
        <v>0</v>
      </c>
      <c r="W229" s="108">
        <f t="shared" si="26"/>
        <v>0</v>
      </c>
      <c r="X229" s="108">
        <f t="shared" si="27"/>
        <v>1</v>
      </c>
      <c r="Y229" s="108" t="s">
        <v>102</v>
      </c>
    </row>
    <row r="230" spans="1:25" ht="20.25" customHeight="1">
      <c r="A230" s="106">
        <v>229</v>
      </c>
      <c r="B230" s="107">
        <v>58</v>
      </c>
      <c r="C230" s="108" t="s">
        <v>81</v>
      </c>
      <c r="D230" s="108">
        <f t="shared" si="21"/>
        <v>0</v>
      </c>
      <c r="E230" s="107">
        <v>52.283451700000001</v>
      </c>
      <c r="F230" s="108" t="s">
        <v>130</v>
      </c>
      <c r="G230" s="108">
        <f t="shared" si="22"/>
        <v>1</v>
      </c>
      <c r="H230" s="106">
        <v>176</v>
      </c>
      <c r="I230" s="108" t="s">
        <v>131</v>
      </c>
      <c r="J230" s="108">
        <f t="shared" si="23"/>
        <v>0</v>
      </c>
      <c r="K230" s="107">
        <v>5</v>
      </c>
      <c r="L230" s="107">
        <v>271</v>
      </c>
      <c r="M230" s="109">
        <v>2.0944452301103298</v>
      </c>
      <c r="N230" s="107">
        <v>32</v>
      </c>
      <c r="O230" s="109">
        <v>13.1</v>
      </c>
      <c r="P230" s="109">
        <v>3.3</v>
      </c>
      <c r="Q230" s="107">
        <v>6041</v>
      </c>
      <c r="R230" s="109">
        <v>2.1570753110000003</v>
      </c>
      <c r="S230" s="109">
        <v>116.52727899344499</v>
      </c>
      <c r="T230" s="108" t="s">
        <v>82</v>
      </c>
      <c r="U230" s="108">
        <f t="shared" si="24"/>
        <v>0</v>
      </c>
      <c r="V230" s="108">
        <f t="shared" si="25"/>
        <v>0</v>
      </c>
      <c r="W230" s="108">
        <f t="shared" si="26"/>
        <v>0</v>
      </c>
      <c r="X230" s="108">
        <f t="shared" si="27"/>
        <v>1</v>
      </c>
      <c r="Y230" s="108" t="s">
        <v>102</v>
      </c>
    </row>
    <row r="231" spans="1:25" ht="20.25" customHeight="1">
      <c r="A231" s="106">
        <v>230</v>
      </c>
      <c r="B231" s="107">
        <v>63</v>
      </c>
      <c r="C231" s="108" t="s">
        <v>81</v>
      </c>
      <c r="D231" s="108">
        <f t="shared" si="21"/>
        <v>0</v>
      </c>
      <c r="E231" s="107">
        <v>72.519451660000001</v>
      </c>
      <c r="F231" s="108" t="s">
        <v>130</v>
      </c>
      <c r="G231" s="108">
        <f t="shared" si="22"/>
        <v>1</v>
      </c>
      <c r="H231" s="106">
        <v>153</v>
      </c>
      <c r="I231" s="108" t="s">
        <v>130</v>
      </c>
      <c r="J231" s="108">
        <f t="shared" si="23"/>
        <v>1</v>
      </c>
      <c r="K231" s="107">
        <v>0</v>
      </c>
      <c r="L231" s="107">
        <v>448</v>
      </c>
      <c r="M231" s="109">
        <v>2.0028961694381602</v>
      </c>
      <c r="N231" s="107">
        <v>41</v>
      </c>
      <c r="O231" s="109">
        <v>16.100000000000001</v>
      </c>
      <c r="P231" s="109">
        <v>6.43</v>
      </c>
      <c r="Q231" s="107">
        <v>11304</v>
      </c>
      <c r="R231" s="109">
        <v>3.2329336199999998</v>
      </c>
      <c r="S231" s="109">
        <v>189.191261983277</v>
      </c>
      <c r="T231" s="108" t="s">
        <v>82</v>
      </c>
      <c r="U231" s="108">
        <f t="shared" si="24"/>
        <v>0</v>
      </c>
      <c r="V231" s="108">
        <f t="shared" si="25"/>
        <v>0</v>
      </c>
      <c r="W231" s="108">
        <f t="shared" si="26"/>
        <v>0</v>
      </c>
      <c r="X231" s="108">
        <f t="shared" si="27"/>
        <v>1</v>
      </c>
      <c r="Y231" s="108" t="s">
        <v>102</v>
      </c>
    </row>
    <row r="232" spans="1:25" ht="20.25" customHeight="1">
      <c r="A232" s="106">
        <v>231</v>
      </c>
      <c r="B232" s="107">
        <v>81</v>
      </c>
      <c r="C232" s="108" t="s">
        <v>81</v>
      </c>
      <c r="D232" s="108">
        <f t="shared" si="21"/>
        <v>0</v>
      </c>
      <c r="E232" s="107">
        <v>66.431902199999996</v>
      </c>
      <c r="F232" s="108" t="s">
        <v>130</v>
      </c>
      <c r="G232" s="108">
        <f t="shared" si="22"/>
        <v>1</v>
      </c>
      <c r="H232" s="106">
        <v>149</v>
      </c>
      <c r="I232" s="108" t="s">
        <v>131</v>
      </c>
      <c r="J232" s="108">
        <f t="shared" si="23"/>
        <v>0</v>
      </c>
      <c r="K232" s="107">
        <v>4</v>
      </c>
      <c r="L232" s="107">
        <v>146</v>
      </c>
      <c r="M232" s="109">
        <v>2.0660278157819199</v>
      </c>
      <c r="N232" s="107">
        <v>43</v>
      </c>
      <c r="O232" s="109">
        <v>15.6</v>
      </c>
      <c r="P232" s="109">
        <v>5.15</v>
      </c>
      <c r="Q232" s="107">
        <v>5134</v>
      </c>
      <c r="R232" s="109">
        <v>2.245630587</v>
      </c>
      <c r="S232" s="109">
        <v>98.560260611085496</v>
      </c>
      <c r="T232" s="108" t="s">
        <v>82</v>
      </c>
      <c r="U232" s="108">
        <f t="shared" si="24"/>
        <v>0</v>
      </c>
      <c r="V232" s="108">
        <f t="shared" si="25"/>
        <v>0</v>
      </c>
      <c r="W232" s="108">
        <f t="shared" si="26"/>
        <v>0</v>
      </c>
      <c r="X232" s="108">
        <f t="shared" si="27"/>
        <v>1</v>
      </c>
      <c r="Y232" s="108" t="s">
        <v>102</v>
      </c>
    </row>
    <row r="233" spans="1:25" ht="20.25" customHeight="1">
      <c r="A233" s="106">
        <v>232</v>
      </c>
      <c r="B233" s="107">
        <v>81</v>
      </c>
      <c r="C233" s="108" t="s">
        <v>84</v>
      </c>
      <c r="D233" s="108">
        <f t="shared" si="21"/>
        <v>1</v>
      </c>
      <c r="E233" s="107">
        <v>54.676548969999999</v>
      </c>
      <c r="F233" s="108" t="s">
        <v>131</v>
      </c>
      <c r="G233" s="108">
        <f t="shared" si="22"/>
        <v>0</v>
      </c>
      <c r="H233" s="106">
        <v>94</v>
      </c>
      <c r="I233" s="108" t="s">
        <v>130</v>
      </c>
      <c r="J233" s="108">
        <f t="shared" si="23"/>
        <v>1</v>
      </c>
      <c r="K233" s="107">
        <v>3</v>
      </c>
      <c r="L233" s="107">
        <v>360</v>
      </c>
      <c r="M233" s="109">
        <v>2.8451143607795002</v>
      </c>
      <c r="N233" s="107">
        <v>54</v>
      </c>
      <c r="O233" s="109">
        <v>10.7</v>
      </c>
      <c r="P233" s="109">
        <v>4.58</v>
      </c>
      <c r="Q233" s="107">
        <v>13256</v>
      </c>
      <c r="R233" s="109">
        <v>1.013932847</v>
      </c>
      <c r="S233" s="109">
        <v>118.91660734894199</v>
      </c>
      <c r="T233" s="108" t="s">
        <v>82</v>
      </c>
      <c r="U233" s="108">
        <f t="shared" si="24"/>
        <v>0</v>
      </c>
      <c r="V233" s="108">
        <f t="shared" si="25"/>
        <v>0</v>
      </c>
      <c r="W233" s="108">
        <f t="shared" si="26"/>
        <v>0</v>
      </c>
      <c r="X233" s="108">
        <f t="shared" si="27"/>
        <v>1</v>
      </c>
      <c r="Y233" s="108" t="s">
        <v>102</v>
      </c>
    </row>
    <row r="234" spans="1:25" ht="20.25" customHeight="1">
      <c r="A234" s="106">
        <v>233</v>
      </c>
      <c r="B234" s="107">
        <v>23</v>
      </c>
      <c r="C234" s="108" t="s">
        <v>84</v>
      </c>
      <c r="D234" s="108">
        <f t="shared" si="21"/>
        <v>1</v>
      </c>
      <c r="E234" s="107">
        <v>41.816578550000003</v>
      </c>
      <c r="F234" s="108" t="s">
        <v>130</v>
      </c>
      <c r="G234" s="108">
        <f t="shared" si="22"/>
        <v>1</v>
      </c>
      <c r="H234" s="106">
        <v>152</v>
      </c>
      <c r="I234" s="108" t="s">
        <v>130</v>
      </c>
      <c r="J234" s="108">
        <f t="shared" si="23"/>
        <v>1</v>
      </c>
      <c r="K234" s="107">
        <v>4</v>
      </c>
      <c r="L234" s="107">
        <v>158</v>
      </c>
      <c r="M234" s="109">
        <v>2.56296288419236</v>
      </c>
      <c r="N234" s="107">
        <v>40</v>
      </c>
      <c r="O234" s="109">
        <v>17.2</v>
      </c>
      <c r="P234" s="109">
        <v>5.29</v>
      </c>
      <c r="Q234" s="107">
        <v>7802</v>
      </c>
      <c r="R234" s="109">
        <v>1.214503592</v>
      </c>
      <c r="S234" s="109">
        <v>60.380804443985198</v>
      </c>
      <c r="T234" s="108" t="s">
        <v>85</v>
      </c>
      <c r="U234" s="108">
        <f t="shared" si="24"/>
        <v>1</v>
      </c>
      <c r="V234" s="108">
        <f t="shared" si="25"/>
        <v>0</v>
      </c>
      <c r="W234" s="108">
        <f t="shared" si="26"/>
        <v>0</v>
      </c>
      <c r="X234" s="108">
        <f t="shared" si="27"/>
        <v>1</v>
      </c>
      <c r="Y234" s="108" t="s">
        <v>102</v>
      </c>
    </row>
    <row r="235" spans="1:25" ht="20.25" customHeight="1">
      <c r="A235" s="106">
        <v>234</v>
      </c>
      <c r="B235" s="107">
        <v>54</v>
      </c>
      <c r="C235" s="108" t="s">
        <v>84</v>
      </c>
      <c r="D235" s="108">
        <f t="shared" si="21"/>
        <v>1</v>
      </c>
      <c r="E235" s="107">
        <v>55.075994729999998</v>
      </c>
      <c r="F235" s="108" t="s">
        <v>130</v>
      </c>
      <c r="G235" s="108">
        <f t="shared" si="22"/>
        <v>1</v>
      </c>
      <c r="H235" s="106">
        <v>154</v>
      </c>
      <c r="I235" s="108" t="s">
        <v>131</v>
      </c>
      <c r="J235" s="108">
        <f t="shared" si="23"/>
        <v>0</v>
      </c>
      <c r="K235" s="107">
        <v>4</v>
      </c>
      <c r="L235" s="107">
        <v>443</v>
      </c>
      <c r="M235" s="109">
        <v>1.09848089378014</v>
      </c>
      <c r="N235" s="107">
        <v>25</v>
      </c>
      <c r="O235" s="109">
        <v>12.9</v>
      </c>
      <c r="P235" s="109">
        <v>4.55</v>
      </c>
      <c r="Q235" s="107">
        <v>4802</v>
      </c>
      <c r="R235" s="109">
        <v>1.62646851</v>
      </c>
      <c r="S235" s="109">
        <v>184.97354437336799</v>
      </c>
      <c r="T235" s="108" t="s">
        <v>85</v>
      </c>
      <c r="U235" s="108">
        <f t="shared" si="24"/>
        <v>1</v>
      </c>
      <c r="V235" s="108">
        <f t="shared" si="25"/>
        <v>0</v>
      </c>
      <c r="W235" s="108">
        <f t="shared" si="26"/>
        <v>0</v>
      </c>
      <c r="X235" s="108">
        <f t="shared" si="27"/>
        <v>1</v>
      </c>
      <c r="Y235" s="108" t="s">
        <v>102</v>
      </c>
    </row>
    <row r="236" spans="1:25" ht="20.25" customHeight="1">
      <c r="A236" s="106">
        <v>235</v>
      </c>
      <c r="B236" s="107">
        <v>21</v>
      </c>
      <c r="C236" s="108" t="s">
        <v>81</v>
      </c>
      <c r="D236" s="108">
        <f t="shared" si="21"/>
        <v>0</v>
      </c>
      <c r="E236" s="107">
        <v>53.737462800000003</v>
      </c>
      <c r="F236" s="108" t="s">
        <v>130</v>
      </c>
      <c r="G236" s="108">
        <f t="shared" si="22"/>
        <v>1</v>
      </c>
      <c r="H236" s="106">
        <v>156</v>
      </c>
      <c r="I236" s="108" t="s">
        <v>130</v>
      </c>
      <c r="J236" s="108">
        <f t="shared" si="23"/>
        <v>1</v>
      </c>
      <c r="K236" s="107">
        <v>1</v>
      </c>
      <c r="L236" s="107">
        <v>230</v>
      </c>
      <c r="M236" s="109">
        <v>1.69373209027268</v>
      </c>
      <c r="N236" s="107">
        <v>34</v>
      </c>
      <c r="O236" s="109">
        <v>7.9</v>
      </c>
      <c r="P236" s="109">
        <v>6.11</v>
      </c>
      <c r="Q236" s="107">
        <v>11352</v>
      </c>
      <c r="R236" s="109">
        <v>3.1502915549999999</v>
      </c>
      <c r="S236" s="109">
        <v>76.209183093844203</v>
      </c>
      <c r="T236" s="108" t="s">
        <v>85</v>
      </c>
      <c r="U236" s="108">
        <f t="shared" si="24"/>
        <v>1</v>
      </c>
      <c r="V236" s="108">
        <f t="shared" si="25"/>
        <v>0</v>
      </c>
      <c r="W236" s="108">
        <f t="shared" si="26"/>
        <v>0</v>
      </c>
      <c r="X236" s="108">
        <f t="shared" si="27"/>
        <v>1</v>
      </c>
      <c r="Y236" s="108" t="s">
        <v>102</v>
      </c>
    </row>
    <row r="237" spans="1:25" ht="20.25" customHeight="1">
      <c r="A237" s="106">
        <v>236</v>
      </c>
      <c r="B237" s="107">
        <v>47</v>
      </c>
      <c r="C237" s="108" t="s">
        <v>84</v>
      </c>
      <c r="D237" s="108">
        <f t="shared" si="21"/>
        <v>1</v>
      </c>
      <c r="E237" s="107">
        <v>72.683408279999995</v>
      </c>
      <c r="F237" s="108" t="s">
        <v>131</v>
      </c>
      <c r="G237" s="108">
        <f t="shared" si="22"/>
        <v>0</v>
      </c>
      <c r="H237" s="106">
        <v>144</v>
      </c>
      <c r="I237" s="108" t="s">
        <v>131</v>
      </c>
      <c r="J237" s="108">
        <f t="shared" si="23"/>
        <v>0</v>
      </c>
      <c r="K237" s="107">
        <v>3</v>
      </c>
      <c r="L237" s="107">
        <v>494</v>
      </c>
      <c r="M237" s="109">
        <v>2.1617200269035601</v>
      </c>
      <c r="N237" s="107">
        <v>46</v>
      </c>
      <c r="O237" s="109">
        <v>5.5</v>
      </c>
      <c r="P237" s="109">
        <v>3.95</v>
      </c>
      <c r="Q237" s="107">
        <v>4661</v>
      </c>
      <c r="R237" s="109">
        <v>2.662213903</v>
      </c>
      <c r="S237" s="109">
        <v>192.378001670945</v>
      </c>
      <c r="T237" s="108" t="s">
        <v>85</v>
      </c>
      <c r="U237" s="108">
        <f t="shared" si="24"/>
        <v>1</v>
      </c>
      <c r="V237" s="108">
        <f t="shared" si="25"/>
        <v>0</v>
      </c>
      <c r="W237" s="108">
        <f t="shared" si="26"/>
        <v>0</v>
      </c>
      <c r="X237" s="108">
        <f t="shared" si="27"/>
        <v>1</v>
      </c>
      <c r="Y237" s="108" t="s">
        <v>102</v>
      </c>
    </row>
    <row r="238" spans="1:25" ht="20.25" customHeight="1">
      <c r="A238" s="106">
        <v>237</v>
      </c>
      <c r="B238" s="107">
        <v>70</v>
      </c>
      <c r="C238" s="108" t="s">
        <v>84</v>
      </c>
      <c r="D238" s="108">
        <f t="shared" si="21"/>
        <v>1</v>
      </c>
      <c r="E238" s="107">
        <v>94.202000389999995</v>
      </c>
      <c r="F238" s="108" t="s">
        <v>131</v>
      </c>
      <c r="G238" s="108">
        <f t="shared" si="22"/>
        <v>0</v>
      </c>
      <c r="H238" s="106">
        <v>158</v>
      </c>
      <c r="I238" s="108" t="s">
        <v>131</v>
      </c>
      <c r="J238" s="108">
        <f t="shared" si="23"/>
        <v>0</v>
      </c>
      <c r="K238" s="107">
        <v>5</v>
      </c>
      <c r="L238" s="107">
        <v>233</v>
      </c>
      <c r="M238" s="109">
        <v>1.8577368307647599</v>
      </c>
      <c r="N238" s="107">
        <v>37</v>
      </c>
      <c r="O238" s="109">
        <v>13.5</v>
      </c>
      <c r="P238" s="109">
        <v>4.4800000000000004</v>
      </c>
      <c r="Q238" s="107">
        <v>13428</v>
      </c>
      <c r="R238" s="109">
        <v>4.0319505099999997</v>
      </c>
      <c r="S238" s="109">
        <v>109.49655442669101</v>
      </c>
      <c r="T238" s="108" t="s">
        <v>85</v>
      </c>
      <c r="U238" s="108">
        <f t="shared" si="24"/>
        <v>1</v>
      </c>
      <c r="V238" s="108">
        <f t="shared" si="25"/>
        <v>0</v>
      </c>
      <c r="W238" s="108">
        <f t="shared" si="26"/>
        <v>0</v>
      </c>
      <c r="X238" s="108">
        <f t="shared" si="27"/>
        <v>1</v>
      </c>
      <c r="Y238" s="108" t="s">
        <v>102</v>
      </c>
    </row>
    <row r="239" spans="1:25" ht="20.25" customHeight="1">
      <c r="A239" s="106">
        <v>238</v>
      </c>
      <c r="B239" s="107">
        <v>80</v>
      </c>
      <c r="C239" s="108" t="s">
        <v>84</v>
      </c>
      <c r="D239" s="108">
        <f t="shared" si="21"/>
        <v>1</v>
      </c>
      <c r="E239" s="107">
        <v>59.126705430000001</v>
      </c>
      <c r="F239" s="108" t="s">
        <v>130</v>
      </c>
      <c r="G239" s="108">
        <f t="shared" si="22"/>
        <v>1</v>
      </c>
      <c r="H239" s="106">
        <v>109</v>
      </c>
      <c r="I239" s="108" t="s">
        <v>131</v>
      </c>
      <c r="J239" s="108">
        <f t="shared" si="23"/>
        <v>0</v>
      </c>
      <c r="K239" s="107">
        <v>2</v>
      </c>
      <c r="L239" s="107">
        <v>205</v>
      </c>
      <c r="M239" s="109">
        <v>2.61221561970126</v>
      </c>
      <c r="N239" s="107">
        <v>48</v>
      </c>
      <c r="O239" s="109">
        <v>17.5</v>
      </c>
      <c r="P239" s="109">
        <v>6.04</v>
      </c>
      <c r="Q239" s="107">
        <v>6949</v>
      </c>
      <c r="R239" s="109">
        <v>2.8631986240000002</v>
      </c>
      <c r="S239" s="109">
        <v>84.878429727854197</v>
      </c>
      <c r="T239" s="108" t="s">
        <v>85</v>
      </c>
      <c r="U239" s="108">
        <f t="shared" si="24"/>
        <v>1</v>
      </c>
      <c r="V239" s="108">
        <f t="shared" si="25"/>
        <v>0</v>
      </c>
      <c r="W239" s="108">
        <f t="shared" si="26"/>
        <v>0</v>
      </c>
      <c r="X239" s="108">
        <f t="shared" si="27"/>
        <v>1</v>
      </c>
      <c r="Y239" s="108" t="s">
        <v>102</v>
      </c>
    </row>
    <row r="240" spans="1:25" ht="20.25" customHeight="1">
      <c r="A240" s="106">
        <v>239</v>
      </c>
      <c r="B240" s="107">
        <v>34</v>
      </c>
      <c r="C240" s="108" t="s">
        <v>84</v>
      </c>
      <c r="D240" s="108">
        <f t="shared" si="21"/>
        <v>1</v>
      </c>
      <c r="E240" s="107">
        <v>65.401736990000003</v>
      </c>
      <c r="F240" s="108" t="s">
        <v>130</v>
      </c>
      <c r="G240" s="108">
        <f t="shared" si="22"/>
        <v>1</v>
      </c>
      <c r="H240" s="106">
        <v>119</v>
      </c>
      <c r="I240" s="108" t="s">
        <v>131</v>
      </c>
      <c r="J240" s="108">
        <f t="shared" si="23"/>
        <v>0</v>
      </c>
      <c r="K240" s="107">
        <v>3</v>
      </c>
      <c r="L240" s="107">
        <v>132</v>
      </c>
      <c r="M240" s="109">
        <v>1.96631637521549</v>
      </c>
      <c r="N240" s="107">
        <v>37</v>
      </c>
      <c r="O240" s="109">
        <v>5.8</v>
      </c>
      <c r="P240" s="109">
        <v>5.43</v>
      </c>
      <c r="Q240" s="107">
        <v>12643</v>
      </c>
      <c r="R240" s="109">
        <v>3.2554070660000001</v>
      </c>
      <c r="S240" s="109">
        <v>73.637212872316198</v>
      </c>
      <c r="T240" s="108" t="s">
        <v>85</v>
      </c>
      <c r="U240" s="108">
        <f t="shared" si="24"/>
        <v>1</v>
      </c>
      <c r="V240" s="108">
        <f t="shared" si="25"/>
        <v>0</v>
      </c>
      <c r="W240" s="108">
        <f t="shared" si="26"/>
        <v>0</v>
      </c>
      <c r="X240" s="108">
        <f t="shared" si="27"/>
        <v>1</v>
      </c>
      <c r="Y240" s="108" t="s">
        <v>102</v>
      </c>
    </row>
    <row r="241" spans="1:25" ht="20.25" customHeight="1">
      <c r="A241" s="106">
        <v>240</v>
      </c>
      <c r="B241" s="107">
        <v>80</v>
      </c>
      <c r="C241" s="108" t="s">
        <v>81</v>
      </c>
      <c r="D241" s="108">
        <f t="shared" si="21"/>
        <v>0</v>
      </c>
      <c r="E241" s="107">
        <v>15.600428539999999</v>
      </c>
      <c r="F241" s="108" t="s">
        <v>130</v>
      </c>
      <c r="G241" s="108">
        <f t="shared" si="22"/>
        <v>1</v>
      </c>
      <c r="H241" s="106">
        <v>119</v>
      </c>
      <c r="I241" s="108" t="s">
        <v>130</v>
      </c>
      <c r="J241" s="108">
        <f t="shared" si="23"/>
        <v>1</v>
      </c>
      <c r="K241" s="107">
        <v>1</v>
      </c>
      <c r="L241" s="107">
        <v>194</v>
      </c>
      <c r="M241" s="109">
        <v>2.2366874267444499</v>
      </c>
      <c r="N241" s="107">
        <v>32</v>
      </c>
      <c r="O241" s="109">
        <v>9.9</v>
      </c>
      <c r="P241" s="109">
        <v>2.52</v>
      </c>
      <c r="Q241" s="107">
        <v>9059</v>
      </c>
      <c r="R241" s="109">
        <v>1.036706055</v>
      </c>
      <c r="S241" s="109">
        <v>112.42097922820599</v>
      </c>
      <c r="T241" s="108" t="s">
        <v>85</v>
      </c>
      <c r="U241" s="108">
        <f t="shared" si="24"/>
        <v>1</v>
      </c>
      <c r="V241" s="108">
        <f t="shared" si="25"/>
        <v>0</v>
      </c>
      <c r="W241" s="108">
        <f t="shared" si="26"/>
        <v>0</v>
      </c>
      <c r="X241" s="108">
        <f t="shared" si="27"/>
        <v>1</v>
      </c>
      <c r="Y241" s="108" t="s">
        <v>102</v>
      </c>
    </row>
    <row r="242" spans="1:25" ht="20.25" customHeight="1">
      <c r="A242" s="106">
        <v>241</v>
      </c>
      <c r="B242" s="107">
        <v>41</v>
      </c>
      <c r="C242" s="108" t="s">
        <v>81</v>
      </c>
      <c r="D242" s="108">
        <f t="shared" si="21"/>
        <v>0</v>
      </c>
      <c r="E242" s="107">
        <v>45.952802990000002</v>
      </c>
      <c r="F242" s="108" t="s">
        <v>130</v>
      </c>
      <c r="G242" s="108">
        <f t="shared" si="22"/>
        <v>1</v>
      </c>
      <c r="H242" s="106">
        <v>117</v>
      </c>
      <c r="I242" s="108" t="s">
        <v>131</v>
      </c>
      <c r="J242" s="108">
        <f t="shared" si="23"/>
        <v>0</v>
      </c>
      <c r="K242" s="107">
        <v>3</v>
      </c>
      <c r="L242" s="107">
        <v>301</v>
      </c>
      <c r="M242" s="109">
        <v>1.68816397569494</v>
      </c>
      <c r="N242" s="107">
        <v>22</v>
      </c>
      <c r="O242" s="109">
        <v>11.6</v>
      </c>
      <c r="P242" s="109">
        <v>5.03</v>
      </c>
      <c r="Q242" s="107">
        <v>5200</v>
      </c>
      <c r="R242" s="109">
        <v>1.639995249</v>
      </c>
      <c r="S242" s="109">
        <v>101.232311019505</v>
      </c>
      <c r="T242" s="108" t="s">
        <v>85</v>
      </c>
      <c r="U242" s="108">
        <f t="shared" si="24"/>
        <v>1</v>
      </c>
      <c r="V242" s="108">
        <f t="shared" si="25"/>
        <v>0</v>
      </c>
      <c r="W242" s="108">
        <f t="shared" si="26"/>
        <v>0</v>
      </c>
      <c r="X242" s="108">
        <f t="shared" si="27"/>
        <v>1</v>
      </c>
      <c r="Y242" s="108" t="s">
        <v>102</v>
      </c>
    </row>
    <row r="243" spans="1:25" ht="20.25" customHeight="1">
      <c r="A243" s="106">
        <v>242</v>
      </c>
      <c r="B243" s="107">
        <v>84</v>
      </c>
      <c r="C243" s="108" t="s">
        <v>84</v>
      </c>
      <c r="D243" s="108">
        <f t="shared" si="21"/>
        <v>1</v>
      </c>
      <c r="E243" s="107">
        <v>65.254632810000004</v>
      </c>
      <c r="F243" s="108" t="s">
        <v>131</v>
      </c>
      <c r="G243" s="108">
        <f t="shared" si="22"/>
        <v>0</v>
      </c>
      <c r="H243" s="106">
        <v>178</v>
      </c>
      <c r="I243" s="108" t="s">
        <v>131</v>
      </c>
      <c r="J243" s="108">
        <f t="shared" si="23"/>
        <v>0</v>
      </c>
      <c r="K243" s="107">
        <v>5</v>
      </c>
      <c r="L243" s="107">
        <v>90</v>
      </c>
      <c r="M243" s="109">
        <v>2.2551915658502599</v>
      </c>
      <c r="N243" s="107">
        <v>48</v>
      </c>
      <c r="O243" s="109">
        <v>16.399999999999999</v>
      </c>
      <c r="P243" s="109">
        <v>4.55</v>
      </c>
      <c r="Q243" s="107">
        <v>4082</v>
      </c>
      <c r="R243" s="109">
        <v>2.8064014419999999</v>
      </c>
      <c r="S243" s="109">
        <v>84.937037519411902</v>
      </c>
      <c r="T243" s="108" t="s">
        <v>85</v>
      </c>
      <c r="U243" s="108">
        <f t="shared" si="24"/>
        <v>1</v>
      </c>
      <c r="V243" s="108">
        <f t="shared" si="25"/>
        <v>0</v>
      </c>
      <c r="W243" s="108">
        <f t="shared" si="26"/>
        <v>0</v>
      </c>
      <c r="X243" s="108">
        <f t="shared" si="27"/>
        <v>1</v>
      </c>
      <c r="Y243" s="108" t="s">
        <v>102</v>
      </c>
    </row>
    <row r="244" spans="1:25" ht="20.25" customHeight="1">
      <c r="A244" s="106">
        <v>243</v>
      </c>
      <c r="B244" s="107">
        <v>52</v>
      </c>
      <c r="C244" s="108" t="s">
        <v>81</v>
      </c>
      <c r="D244" s="108">
        <f t="shared" si="21"/>
        <v>0</v>
      </c>
      <c r="E244" s="107">
        <v>59.517046800000003</v>
      </c>
      <c r="F244" s="108" t="s">
        <v>131</v>
      </c>
      <c r="G244" s="108">
        <f t="shared" si="22"/>
        <v>0</v>
      </c>
      <c r="H244" s="106">
        <v>143</v>
      </c>
      <c r="I244" s="108" t="s">
        <v>131</v>
      </c>
      <c r="J244" s="108">
        <f t="shared" si="23"/>
        <v>0</v>
      </c>
      <c r="K244" s="107">
        <v>4</v>
      </c>
      <c r="L244" s="107">
        <v>112</v>
      </c>
      <c r="M244" s="109">
        <v>1.8936275447196</v>
      </c>
      <c r="N244" s="107">
        <v>29</v>
      </c>
      <c r="O244" s="109">
        <v>9.5</v>
      </c>
      <c r="P244" s="109">
        <v>4.42</v>
      </c>
      <c r="Q244" s="107">
        <v>10124</v>
      </c>
      <c r="R244" s="109">
        <v>1.2771149339999999</v>
      </c>
      <c r="S244" s="109">
        <v>54.889174852227299</v>
      </c>
      <c r="T244" s="108" t="s">
        <v>85</v>
      </c>
      <c r="U244" s="108">
        <f t="shared" si="24"/>
        <v>1</v>
      </c>
      <c r="V244" s="108">
        <f t="shared" si="25"/>
        <v>0</v>
      </c>
      <c r="W244" s="108">
        <f t="shared" si="26"/>
        <v>0</v>
      </c>
      <c r="X244" s="108">
        <f t="shared" si="27"/>
        <v>1</v>
      </c>
      <c r="Y244" s="108" t="s">
        <v>102</v>
      </c>
    </row>
    <row r="245" spans="1:25" ht="20.25" customHeight="1">
      <c r="A245" s="106">
        <v>244</v>
      </c>
      <c r="B245" s="107">
        <v>28</v>
      </c>
      <c r="C245" s="108" t="s">
        <v>84</v>
      </c>
      <c r="D245" s="108">
        <f t="shared" si="21"/>
        <v>1</v>
      </c>
      <c r="E245" s="107">
        <v>40.563923209999999</v>
      </c>
      <c r="F245" s="108" t="s">
        <v>131</v>
      </c>
      <c r="G245" s="108">
        <f t="shared" si="22"/>
        <v>0</v>
      </c>
      <c r="H245" s="106">
        <v>92</v>
      </c>
      <c r="I245" s="108" t="s">
        <v>130</v>
      </c>
      <c r="J245" s="108">
        <f t="shared" si="23"/>
        <v>1</v>
      </c>
      <c r="K245" s="107">
        <v>0</v>
      </c>
      <c r="L245" s="107">
        <v>229</v>
      </c>
      <c r="M245" s="109">
        <v>1.5464757677580601</v>
      </c>
      <c r="N245" s="107">
        <v>33</v>
      </c>
      <c r="O245" s="109">
        <v>16.8</v>
      </c>
      <c r="P245" s="109">
        <v>3.72</v>
      </c>
      <c r="Q245" s="107">
        <v>7278</v>
      </c>
      <c r="R245" s="109">
        <v>2.1708547549999997</v>
      </c>
      <c r="S245" s="109">
        <v>112.334438254595</v>
      </c>
      <c r="T245" s="108" t="s">
        <v>85</v>
      </c>
      <c r="U245" s="108">
        <f t="shared" si="24"/>
        <v>1</v>
      </c>
      <c r="V245" s="108">
        <f t="shared" si="25"/>
        <v>0</v>
      </c>
      <c r="W245" s="108">
        <f t="shared" si="26"/>
        <v>0</v>
      </c>
      <c r="X245" s="108">
        <f t="shared" si="27"/>
        <v>1</v>
      </c>
      <c r="Y245" s="108" t="s">
        <v>102</v>
      </c>
    </row>
    <row r="246" spans="1:25" ht="20.25" customHeight="1">
      <c r="A246" s="106">
        <v>245</v>
      </c>
      <c r="B246" s="107">
        <v>61</v>
      </c>
      <c r="C246" s="108" t="s">
        <v>84</v>
      </c>
      <c r="D246" s="108">
        <f t="shared" si="21"/>
        <v>1</v>
      </c>
      <c r="E246" s="107">
        <v>49.936956510000002</v>
      </c>
      <c r="F246" s="108" t="s">
        <v>131</v>
      </c>
      <c r="G246" s="108">
        <f t="shared" si="22"/>
        <v>0</v>
      </c>
      <c r="H246" s="106">
        <v>96</v>
      </c>
      <c r="I246" s="108" t="s">
        <v>131</v>
      </c>
      <c r="J246" s="108">
        <f t="shared" si="23"/>
        <v>0</v>
      </c>
      <c r="K246" s="107">
        <v>2</v>
      </c>
      <c r="L246" s="107">
        <v>361</v>
      </c>
      <c r="M246" s="109">
        <v>1.69974706353621</v>
      </c>
      <c r="N246" s="107">
        <v>26</v>
      </c>
      <c r="O246" s="109">
        <v>5.0999999999999996</v>
      </c>
      <c r="P246" s="109">
        <v>5.33</v>
      </c>
      <c r="Q246" s="107">
        <v>8937</v>
      </c>
      <c r="R246" s="109">
        <v>1.6566801609999999</v>
      </c>
      <c r="S246" s="109">
        <v>119.029038743767</v>
      </c>
      <c r="T246" s="108" t="s">
        <v>86</v>
      </c>
      <c r="U246" s="108">
        <f t="shared" si="24"/>
        <v>0</v>
      </c>
      <c r="V246" s="108">
        <f t="shared" si="25"/>
        <v>1</v>
      </c>
      <c r="W246" s="108">
        <f t="shared" si="26"/>
        <v>0</v>
      </c>
      <c r="X246" s="108">
        <f t="shared" si="27"/>
        <v>1</v>
      </c>
      <c r="Y246" s="108" t="s">
        <v>102</v>
      </c>
    </row>
    <row r="247" spans="1:25" ht="20.25" customHeight="1">
      <c r="A247" s="106">
        <v>246</v>
      </c>
      <c r="B247" s="107">
        <v>74</v>
      </c>
      <c r="C247" s="108" t="s">
        <v>81</v>
      </c>
      <c r="D247" s="108">
        <f t="shared" si="21"/>
        <v>0</v>
      </c>
      <c r="E247" s="107">
        <v>47.608208359999999</v>
      </c>
      <c r="F247" s="108" t="s">
        <v>130</v>
      </c>
      <c r="G247" s="108">
        <f t="shared" si="22"/>
        <v>1</v>
      </c>
      <c r="H247" s="106">
        <v>113</v>
      </c>
      <c r="I247" s="108" t="s">
        <v>130</v>
      </c>
      <c r="J247" s="108">
        <f t="shared" si="23"/>
        <v>1</v>
      </c>
      <c r="K247" s="107">
        <v>0</v>
      </c>
      <c r="L247" s="107">
        <v>95</v>
      </c>
      <c r="M247" s="109">
        <v>2.0115674634292802</v>
      </c>
      <c r="N247" s="107">
        <v>30</v>
      </c>
      <c r="O247" s="109">
        <v>17</v>
      </c>
      <c r="P247" s="109">
        <v>3.61</v>
      </c>
      <c r="Q247" s="107">
        <v>12685</v>
      </c>
      <c r="R247" s="109">
        <v>1.956586492</v>
      </c>
      <c r="S247" s="109">
        <v>38.237197896574799</v>
      </c>
      <c r="T247" s="108" t="s">
        <v>86</v>
      </c>
      <c r="U247" s="108">
        <f t="shared" si="24"/>
        <v>0</v>
      </c>
      <c r="V247" s="108">
        <f t="shared" si="25"/>
        <v>1</v>
      </c>
      <c r="W247" s="108">
        <f t="shared" si="26"/>
        <v>0</v>
      </c>
      <c r="X247" s="108">
        <f t="shared" si="27"/>
        <v>1</v>
      </c>
      <c r="Y247" s="108" t="s">
        <v>102</v>
      </c>
    </row>
    <row r="248" spans="1:25" ht="20.25" customHeight="1">
      <c r="A248" s="106">
        <v>247</v>
      </c>
      <c r="B248" s="107">
        <v>57</v>
      </c>
      <c r="C248" s="108" t="s">
        <v>84</v>
      </c>
      <c r="D248" s="108">
        <f t="shared" si="21"/>
        <v>1</v>
      </c>
      <c r="E248" s="107">
        <v>70.321478690000006</v>
      </c>
      <c r="F248" s="108" t="s">
        <v>131</v>
      </c>
      <c r="G248" s="108">
        <f t="shared" si="22"/>
        <v>0</v>
      </c>
      <c r="H248" s="106">
        <v>156</v>
      </c>
      <c r="I248" s="108" t="s">
        <v>131</v>
      </c>
      <c r="J248" s="108">
        <f t="shared" si="23"/>
        <v>0</v>
      </c>
      <c r="K248" s="107">
        <v>3</v>
      </c>
      <c r="L248" s="107">
        <v>358</v>
      </c>
      <c r="M248" s="109">
        <v>2.7573069528421899</v>
      </c>
      <c r="N248" s="107">
        <v>47</v>
      </c>
      <c r="O248" s="109">
        <v>6.8</v>
      </c>
      <c r="P248" s="109">
        <v>5.39</v>
      </c>
      <c r="Q248" s="107">
        <v>4887</v>
      </c>
      <c r="R248" s="109">
        <v>2.8864753270000003</v>
      </c>
      <c r="S248" s="109">
        <v>115.261137047733</v>
      </c>
      <c r="T248" s="108" t="s">
        <v>86</v>
      </c>
      <c r="U248" s="108">
        <f t="shared" si="24"/>
        <v>0</v>
      </c>
      <c r="V248" s="108">
        <f t="shared" si="25"/>
        <v>1</v>
      </c>
      <c r="W248" s="108">
        <f t="shared" si="26"/>
        <v>0</v>
      </c>
      <c r="X248" s="108">
        <f t="shared" si="27"/>
        <v>1</v>
      </c>
      <c r="Y248" s="108" t="s">
        <v>102</v>
      </c>
    </row>
    <row r="249" spans="1:25" ht="20.25" customHeight="1">
      <c r="A249" s="106">
        <v>248</v>
      </c>
      <c r="B249" s="107">
        <v>21</v>
      </c>
      <c r="C249" s="108" t="s">
        <v>81</v>
      </c>
      <c r="D249" s="108">
        <f t="shared" si="21"/>
        <v>0</v>
      </c>
      <c r="E249" s="107">
        <v>79.925971849999996</v>
      </c>
      <c r="F249" s="108" t="s">
        <v>131</v>
      </c>
      <c r="G249" s="108">
        <f t="shared" si="22"/>
        <v>0</v>
      </c>
      <c r="H249" s="106">
        <v>67</v>
      </c>
      <c r="I249" s="108" t="s">
        <v>131</v>
      </c>
      <c r="J249" s="108">
        <f t="shared" si="23"/>
        <v>0</v>
      </c>
      <c r="K249" s="107">
        <v>1</v>
      </c>
      <c r="L249" s="107">
        <v>70</v>
      </c>
      <c r="M249" s="109">
        <v>1.74404746439382</v>
      </c>
      <c r="N249" s="107">
        <v>25</v>
      </c>
      <c r="O249" s="109">
        <v>14.4</v>
      </c>
      <c r="P249" s="109">
        <v>4.04</v>
      </c>
      <c r="Q249" s="107">
        <v>7104</v>
      </c>
      <c r="R249" s="109">
        <v>2.8930963689999998</v>
      </c>
      <c r="S249" s="109">
        <v>39.918928567165203</v>
      </c>
      <c r="T249" s="108" t="s">
        <v>86</v>
      </c>
      <c r="U249" s="108">
        <f t="shared" si="24"/>
        <v>0</v>
      </c>
      <c r="V249" s="108">
        <f t="shared" si="25"/>
        <v>1</v>
      </c>
      <c r="W249" s="108">
        <f t="shared" si="26"/>
        <v>0</v>
      </c>
      <c r="X249" s="108">
        <f t="shared" si="27"/>
        <v>1</v>
      </c>
      <c r="Y249" s="108" t="s">
        <v>102</v>
      </c>
    </row>
    <row r="250" spans="1:25" ht="20.25" customHeight="1">
      <c r="A250" s="106">
        <v>249</v>
      </c>
      <c r="B250" s="107">
        <v>21</v>
      </c>
      <c r="C250" s="108" t="s">
        <v>84</v>
      </c>
      <c r="D250" s="108">
        <f t="shared" si="21"/>
        <v>1</v>
      </c>
      <c r="E250" s="107">
        <v>80.923263480000003</v>
      </c>
      <c r="F250" s="108" t="s">
        <v>131</v>
      </c>
      <c r="G250" s="108">
        <f t="shared" si="22"/>
        <v>0</v>
      </c>
      <c r="H250" s="106">
        <v>170</v>
      </c>
      <c r="I250" s="108" t="s">
        <v>131</v>
      </c>
      <c r="J250" s="108">
        <f t="shared" si="23"/>
        <v>0</v>
      </c>
      <c r="K250" s="107">
        <v>5</v>
      </c>
      <c r="L250" s="107">
        <v>414</v>
      </c>
      <c r="M250" s="109">
        <v>1.5443819428146199</v>
      </c>
      <c r="N250" s="107">
        <v>30</v>
      </c>
      <c r="O250" s="109">
        <v>15.4</v>
      </c>
      <c r="P250" s="109">
        <v>4.34</v>
      </c>
      <c r="Q250" s="107">
        <v>11236</v>
      </c>
      <c r="R250" s="109">
        <v>2.3015738379999999</v>
      </c>
      <c r="S250" s="109">
        <v>178.35055648838301</v>
      </c>
      <c r="T250" s="108" t="s">
        <v>86</v>
      </c>
      <c r="U250" s="108">
        <f t="shared" si="24"/>
        <v>0</v>
      </c>
      <c r="V250" s="108">
        <f t="shared" si="25"/>
        <v>1</v>
      </c>
      <c r="W250" s="108">
        <f t="shared" si="26"/>
        <v>0</v>
      </c>
      <c r="X250" s="108">
        <f t="shared" si="27"/>
        <v>1</v>
      </c>
      <c r="Y250" s="108" t="s">
        <v>102</v>
      </c>
    </row>
    <row r="251" spans="1:25" ht="20.25" customHeight="1">
      <c r="A251" s="106">
        <v>250</v>
      </c>
      <c r="B251" s="107">
        <v>54</v>
      </c>
      <c r="C251" s="108" t="s">
        <v>81</v>
      </c>
      <c r="D251" s="108">
        <f t="shared" si="21"/>
        <v>0</v>
      </c>
      <c r="E251" s="107">
        <v>68.074378010000004</v>
      </c>
      <c r="F251" s="108" t="s">
        <v>130</v>
      </c>
      <c r="G251" s="108">
        <f t="shared" si="22"/>
        <v>1</v>
      </c>
      <c r="H251" s="106">
        <v>120</v>
      </c>
      <c r="I251" s="108" t="s">
        <v>130</v>
      </c>
      <c r="J251" s="108">
        <f t="shared" si="23"/>
        <v>1</v>
      </c>
      <c r="K251" s="107">
        <v>0</v>
      </c>
      <c r="L251" s="107">
        <v>222</v>
      </c>
      <c r="M251" s="109">
        <v>2.71027456285141</v>
      </c>
      <c r="N251" s="107">
        <v>46</v>
      </c>
      <c r="O251" s="109">
        <v>13.8</v>
      </c>
      <c r="P251" s="109">
        <v>4.4400000000000004</v>
      </c>
      <c r="Q251" s="107">
        <v>8757</v>
      </c>
      <c r="R251" s="109">
        <v>3.495002538</v>
      </c>
      <c r="S251" s="109">
        <v>118.897413625829</v>
      </c>
      <c r="T251" s="108" t="s">
        <v>86</v>
      </c>
      <c r="U251" s="108">
        <f t="shared" si="24"/>
        <v>0</v>
      </c>
      <c r="V251" s="108">
        <f t="shared" si="25"/>
        <v>1</v>
      </c>
      <c r="W251" s="108">
        <f t="shared" si="26"/>
        <v>0</v>
      </c>
      <c r="X251" s="108">
        <f t="shared" si="27"/>
        <v>1</v>
      </c>
      <c r="Y251" s="108" t="s">
        <v>102</v>
      </c>
    </row>
    <row r="252" spans="1:25" ht="20.25" customHeight="1"/>
    <row r="253" spans="1:25" ht="20.25" customHeight="1"/>
    <row r="254" spans="1:25" ht="20.25" customHeight="1"/>
    <row r="255" spans="1:25" ht="20.25" customHeight="1"/>
    <row r="256" spans="1:25" ht="20.25" customHeight="1"/>
    <row r="257" ht="20.25" customHeight="1"/>
    <row r="258" ht="20.25" customHeight="1"/>
    <row r="259" ht="20.25" customHeight="1"/>
    <row r="260" ht="20.25" customHeight="1"/>
    <row r="261" ht="20.25" customHeight="1"/>
    <row r="262" ht="20.25" customHeight="1"/>
    <row r="263" ht="20.25" customHeight="1"/>
    <row r="264" ht="20.25" customHeight="1"/>
    <row r="265" ht="20.25" customHeight="1"/>
    <row r="266" ht="20.25" customHeight="1"/>
    <row r="267" ht="20.25" customHeight="1"/>
    <row r="268" ht="20.25" customHeight="1"/>
    <row r="269" ht="20.25" customHeight="1"/>
    <row r="270" ht="20.25" customHeight="1"/>
    <row r="271" ht="20.25" customHeight="1"/>
    <row r="272" ht="20.25" customHeight="1"/>
    <row r="273" ht="20.25" customHeight="1"/>
    <row r="274" ht="20.25" customHeight="1"/>
    <row r="275" ht="20.25" customHeight="1"/>
    <row r="276" ht="20.25" customHeight="1"/>
    <row r="277" ht="20.25" customHeight="1"/>
    <row r="278" ht="20.25" customHeight="1"/>
    <row r="279" ht="20.25" customHeight="1"/>
    <row r="280" ht="20.25" customHeight="1"/>
    <row r="281" ht="20.25" customHeight="1"/>
    <row r="282" ht="20.25" customHeight="1"/>
    <row r="283" ht="20.25" customHeight="1"/>
    <row r="284" ht="20.25" customHeight="1"/>
    <row r="285" ht="20.25" customHeight="1"/>
    <row r="286" ht="20.25" customHeight="1"/>
    <row r="287" ht="20.25" customHeight="1"/>
    <row r="288" ht="20.25" customHeight="1"/>
    <row r="289" ht="20.25" customHeight="1"/>
    <row r="290" ht="20.25" customHeight="1"/>
    <row r="291" ht="20.25" customHeight="1"/>
    <row r="292" ht="20.25" customHeight="1"/>
    <row r="293" ht="20.25" customHeight="1"/>
    <row r="294" ht="20.25" customHeight="1"/>
    <row r="295" ht="20.25" customHeight="1"/>
    <row r="296" ht="20.25" customHeight="1"/>
    <row r="297" ht="20.25" customHeight="1"/>
    <row r="298" ht="20.25" customHeight="1"/>
    <row r="299" ht="20.25" customHeight="1"/>
    <row r="300" ht="20.25" customHeight="1"/>
    <row r="301" ht="20.25" customHeight="1"/>
    <row r="302" ht="20.25" customHeight="1"/>
    <row r="303" ht="20.25" customHeight="1"/>
    <row r="304" ht="20.25" customHeight="1"/>
    <row r="305" ht="20.25" customHeight="1"/>
    <row r="306" ht="20.25" customHeight="1"/>
    <row r="307" ht="20.25" customHeight="1"/>
    <row r="308" ht="20.25" customHeight="1"/>
    <row r="309" ht="20.25" customHeight="1"/>
    <row r="310" ht="20.25" customHeight="1"/>
    <row r="311" ht="20.25" customHeight="1"/>
    <row r="312" ht="20.25" customHeight="1"/>
    <row r="313" ht="20.25" customHeight="1"/>
    <row r="314" ht="20.25" customHeight="1"/>
    <row r="315" ht="20.25" customHeight="1"/>
    <row r="316" ht="20.25" customHeight="1"/>
    <row r="317" ht="20.25" customHeight="1"/>
    <row r="318" ht="20.25" customHeight="1"/>
    <row r="319" ht="20.25" customHeight="1"/>
    <row r="320" ht="20.25" customHeight="1"/>
    <row r="321" ht="20.25" customHeight="1"/>
    <row r="322" ht="20.25" customHeight="1"/>
    <row r="323" ht="20.25" customHeight="1"/>
    <row r="324" ht="20.25" customHeight="1"/>
    <row r="325" ht="20.25" customHeight="1"/>
    <row r="326" ht="20.25" customHeight="1"/>
    <row r="327" ht="20.25" customHeight="1"/>
    <row r="328" ht="20.25" customHeight="1"/>
    <row r="329" ht="20.25" customHeight="1"/>
    <row r="330" ht="20.25" customHeight="1"/>
    <row r="331" ht="20.25" customHeight="1"/>
    <row r="332" ht="20.25" customHeight="1"/>
    <row r="333" ht="20.25" customHeight="1"/>
    <row r="334" ht="20.25" customHeight="1"/>
    <row r="335" ht="20.25" customHeight="1"/>
    <row r="336" ht="20.25" customHeight="1"/>
    <row r="337" ht="20.25" customHeight="1"/>
    <row r="338" ht="20.25" customHeight="1"/>
    <row r="339" ht="20.25" customHeight="1"/>
    <row r="340" ht="20.25" customHeight="1"/>
    <row r="341" ht="20.25" customHeight="1"/>
    <row r="342" ht="20.25" customHeight="1"/>
    <row r="343" ht="20.25" customHeight="1"/>
    <row r="344" ht="20.25" customHeight="1"/>
    <row r="345" ht="20.25" customHeight="1"/>
    <row r="346" ht="20.25" customHeight="1"/>
    <row r="347" ht="20.25" customHeight="1"/>
    <row r="348" ht="20.25" customHeight="1"/>
    <row r="349" ht="20.25" customHeight="1"/>
    <row r="350" ht="20.25" customHeight="1"/>
    <row r="351" ht="20.25" customHeight="1"/>
    <row r="352" ht="20.25" customHeight="1"/>
    <row r="353" ht="20.25" customHeight="1"/>
    <row r="354" ht="20.25" customHeight="1"/>
    <row r="355" ht="20.25" customHeight="1"/>
    <row r="356" ht="20.25" customHeight="1"/>
    <row r="357" ht="20.25" customHeight="1"/>
    <row r="358" ht="20.25" customHeight="1"/>
    <row r="359" ht="20.25" customHeight="1"/>
    <row r="360" ht="20.25" customHeight="1"/>
    <row r="361" ht="20.25" customHeight="1"/>
    <row r="362" ht="20.25" customHeight="1"/>
    <row r="363" ht="20.25" customHeight="1"/>
    <row r="364" ht="20.25" customHeight="1"/>
    <row r="365" ht="20.25" customHeight="1"/>
    <row r="366" ht="20.25" customHeight="1"/>
    <row r="367" ht="20.25" customHeight="1"/>
    <row r="368" ht="20.25" customHeight="1"/>
    <row r="369" ht="20.25" customHeight="1"/>
    <row r="370" ht="20.25" customHeight="1"/>
    <row r="371" ht="20.25" customHeight="1"/>
    <row r="372" ht="20.25" customHeight="1"/>
    <row r="373" ht="20.25" customHeight="1"/>
    <row r="374" ht="20.25" customHeight="1"/>
    <row r="375" ht="20.25" customHeight="1"/>
    <row r="376" ht="20.25" customHeight="1"/>
    <row r="377" ht="20.25" customHeight="1"/>
    <row r="378" ht="20.25" customHeight="1"/>
    <row r="379" ht="20.25" customHeight="1"/>
    <row r="380" ht="20.25" customHeight="1"/>
    <row r="381" ht="20.25" customHeight="1"/>
    <row r="382" ht="20.25" customHeight="1"/>
    <row r="383" ht="20.25" customHeight="1"/>
    <row r="384" ht="20.25" customHeight="1"/>
    <row r="385" ht="20.25" customHeight="1"/>
    <row r="386" ht="20.25" customHeight="1"/>
    <row r="387" ht="20.25" customHeight="1"/>
    <row r="388" ht="20.25" customHeight="1"/>
    <row r="389" ht="20.25" customHeight="1"/>
    <row r="390" ht="20.25" customHeight="1"/>
    <row r="391" ht="20.25" customHeight="1"/>
    <row r="392" ht="20.25" customHeight="1"/>
    <row r="393" ht="20.25" customHeight="1"/>
    <row r="394" ht="20.25" customHeight="1"/>
    <row r="395" ht="20.25" customHeight="1"/>
    <row r="396" ht="20.25" customHeight="1"/>
    <row r="397" ht="20.25" customHeight="1"/>
    <row r="398" ht="20.25" customHeight="1"/>
    <row r="399" ht="20.25" customHeight="1"/>
    <row r="400" ht="20.25" customHeight="1"/>
    <row r="401" ht="20.25" customHeight="1"/>
    <row r="402" ht="20.25" customHeight="1"/>
    <row r="403" ht="20.25" customHeight="1"/>
    <row r="404" ht="20.25" customHeight="1"/>
    <row r="405" ht="20.25" customHeight="1"/>
    <row r="406" ht="20.25" customHeight="1"/>
    <row r="407" ht="20.25" customHeight="1"/>
    <row r="408" ht="20.25" customHeight="1"/>
    <row r="409" ht="20.25" customHeight="1"/>
    <row r="410" ht="20.25" customHeight="1"/>
    <row r="411" ht="20.25" customHeight="1"/>
    <row r="412" ht="20.25" customHeight="1"/>
    <row r="413" ht="20.25" customHeight="1"/>
    <row r="414" ht="20.25" customHeight="1"/>
    <row r="415" ht="20.25" customHeight="1"/>
    <row r="416" ht="20.25" customHeight="1"/>
    <row r="417" ht="20.25" customHeight="1"/>
    <row r="418" ht="20.25" customHeight="1"/>
    <row r="419" ht="20.25" customHeight="1"/>
    <row r="420" ht="20.25" customHeight="1"/>
    <row r="421" ht="20.25" customHeight="1"/>
    <row r="422" ht="20.25" customHeight="1"/>
    <row r="423" ht="20.25" customHeight="1"/>
    <row r="424" ht="20.25" customHeight="1"/>
    <row r="425" ht="20.25" customHeight="1"/>
    <row r="426" ht="20.25" customHeight="1"/>
    <row r="427" ht="20.25" customHeight="1"/>
    <row r="428" ht="20.25" customHeight="1"/>
    <row r="429" ht="20.25" customHeight="1"/>
    <row r="430" ht="20.25" customHeight="1"/>
    <row r="431" ht="20.25" customHeight="1"/>
    <row r="432" ht="20.25" customHeight="1"/>
    <row r="433" ht="20.25" customHeight="1"/>
    <row r="434" ht="20.25" customHeight="1"/>
    <row r="435" ht="20.25" customHeight="1"/>
    <row r="436" ht="20.25" customHeight="1"/>
    <row r="437" ht="20.25" customHeight="1"/>
    <row r="438" ht="20.25" customHeight="1"/>
    <row r="439" ht="20.25" customHeight="1"/>
    <row r="440" ht="20.25" customHeight="1"/>
    <row r="441" ht="20.25" customHeight="1"/>
    <row r="442" ht="20.25" customHeight="1"/>
    <row r="443" ht="20.25" customHeight="1"/>
    <row r="444" ht="20.25" customHeight="1"/>
    <row r="445" ht="20.25" customHeight="1"/>
    <row r="446" ht="20.25" customHeight="1"/>
    <row r="447" ht="20.25" customHeight="1"/>
    <row r="448" ht="20.25" customHeight="1"/>
    <row r="449" ht="20.25" customHeight="1"/>
    <row r="450" ht="20.25" customHeight="1"/>
    <row r="451" ht="20.25" customHeight="1"/>
    <row r="452" ht="20.25" customHeight="1"/>
    <row r="453" ht="20.25" customHeight="1"/>
    <row r="454" ht="20.25" customHeight="1"/>
    <row r="455" ht="20.25" customHeight="1"/>
    <row r="456" ht="20.25" customHeight="1"/>
    <row r="457" ht="20.25" customHeight="1"/>
    <row r="458" ht="20.25" customHeight="1"/>
    <row r="459" ht="20.25" customHeight="1"/>
    <row r="460" ht="20.25" customHeight="1"/>
    <row r="461" ht="20.25" customHeight="1"/>
    <row r="462" ht="20.25" customHeight="1"/>
    <row r="463" ht="20.25" customHeight="1"/>
    <row r="464" ht="20.25" customHeight="1"/>
    <row r="465" ht="20.25" customHeight="1"/>
    <row r="466" ht="20.25" customHeight="1"/>
    <row r="467" ht="20.25" customHeight="1"/>
    <row r="468" ht="20.25" customHeight="1"/>
    <row r="469" ht="20.25" customHeight="1"/>
    <row r="470" ht="20.25" customHeight="1"/>
    <row r="471" ht="20.25" customHeight="1"/>
    <row r="472" ht="20.25" customHeight="1"/>
    <row r="473" ht="20.25" customHeight="1"/>
    <row r="474" ht="20.25" customHeight="1"/>
    <row r="475" ht="20.25" customHeight="1"/>
    <row r="476" ht="20.25" customHeight="1"/>
    <row r="477" ht="20.25" customHeight="1"/>
    <row r="478" ht="20.25" customHeight="1"/>
    <row r="479" ht="20.25" customHeight="1"/>
    <row r="480" ht="20.25" customHeight="1"/>
    <row r="481" ht="20.25" customHeight="1"/>
    <row r="482" ht="20.25" customHeight="1"/>
    <row r="483" ht="20.25" customHeight="1"/>
    <row r="484" ht="20.25" customHeight="1"/>
    <row r="485" ht="20.25" customHeight="1"/>
    <row r="486" ht="20.25" customHeight="1"/>
    <row r="487" ht="20.25" customHeight="1"/>
    <row r="488" ht="20.25" customHeight="1"/>
    <row r="489" ht="20.25" customHeight="1"/>
    <row r="490" ht="20.25" customHeight="1"/>
    <row r="491" ht="20.25" customHeight="1"/>
    <row r="492" ht="20.25" customHeight="1"/>
    <row r="493" ht="20.25" customHeight="1"/>
    <row r="494" ht="20.25" customHeight="1"/>
    <row r="495" ht="20.25" customHeight="1"/>
    <row r="496" ht="20.25" customHeight="1"/>
    <row r="497" ht="20.25" customHeight="1"/>
    <row r="498" ht="20.25" customHeight="1"/>
    <row r="499" ht="20.25" customHeight="1"/>
    <row r="500" ht="20.25" customHeight="1"/>
    <row r="501" ht="20.25" customHeight="1"/>
    <row r="502" ht="20.25" customHeight="1"/>
    <row r="503" ht="20.25" customHeight="1"/>
    <row r="504" ht="20.25" customHeight="1"/>
    <row r="505" ht="20.25" customHeight="1"/>
    <row r="506" ht="20.25" customHeight="1"/>
    <row r="507" ht="20.25" customHeight="1"/>
    <row r="508" ht="20.25" customHeight="1"/>
    <row r="509" ht="20.25" customHeight="1"/>
    <row r="510" ht="20.25" customHeight="1"/>
    <row r="511" ht="20.25" customHeight="1"/>
    <row r="512" ht="20.25" customHeight="1"/>
    <row r="513" ht="20.25" customHeight="1"/>
    <row r="514" ht="20.25" customHeight="1"/>
    <row r="515" ht="20.25" customHeight="1"/>
    <row r="516" ht="20.25" customHeight="1"/>
    <row r="517" ht="20.25" customHeight="1"/>
    <row r="518" ht="20.25" customHeight="1"/>
    <row r="519" ht="20.25" customHeight="1"/>
    <row r="520" ht="20.25" customHeight="1"/>
    <row r="521" ht="20.25" customHeight="1"/>
    <row r="522" ht="20.25" customHeight="1"/>
    <row r="523" ht="20.25" customHeight="1"/>
    <row r="524" ht="20.25" customHeight="1"/>
    <row r="525" ht="20.25" customHeight="1"/>
    <row r="526" ht="20.25" customHeight="1"/>
    <row r="527" ht="20.25" customHeight="1"/>
    <row r="528" ht="20.25" customHeight="1"/>
    <row r="529" ht="20.25" customHeight="1"/>
    <row r="530" ht="20.25" customHeight="1"/>
    <row r="531" ht="20.25" customHeight="1"/>
    <row r="532" ht="20.25" customHeight="1"/>
    <row r="533" ht="20.25" customHeight="1"/>
    <row r="534" ht="20.25" customHeight="1"/>
    <row r="535" ht="20.25" customHeight="1"/>
    <row r="536" ht="20.25" customHeight="1"/>
    <row r="537" ht="20.25" customHeight="1"/>
    <row r="538" ht="20.25" customHeight="1"/>
    <row r="539" ht="20.25" customHeight="1"/>
    <row r="540" ht="20.25" customHeight="1"/>
    <row r="541" ht="20.25" customHeight="1"/>
    <row r="542" ht="20.25" customHeight="1"/>
    <row r="543" ht="20.25" customHeight="1"/>
    <row r="544" ht="20.25" customHeight="1"/>
    <row r="545" ht="20.25" customHeight="1"/>
    <row r="546" ht="20.25" customHeight="1"/>
    <row r="547" ht="20.25" customHeight="1"/>
    <row r="548" ht="20.25" customHeight="1"/>
    <row r="549" ht="20.25" customHeight="1"/>
    <row r="550" ht="20.25" customHeight="1"/>
    <row r="551" ht="20.25" customHeight="1"/>
    <row r="552" ht="20.25" customHeight="1"/>
    <row r="553" ht="20.25" customHeight="1"/>
    <row r="554" ht="20.25" customHeight="1"/>
    <row r="555" ht="20.25" customHeight="1"/>
    <row r="556" ht="20.25" customHeight="1"/>
    <row r="557" ht="20.25" customHeight="1"/>
    <row r="558" ht="20.25" customHeight="1"/>
    <row r="559" ht="20.25" customHeight="1"/>
    <row r="560" ht="20.25" customHeight="1"/>
    <row r="561" ht="20.25" customHeight="1"/>
    <row r="562" ht="20.25" customHeight="1"/>
    <row r="563" ht="20.25" customHeight="1"/>
    <row r="564" ht="20.25" customHeight="1"/>
    <row r="565" ht="20.25" customHeight="1"/>
    <row r="566" ht="20.25" customHeight="1"/>
    <row r="567" ht="20.25" customHeight="1"/>
    <row r="568" ht="20.25" customHeight="1"/>
    <row r="569" ht="20.25" customHeight="1"/>
    <row r="570" ht="20.25" customHeight="1"/>
    <row r="571" ht="20.25" customHeight="1"/>
    <row r="572" ht="20.25" customHeight="1"/>
    <row r="573" ht="20.25" customHeight="1"/>
    <row r="574" ht="20.25" customHeight="1"/>
    <row r="575" ht="20.25" customHeight="1"/>
    <row r="576" ht="20.25" customHeight="1"/>
    <row r="577" ht="20.25" customHeight="1"/>
    <row r="578" ht="20.25" customHeight="1"/>
    <row r="579" ht="20.25" customHeight="1"/>
    <row r="580" ht="20.25" customHeight="1"/>
    <row r="581" ht="20.25" customHeight="1"/>
    <row r="582" ht="20.25" customHeight="1"/>
    <row r="583" ht="20.25" customHeight="1"/>
    <row r="584" ht="20.25" customHeight="1"/>
    <row r="585" ht="20.25" customHeight="1"/>
    <row r="586" ht="20.25" customHeight="1"/>
    <row r="587" ht="20.25" customHeight="1"/>
    <row r="588" ht="20.25" customHeight="1"/>
    <row r="589" ht="20.25" customHeight="1"/>
    <row r="590" ht="20.25" customHeight="1"/>
    <row r="591" ht="20.25" customHeight="1"/>
    <row r="592" ht="20.25" customHeight="1"/>
    <row r="593" ht="20.25" customHeight="1"/>
    <row r="594" ht="20.25" customHeight="1"/>
    <row r="595" ht="20.25" customHeight="1"/>
    <row r="596" ht="20.25" customHeight="1"/>
    <row r="597" ht="20.25" customHeight="1"/>
    <row r="598" ht="20.25" customHeight="1"/>
    <row r="599" ht="20.25" customHeight="1"/>
    <row r="600" ht="20.25" customHeight="1"/>
    <row r="601" ht="20.25" customHeight="1"/>
    <row r="602" ht="20.25" customHeight="1"/>
    <row r="603" ht="20.25" customHeight="1"/>
    <row r="604" ht="20.25" customHeight="1"/>
    <row r="605" ht="20.25" customHeight="1"/>
    <row r="606" ht="20.25" customHeight="1"/>
    <row r="607" ht="20.25" customHeight="1"/>
    <row r="608" ht="20.25" customHeight="1"/>
    <row r="609" ht="20.25" customHeight="1"/>
    <row r="610" ht="20.25" customHeight="1"/>
    <row r="611" ht="20.25" customHeight="1"/>
    <row r="612" ht="20.25" customHeight="1"/>
    <row r="613" ht="20.25" customHeight="1"/>
    <row r="614" ht="20.25" customHeight="1"/>
    <row r="615" ht="20.25" customHeight="1"/>
    <row r="616" ht="20.25" customHeight="1"/>
    <row r="617" ht="20.25" customHeight="1"/>
    <row r="618" ht="20.25" customHeight="1"/>
    <row r="619" ht="20.25" customHeight="1"/>
    <row r="620" ht="20.25" customHeight="1"/>
    <row r="621" ht="20.25" customHeight="1"/>
    <row r="622" ht="20.25" customHeight="1"/>
    <row r="623" ht="20.25" customHeight="1"/>
    <row r="624" ht="20.25" customHeight="1"/>
    <row r="625" ht="20.25" customHeight="1"/>
    <row r="626" ht="20.25" customHeight="1"/>
    <row r="627" ht="20.25" customHeight="1"/>
    <row r="628" ht="20.25" customHeight="1"/>
    <row r="629" ht="20.25" customHeight="1"/>
    <row r="630" ht="20.25" customHeight="1"/>
    <row r="631" ht="20.25" customHeight="1"/>
    <row r="632" ht="20.25" customHeight="1"/>
    <row r="633" ht="20.25" customHeight="1"/>
    <row r="634" ht="20.25" customHeight="1"/>
    <row r="635" ht="20.25" customHeight="1"/>
    <row r="636" ht="20.25" customHeight="1"/>
    <row r="637" ht="20.25" customHeight="1"/>
    <row r="638" ht="20.25" customHeight="1"/>
    <row r="639" ht="20.25" customHeight="1"/>
    <row r="640" ht="20.25" customHeight="1"/>
    <row r="641" ht="20.25" customHeight="1"/>
    <row r="642" ht="20.25" customHeight="1"/>
    <row r="643" ht="20.25" customHeight="1"/>
    <row r="644" ht="20.25" customHeight="1"/>
    <row r="645" ht="20.25" customHeight="1"/>
    <row r="646" ht="20.25" customHeight="1"/>
    <row r="647" ht="20.25" customHeight="1"/>
    <row r="648" ht="20.25" customHeight="1"/>
    <row r="649" ht="20.25" customHeight="1"/>
    <row r="650" ht="20.25" customHeight="1"/>
    <row r="651" ht="20.25" customHeight="1"/>
    <row r="652" ht="20.25" customHeight="1"/>
    <row r="653" ht="20.25" customHeight="1"/>
    <row r="654" ht="20.25" customHeight="1"/>
    <row r="655" ht="20.25" customHeight="1"/>
    <row r="656" ht="20.25" customHeight="1"/>
    <row r="657" ht="20.25" customHeight="1"/>
    <row r="658" ht="20.25" customHeight="1"/>
    <row r="659" ht="20.25" customHeight="1"/>
    <row r="660" ht="20.25" customHeight="1"/>
    <row r="661" ht="20.25" customHeight="1"/>
    <row r="662" ht="20.25" customHeight="1"/>
    <row r="663" ht="20.25" customHeight="1"/>
    <row r="664" ht="20.25" customHeight="1"/>
    <row r="665" ht="20.25" customHeight="1"/>
    <row r="666" ht="20.25" customHeight="1"/>
    <row r="667" ht="20.25" customHeight="1"/>
    <row r="668" ht="20.25" customHeight="1"/>
    <row r="669" ht="20.25" customHeight="1"/>
    <row r="670" ht="20.25" customHeight="1"/>
    <row r="671" ht="20.25" customHeight="1"/>
    <row r="672" ht="20.25" customHeight="1"/>
    <row r="673" ht="20.25" customHeight="1"/>
    <row r="674" ht="20.25" customHeight="1"/>
    <row r="675" ht="20.25" customHeight="1"/>
    <row r="676" ht="20.25" customHeight="1"/>
    <row r="677" ht="20.25" customHeight="1"/>
    <row r="678" ht="20.25" customHeight="1"/>
    <row r="679" ht="20.25" customHeight="1"/>
    <row r="680" ht="20.25" customHeight="1"/>
    <row r="681" ht="20.25" customHeight="1"/>
    <row r="682" ht="20.25" customHeight="1"/>
    <row r="683" ht="20.25" customHeight="1"/>
    <row r="684" ht="20.25" customHeight="1"/>
    <row r="685" ht="20.25" customHeight="1"/>
    <row r="686" ht="20.25" customHeight="1"/>
    <row r="687" ht="20.25" customHeight="1"/>
    <row r="688" ht="20.25" customHeight="1"/>
    <row r="689" ht="20.25" customHeight="1"/>
    <row r="690" ht="20.25" customHeight="1"/>
    <row r="691" ht="20.25" customHeight="1"/>
    <row r="692" ht="20.25" customHeight="1"/>
    <row r="693" ht="20.25" customHeight="1"/>
    <row r="694" ht="20.25" customHeight="1"/>
    <row r="695" ht="20.25" customHeight="1"/>
    <row r="696" ht="20.25" customHeight="1"/>
    <row r="697" ht="20.25" customHeight="1"/>
    <row r="698" ht="20.25" customHeight="1"/>
    <row r="699" ht="20.25" customHeight="1"/>
    <row r="700" ht="20.25" customHeight="1"/>
    <row r="701" ht="20.25" customHeight="1"/>
    <row r="702" ht="20.25" customHeight="1"/>
    <row r="703" ht="20.25" customHeight="1"/>
    <row r="704" ht="20.25" customHeight="1"/>
    <row r="705" ht="20.25" customHeight="1"/>
    <row r="706" ht="20.25" customHeight="1"/>
    <row r="707" ht="20.25" customHeight="1"/>
    <row r="708" ht="20.25" customHeight="1"/>
    <row r="709" ht="20.25" customHeight="1"/>
    <row r="710" ht="20.25" customHeight="1"/>
    <row r="711" ht="20.25" customHeight="1"/>
    <row r="712" ht="20.25" customHeight="1"/>
    <row r="713" ht="20.25" customHeight="1"/>
    <row r="714" ht="20.25" customHeight="1"/>
    <row r="715" ht="20.25" customHeight="1"/>
    <row r="716" ht="20.25" customHeight="1"/>
    <row r="717" ht="20.25" customHeight="1"/>
    <row r="718" ht="20.25" customHeight="1"/>
    <row r="719" ht="20.25" customHeight="1"/>
    <row r="720" ht="20.25" customHeight="1"/>
    <row r="721" ht="20.25" customHeight="1"/>
    <row r="723" ht="20.25" customHeight="1"/>
    <row r="724" ht="20.2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46AD-AC0C-4713-BEB1-F87C01737041}">
  <sheetPr>
    <pageSetUpPr fitToPage="1"/>
  </sheetPr>
  <dimension ref="A1:AH111"/>
  <sheetViews>
    <sheetView tabSelected="1" topLeftCell="G2" zoomScale="80" zoomScaleNormal="80" workbookViewId="0">
      <selection activeCell="M34" sqref="M34:P35"/>
    </sheetView>
  </sheetViews>
  <sheetFormatPr defaultColWidth="13.42578125" defaultRowHeight="20.100000000000001" customHeight="1"/>
  <cols>
    <col min="1" max="2" width="5.42578125" style="34" customWidth="1"/>
    <col min="3" max="3" width="23.7109375" style="34" customWidth="1"/>
    <col min="4" max="4" width="16.85546875" style="34" customWidth="1"/>
    <col min="5" max="5" width="17" style="34" customWidth="1"/>
    <col min="6" max="6" width="17.42578125" style="34" customWidth="1"/>
    <col min="7" max="7" width="20.7109375" style="34" customWidth="1"/>
    <col min="8" max="8" width="31.28515625" style="34" customWidth="1"/>
    <col min="9" max="9" width="27.7109375" style="34" customWidth="1"/>
    <col min="10" max="16384" width="13.42578125" style="34"/>
  </cols>
  <sheetData>
    <row r="1" spans="1:34" s="133" customFormat="1" ht="20.100000000000001" customHeight="1" thickBot="1">
      <c r="A1" s="33" t="s">
        <v>0</v>
      </c>
      <c r="B1" s="33"/>
      <c r="C1" s="34"/>
      <c r="D1" s="35" t="s">
        <v>1</v>
      </c>
      <c r="E1" s="36"/>
      <c r="F1" s="132"/>
      <c r="G1" s="132"/>
      <c r="H1" s="23"/>
      <c r="I1" s="23"/>
      <c r="J1" s="23"/>
      <c r="K1" s="23"/>
      <c r="L1" s="23"/>
      <c r="M1" s="23"/>
      <c r="N1" s="23"/>
      <c r="O1" s="23"/>
      <c r="P1" s="23"/>
      <c r="Q1" s="23"/>
      <c r="R1" s="23"/>
      <c r="S1" s="23"/>
      <c r="T1" s="23"/>
      <c r="U1" s="23"/>
      <c r="V1" s="23"/>
      <c r="W1" s="23"/>
      <c r="X1" s="23"/>
      <c r="Y1" s="23"/>
      <c r="Z1" s="23"/>
      <c r="AA1" s="23"/>
      <c r="AB1" s="23"/>
      <c r="AC1" s="23"/>
      <c r="AD1" s="23"/>
      <c r="AE1" s="23"/>
      <c r="AF1" s="23"/>
      <c r="AG1" s="23"/>
      <c r="AH1" s="23"/>
    </row>
    <row r="2" spans="1:34" s="37" customFormat="1" ht="20.100000000000001" customHeight="1">
      <c r="A2" s="33"/>
      <c r="B2" s="38"/>
      <c r="C2" s="39"/>
      <c r="D2" s="40"/>
      <c r="E2" s="39"/>
      <c r="F2" s="39"/>
      <c r="G2" s="39"/>
      <c r="H2" s="39"/>
      <c r="I2" s="39"/>
      <c r="J2" s="39"/>
      <c r="K2" s="39"/>
      <c r="L2" s="39"/>
      <c r="M2" s="39"/>
      <c r="N2" s="39"/>
      <c r="O2" s="39"/>
      <c r="P2" s="39"/>
      <c r="Q2" s="39"/>
      <c r="R2" s="39"/>
      <c r="S2" s="39"/>
      <c r="T2" s="39"/>
      <c r="U2" s="39"/>
      <c r="V2" s="39"/>
      <c r="W2" s="39"/>
      <c r="X2" s="39"/>
      <c r="Y2" s="39"/>
      <c r="Z2" s="39"/>
      <c r="AA2" s="39"/>
      <c r="AB2" s="39"/>
      <c r="AC2" s="41"/>
      <c r="AD2" s="42"/>
      <c r="AE2" s="42"/>
      <c r="AF2" s="42"/>
      <c r="AG2" s="42"/>
      <c r="AH2" s="42"/>
    </row>
    <row r="3" spans="1:34" s="46" customFormat="1" ht="20.100000000000001" customHeight="1">
      <c r="A3" s="43"/>
      <c r="B3" s="44"/>
      <c r="C3" s="33" t="s">
        <v>7</v>
      </c>
      <c r="D3" s="34"/>
      <c r="E3" s="45"/>
      <c r="F3" s="36"/>
      <c r="G3" s="36"/>
      <c r="H3" s="36"/>
      <c r="I3" s="36"/>
      <c r="J3" s="36"/>
      <c r="K3" s="36"/>
      <c r="L3" s="36"/>
      <c r="M3" s="36"/>
      <c r="N3" s="36"/>
      <c r="O3" s="36"/>
      <c r="P3" s="36"/>
      <c r="Q3" s="36"/>
      <c r="R3" s="36"/>
      <c r="S3" s="36"/>
      <c r="T3" s="36"/>
      <c r="U3" s="36"/>
      <c r="V3" s="36"/>
      <c r="W3" s="36"/>
      <c r="X3" s="36"/>
      <c r="Y3" s="36"/>
      <c r="Z3" s="36"/>
      <c r="AA3" s="36"/>
      <c r="AB3" s="36"/>
      <c r="AC3" s="31"/>
      <c r="AD3" s="36"/>
      <c r="AE3" s="36"/>
      <c r="AF3" s="36"/>
      <c r="AG3" s="36"/>
      <c r="AH3" s="36"/>
    </row>
    <row r="4" spans="1:34" ht="20.100000000000001" customHeight="1">
      <c r="A4" s="43"/>
      <c r="B4" s="44"/>
      <c r="C4" s="47" t="s">
        <v>8</v>
      </c>
      <c r="E4" s="36"/>
      <c r="F4" s="36"/>
      <c r="G4" s="36"/>
      <c r="H4" s="36"/>
      <c r="I4" s="36"/>
      <c r="J4" s="36"/>
      <c r="K4" s="36"/>
      <c r="L4" s="36"/>
      <c r="M4" s="36"/>
      <c r="N4" s="36"/>
      <c r="O4" s="36"/>
      <c r="P4" s="36"/>
      <c r="Q4" s="36"/>
      <c r="R4" s="36"/>
      <c r="S4" s="36"/>
      <c r="T4" s="36"/>
      <c r="U4" s="36"/>
      <c r="V4" s="36"/>
      <c r="W4" s="36"/>
      <c r="X4" s="36"/>
      <c r="Y4" s="36"/>
      <c r="Z4" s="36"/>
      <c r="AA4" s="36"/>
      <c r="AB4" s="36"/>
      <c r="AC4" s="31"/>
      <c r="AD4" s="36"/>
      <c r="AE4" s="36"/>
      <c r="AF4" s="36"/>
      <c r="AG4" s="36"/>
      <c r="AH4" s="36"/>
    </row>
    <row r="5" spans="1:34" ht="20.100000000000001" customHeight="1">
      <c r="A5" s="48"/>
      <c r="B5" s="49"/>
      <c r="C5" s="214" t="s">
        <v>9</v>
      </c>
      <c r="D5" s="215"/>
      <c r="E5" s="218" t="s">
        <v>10</v>
      </c>
      <c r="F5" s="219"/>
      <c r="G5" s="220"/>
      <c r="H5" s="224" t="s">
        <v>11</v>
      </c>
      <c r="I5" s="225"/>
      <c r="J5" s="225"/>
      <c r="K5" s="225"/>
      <c r="L5" s="225"/>
      <c r="M5" s="225"/>
      <c r="N5" s="225"/>
      <c r="O5" s="226"/>
      <c r="P5" s="129"/>
      <c r="Q5" s="50"/>
      <c r="R5" s="50"/>
      <c r="S5" s="50"/>
      <c r="T5" s="50"/>
      <c r="U5" s="50"/>
      <c r="V5" s="50"/>
      <c r="W5" s="50"/>
      <c r="X5" s="50"/>
      <c r="Y5" s="50"/>
      <c r="Z5" s="50"/>
      <c r="AA5" s="50"/>
      <c r="AB5" s="50"/>
      <c r="AC5" s="51"/>
      <c r="AD5" s="52"/>
      <c r="AE5" s="52"/>
      <c r="AF5" s="52"/>
      <c r="AG5" s="52"/>
      <c r="AH5" s="52"/>
    </row>
    <row r="6" spans="1:34" ht="20.100000000000001" customHeight="1">
      <c r="A6" s="48"/>
      <c r="B6" s="49"/>
      <c r="C6" s="216"/>
      <c r="D6" s="217"/>
      <c r="E6" s="221"/>
      <c r="F6" s="222"/>
      <c r="G6" s="223"/>
      <c r="H6" s="111" t="s">
        <v>12</v>
      </c>
      <c r="I6" s="112" t="s">
        <v>13</v>
      </c>
      <c r="J6" s="112" t="s">
        <v>14</v>
      </c>
      <c r="K6" s="113" t="s">
        <v>15</v>
      </c>
      <c r="L6" s="111" t="s">
        <v>16</v>
      </c>
      <c r="M6" s="112" t="s">
        <v>17</v>
      </c>
      <c r="N6" s="112" t="s">
        <v>18</v>
      </c>
      <c r="O6" s="114" t="s">
        <v>19</v>
      </c>
      <c r="P6" s="53"/>
      <c r="Q6" s="53"/>
      <c r="R6" s="53"/>
      <c r="S6" s="53"/>
      <c r="T6" s="53"/>
      <c r="U6" s="53"/>
      <c r="V6" s="53"/>
      <c r="W6" s="53"/>
      <c r="X6" s="53"/>
      <c r="Y6" s="53"/>
      <c r="Z6" s="53"/>
      <c r="AA6" s="53"/>
      <c r="AB6" s="53"/>
      <c r="AC6" s="54"/>
      <c r="AD6" s="55"/>
      <c r="AE6" s="55"/>
      <c r="AF6" s="55"/>
      <c r="AG6" s="55"/>
      <c r="AH6" s="55"/>
    </row>
    <row r="7" spans="1:34" ht="20.100000000000001" customHeight="1">
      <c r="A7" s="48"/>
      <c r="B7" s="49"/>
      <c r="C7" s="227" t="s">
        <v>67</v>
      </c>
      <c r="D7" s="228"/>
      <c r="E7" s="229">
        <v>1</v>
      </c>
      <c r="F7" s="230"/>
      <c r="G7" s="231"/>
      <c r="H7" s="115" t="s">
        <v>140</v>
      </c>
      <c r="I7" s="116"/>
      <c r="J7" s="117"/>
      <c r="K7" s="116"/>
      <c r="L7" s="117"/>
      <c r="M7" s="116"/>
      <c r="N7" s="56"/>
      <c r="O7" s="57"/>
      <c r="P7" s="130"/>
      <c r="Q7" s="56"/>
      <c r="R7" s="56"/>
      <c r="S7" s="56"/>
      <c r="T7" s="56"/>
      <c r="U7" s="56"/>
      <c r="V7" s="56"/>
      <c r="W7" s="56"/>
      <c r="X7" s="56"/>
      <c r="Y7" s="56"/>
      <c r="Z7" s="56"/>
      <c r="AA7" s="56"/>
      <c r="AB7" s="56"/>
      <c r="AC7" s="59"/>
      <c r="AD7" s="56"/>
      <c r="AE7" s="56"/>
      <c r="AF7" s="56"/>
      <c r="AG7" s="56"/>
      <c r="AH7" s="56"/>
    </row>
    <row r="8" spans="1:34" ht="20.100000000000001" customHeight="1">
      <c r="A8" s="48"/>
      <c r="B8" s="49"/>
      <c r="C8" s="209" t="s">
        <v>68</v>
      </c>
      <c r="D8" s="210"/>
      <c r="E8" s="211">
        <v>1</v>
      </c>
      <c r="F8" s="212"/>
      <c r="G8" s="213"/>
      <c r="H8" s="118" t="s">
        <v>139</v>
      </c>
      <c r="I8" s="119"/>
      <c r="J8" s="120"/>
      <c r="K8" s="119"/>
      <c r="L8" s="121"/>
      <c r="M8" s="122"/>
      <c r="N8" s="60"/>
      <c r="O8" s="61"/>
      <c r="P8" s="130"/>
      <c r="Q8" s="56"/>
      <c r="R8" s="56"/>
      <c r="S8" s="56"/>
      <c r="T8" s="56"/>
      <c r="U8" s="56"/>
      <c r="V8" s="56"/>
      <c r="W8" s="56"/>
      <c r="X8" s="56"/>
      <c r="Y8" s="56"/>
      <c r="Z8" s="56"/>
      <c r="AA8" s="56"/>
      <c r="AB8" s="56"/>
      <c r="AC8" s="59"/>
      <c r="AD8" s="56"/>
      <c r="AE8" s="56"/>
      <c r="AF8" s="56"/>
      <c r="AG8" s="56"/>
      <c r="AH8" s="56"/>
    </row>
    <row r="9" spans="1:34" ht="20.100000000000001" customHeight="1">
      <c r="A9" s="48"/>
      <c r="B9" s="49"/>
      <c r="C9" s="227" t="s">
        <v>78</v>
      </c>
      <c r="D9" s="228"/>
      <c r="E9" s="229">
        <v>1</v>
      </c>
      <c r="F9" s="230"/>
      <c r="G9" s="231"/>
      <c r="H9" s="115" t="s">
        <v>141</v>
      </c>
      <c r="I9" s="116"/>
      <c r="J9" s="117"/>
      <c r="K9" s="116"/>
      <c r="L9" s="123"/>
      <c r="M9" s="124"/>
      <c r="N9" s="56"/>
      <c r="O9" s="57"/>
      <c r="P9" s="130"/>
      <c r="Q9" s="56"/>
      <c r="R9" s="56"/>
      <c r="S9" s="56"/>
      <c r="T9" s="56"/>
      <c r="U9" s="56"/>
      <c r="V9" s="56"/>
      <c r="W9" s="56"/>
      <c r="X9" s="56"/>
      <c r="Y9" s="56"/>
      <c r="Z9" s="56"/>
      <c r="AA9" s="56"/>
      <c r="AB9" s="56"/>
      <c r="AC9" s="59"/>
      <c r="AD9" s="56"/>
      <c r="AE9" s="56"/>
      <c r="AF9" s="56"/>
      <c r="AG9" s="56"/>
      <c r="AH9" s="56"/>
    </row>
    <row r="10" spans="1:34" ht="20.100000000000001" customHeight="1">
      <c r="A10" s="48"/>
      <c r="B10" s="49"/>
      <c r="C10" s="209" t="s">
        <v>79</v>
      </c>
      <c r="D10" s="210"/>
      <c r="E10" s="211">
        <v>2</v>
      </c>
      <c r="F10" s="212"/>
      <c r="G10" s="213"/>
      <c r="H10" s="118" t="s">
        <v>135</v>
      </c>
      <c r="I10" s="119" t="s">
        <v>136</v>
      </c>
      <c r="J10" s="120"/>
      <c r="K10" s="119"/>
      <c r="L10" s="121"/>
      <c r="M10" s="122"/>
      <c r="N10" s="60"/>
      <c r="O10" s="61"/>
      <c r="P10" s="130"/>
      <c r="Q10" s="56"/>
      <c r="R10" s="56"/>
      <c r="S10" s="56"/>
      <c r="T10" s="56"/>
      <c r="U10" s="56"/>
      <c r="V10" s="56"/>
      <c r="W10" s="56"/>
      <c r="X10" s="56"/>
      <c r="Y10" s="56"/>
      <c r="Z10" s="56"/>
      <c r="AA10" s="56"/>
      <c r="AB10" s="56"/>
      <c r="AC10" s="59"/>
      <c r="AD10" s="56"/>
      <c r="AE10" s="56"/>
      <c r="AF10" s="56"/>
      <c r="AG10" s="56"/>
      <c r="AH10" s="56"/>
    </row>
    <row r="11" spans="1:34" ht="20.100000000000001" customHeight="1">
      <c r="A11" s="48"/>
      <c r="B11" s="49"/>
      <c r="C11" s="209" t="s">
        <v>80</v>
      </c>
      <c r="D11" s="210"/>
      <c r="E11" s="211">
        <v>2</v>
      </c>
      <c r="F11" s="212"/>
      <c r="G11" s="213"/>
      <c r="H11" s="118" t="s">
        <v>137</v>
      </c>
      <c r="I11" s="119" t="s">
        <v>138</v>
      </c>
      <c r="J11" s="120"/>
      <c r="K11" s="119"/>
      <c r="L11" s="121"/>
      <c r="M11" s="122"/>
      <c r="N11" s="60"/>
      <c r="O11" s="61"/>
      <c r="P11" s="130"/>
      <c r="Q11" s="56"/>
      <c r="R11" s="56"/>
      <c r="S11" s="56"/>
      <c r="T11" s="56"/>
      <c r="U11" s="56"/>
      <c r="V11" s="56"/>
      <c r="W11" s="56"/>
      <c r="X11" s="56"/>
      <c r="Y11" s="56"/>
      <c r="Z11" s="56"/>
      <c r="AA11" s="56"/>
      <c r="AB11" s="56"/>
      <c r="AC11" s="59"/>
      <c r="AD11" s="56"/>
      <c r="AE11" s="56"/>
      <c r="AF11" s="56"/>
      <c r="AG11" s="56"/>
      <c r="AH11" s="56"/>
    </row>
    <row r="12" spans="1:34" ht="20.100000000000001" customHeight="1">
      <c r="A12" s="43"/>
      <c r="B12" s="44"/>
      <c r="C12" s="232"/>
      <c r="D12" s="233"/>
      <c r="E12" s="234"/>
      <c r="F12" s="235"/>
      <c r="G12" s="236"/>
      <c r="H12" s="62"/>
      <c r="I12" s="125"/>
      <c r="J12" s="126"/>
      <c r="K12" s="127"/>
      <c r="L12" s="128"/>
      <c r="M12" s="125"/>
      <c r="N12" s="63"/>
      <c r="O12" s="64"/>
      <c r="P12" s="131"/>
      <c r="AC12" s="65"/>
      <c r="AD12" s="66"/>
      <c r="AE12" s="66"/>
      <c r="AF12" s="66"/>
      <c r="AG12" s="66"/>
      <c r="AH12" s="66"/>
    </row>
    <row r="13" spans="1:34" ht="20.100000000000001" customHeight="1">
      <c r="A13" s="43"/>
      <c r="B13" s="44"/>
      <c r="C13" s="47"/>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5"/>
      <c r="AD13" s="66"/>
      <c r="AE13" s="66"/>
      <c r="AF13" s="66"/>
      <c r="AG13" s="66"/>
      <c r="AH13" s="66"/>
    </row>
    <row r="14" spans="1:34" ht="20.100000000000001" customHeight="1">
      <c r="A14" s="43"/>
      <c r="B14" s="44"/>
      <c r="AC14" s="67"/>
    </row>
    <row r="15" spans="1:34" ht="20.100000000000001" customHeight="1">
      <c r="A15" s="43"/>
      <c r="B15" s="44"/>
      <c r="C15" s="33" t="s">
        <v>20</v>
      </c>
      <c r="AC15" s="67"/>
    </row>
    <row r="16" spans="1:34" s="56" customFormat="1" ht="20.100000000000001" customHeight="1">
      <c r="A16" s="43"/>
      <c r="B16" s="44"/>
      <c r="C16" s="47" t="s">
        <v>64</v>
      </c>
      <c r="AC16" s="59"/>
    </row>
    <row r="17" spans="1:34" s="56" customFormat="1" ht="20.100000000000001" customHeight="1">
      <c r="A17" s="43"/>
      <c r="B17" s="44"/>
      <c r="C17" s="214" t="s">
        <v>21</v>
      </c>
      <c r="D17" s="215"/>
      <c r="E17" s="237"/>
      <c r="F17" s="218" t="s">
        <v>22</v>
      </c>
      <c r="G17" s="219"/>
      <c r="H17" s="220"/>
      <c r="AC17" s="59"/>
    </row>
    <row r="18" spans="1:34" ht="20.100000000000001" customHeight="1">
      <c r="A18" s="43"/>
      <c r="B18" s="44"/>
      <c r="C18" s="216"/>
      <c r="D18" s="217"/>
      <c r="E18" s="238"/>
      <c r="F18" s="221"/>
      <c r="G18" s="222"/>
      <c r="H18" s="223"/>
      <c r="AC18" s="67"/>
    </row>
    <row r="19" spans="1:34" ht="20.100000000000001" customHeight="1">
      <c r="A19" s="43"/>
      <c r="B19" s="44"/>
      <c r="C19" s="227" t="s">
        <v>66</v>
      </c>
      <c r="D19" s="228"/>
      <c r="E19" s="239"/>
      <c r="F19" s="240">
        <v>1.8320949327706861E-2</v>
      </c>
      <c r="G19" s="241"/>
      <c r="H19" s="242"/>
      <c r="I19" s="56"/>
      <c r="AC19" s="67"/>
    </row>
    <row r="20" spans="1:34" ht="20.100000000000001" customHeight="1">
      <c r="A20" s="43"/>
      <c r="B20" s="44"/>
      <c r="C20" s="209" t="s">
        <v>100</v>
      </c>
      <c r="D20" s="210"/>
      <c r="E20" s="243"/>
      <c r="F20" s="244">
        <v>3.2899999999999999E-2</v>
      </c>
      <c r="G20" s="245"/>
      <c r="H20" s="246"/>
      <c r="I20" s="56"/>
      <c r="AC20" s="67"/>
    </row>
    <row r="21" spans="1:34" ht="20.100000000000001" customHeight="1">
      <c r="A21" s="43"/>
      <c r="B21" s="44"/>
      <c r="C21" s="209" t="s">
        <v>142</v>
      </c>
      <c r="D21" s="210"/>
      <c r="E21" s="243"/>
      <c r="F21" s="244">
        <v>-1.9800000000000002E-2</v>
      </c>
      <c r="G21" s="245"/>
      <c r="H21" s="246"/>
      <c r="I21" s="56"/>
      <c r="AC21" s="67"/>
    </row>
    <row r="22" spans="1:34" s="56" customFormat="1" ht="20.100000000000001" customHeight="1">
      <c r="A22" s="43"/>
      <c r="B22" s="44"/>
      <c r="C22" s="209" t="s">
        <v>72</v>
      </c>
      <c r="D22" s="210"/>
      <c r="E22" s="243"/>
      <c r="F22" s="244">
        <v>-1.66E-2</v>
      </c>
      <c r="G22" s="245"/>
      <c r="H22" s="246"/>
      <c r="I22" s="135"/>
      <c r="AC22" s="59"/>
    </row>
    <row r="23" spans="1:34" ht="20.100000000000001" customHeight="1">
      <c r="A23" s="43"/>
      <c r="B23" s="44"/>
      <c r="C23" s="247"/>
      <c r="D23" s="248"/>
      <c r="E23" s="249"/>
      <c r="F23" s="250"/>
      <c r="G23" s="251"/>
      <c r="H23" s="252"/>
      <c r="I23" s="56"/>
      <c r="M23" s="68"/>
      <c r="AC23" s="67"/>
    </row>
    <row r="24" spans="1:34" ht="20.100000000000001" customHeight="1">
      <c r="A24" s="43"/>
      <c r="B24" s="44"/>
      <c r="G24" s="158"/>
      <c r="M24" s="68"/>
      <c r="AC24" s="67"/>
    </row>
    <row r="25" spans="1:34" ht="20.100000000000001" customHeight="1">
      <c r="A25" s="43"/>
      <c r="B25" s="44"/>
      <c r="M25" s="68"/>
      <c r="AC25" s="67"/>
    </row>
    <row r="26" spans="1:34" ht="20.100000000000001" customHeight="1">
      <c r="A26" s="43"/>
      <c r="B26" s="44"/>
      <c r="C26" s="33" t="s">
        <v>23</v>
      </c>
      <c r="G26" s="56"/>
      <c r="H26" s="56"/>
      <c r="I26" s="56"/>
      <c r="J26" s="56"/>
      <c r="K26" s="56"/>
      <c r="L26" s="56"/>
      <c r="M26" s="68"/>
      <c r="N26" s="56"/>
      <c r="O26" s="56"/>
      <c r="P26" s="56"/>
      <c r="Q26" s="56"/>
      <c r="R26" s="56"/>
      <c r="S26" s="56"/>
      <c r="T26" s="56"/>
      <c r="U26" s="56"/>
      <c r="V26" s="56"/>
      <c r="W26" s="56"/>
      <c r="X26" s="56"/>
      <c r="Y26" s="56"/>
      <c r="Z26" s="56"/>
      <c r="AA26" s="56"/>
      <c r="AB26" s="56"/>
      <c r="AC26" s="59"/>
      <c r="AD26" s="56"/>
      <c r="AE26" s="56"/>
      <c r="AF26" s="56"/>
      <c r="AG26" s="56"/>
      <c r="AH26" s="56"/>
    </row>
    <row r="27" spans="1:34" ht="20.100000000000001" customHeight="1">
      <c r="A27" s="43"/>
      <c r="B27" s="44"/>
      <c r="C27" s="47" t="s">
        <v>24</v>
      </c>
      <c r="D27" s="56"/>
      <c r="E27" s="56"/>
      <c r="F27" s="56"/>
      <c r="G27" s="56"/>
      <c r="H27" s="56"/>
      <c r="I27" s="56"/>
      <c r="J27" s="56"/>
      <c r="K27" s="56"/>
      <c r="L27" s="56"/>
      <c r="M27" s="68"/>
      <c r="N27" s="56"/>
      <c r="O27" s="56"/>
      <c r="P27" s="56"/>
      <c r="Q27" s="56"/>
      <c r="R27" s="56"/>
      <c r="S27" s="56"/>
      <c r="T27" s="56"/>
      <c r="U27" s="56"/>
      <c r="V27" s="56"/>
      <c r="W27" s="56"/>
      <c r="X27" s="56"/>
      <c r="Y27" s="56"/>
      <c r="Z27" s="56"/>
      <c r="AA27" s="56"/>
      <c r="AB27" s="56"/>
      <c r="AC27" s="59"/>
      <c r="AD27" s="56"/>
      <c r="AE27" s="56"/>
      <c r="AF27" s="56"/>
      <c r="AG27" s="56"/>
      <c r="AH27" s="56"/>
    </row>
    <row r="28" spans="1:34" ht="20.100000000000001" customHeight="1">
      <c r="A28" s="43"/>
      <c r="B28" s="44"/>
      <c r="C28" s="47" t="s">
        <v>25</v>
      </c>
      <c r="D28" s="56"/>
      <c r="E28" s="56"/>
      <c r="F28" s="56"/>
      <c r="G28" s="56"/>
      <c r="H28" s="56"/>
      <c r="I28" s="56"/>
      <c r="J28" s="56"/>
      <c r="K28" s="56"/>
      <c r="L28" s="56"/>
      <c r="M28" s="68"/>
      <c r="N28" s="56"/>
      <c r="O28" s="56"/>
      <c r="P28" s="56"/>
      <c r="Q28" s="56"/>
      <c r="R28" s="56"/>
      <c r="S28" s="56"/>
      <c r="T28" s="56"/>
      <c r="U28" s="56"/>
      <c r="V28" s="56"/>
      <c r="W28" s="56"/>
      <c r="X28" s="56"/>
      <c r="Y28" s="56"/>
      <c r="Z28" s="56"/>
      <c r="AA28" s="56"/>
      <c r="AB28" s="56"/>
      <c r="AC28" s="59"/>
      <c r="AD28" s="56"/>
      <c r="AE28" s="56"/>
      <c r="AF28" s="56"/>
      <c r="AG28" s="56"/>
      <c r="AH28" s="56"/>
    </row>
    <row r="29" spans="1:34" ht="20.100000000000001" customHeight="1">
      <c r="A29" s="43"/>
      <c r="B29" s="44"/>
      <c r="C29" s="47" t="s">
        <v>26</v>
      </c>
      <c r="D29" s="56"/>
      <c r="E29" s="56"/>
      <c r="F29" s="56"/>
      <c r="G29" s="56"/>
      <c r="H29" s="56"/>
      <c r="I29" s="56"/>
      <c r="J29" s="56"/>
      <c r="K29" s="56"/>
      <c r="L29" s="56"/>
      <c r="M29" s="68"/>
      <c r="N29" s="56"/>
      <c r="O29" s="56"/>
      <c r="P29" s="56"/>
      <c r="Q29" s="56"/>
      <c r="R29" s="56"/>
      <c r="S29" s="56"/>
      <c r="T29" s="56"/>
      <c r="U29" s="56"/>
      <c r="V29" s="56"/>
      <c r="W29" s="56"/>
      <c r="X29" s="56"/>
      <c r="Y29" s="56"/>
      <c r="Z29" s="56"/>
      <c r="AA29" s="56"/>
      <c r="AB29" s="56"/>
      <c r="AC29" s="59"/>
      <c r="AD29" s="56"/>
      <c r="AE29" s="56"/>
      <c r="AF29" s="56"/>
      <c r="AG29" s="56"/>
      <c r="AH29" s="56"/>
    </row>
    <row r="30" spans="1:34" ht="20.100000000000001" customHeight="1">
      <c r="A30" s="43"/>
      <c r="B30" s="44"/>
      <c r="C30" s="253" t="s">
        <v>27</v>
      </c>
      <c r="D30" s="254"/>
      <c r="E30" s="254"/>
      <c r="F30" s="254"/>
      <c r="G30" s="257" t="s">
        <v>28</v>
      </c>
      <c r="H30" s="258"/>
      <c r="I30" s="258"/>
      <c r="J30" s="257" t="s">
        <v>29</v>
      </c>
      <c r="K30" s="258"/>
      <c r="L30" s="261"/>
      <c r="M30" s="214" t="s">
        <v>30</v>
      </c>
      <c r="N30" s="215"/>
      <c r="O30" s="215"/>
      <c r="P30" s="237"/>
      <c r="Q30" s="69"/>
      <c r="R30" s="69"/>
      <c r="S30" s="69"/>
      <c r="T30" s="69"/>
      <c r="U30" s="69"/>
      <c r="V30" s="69"/>
      <c r="W30" s="69"/>
      <c r="X30" s="69"/>
      <c r="Y30" s="69"/>
      <c r="Z30" s="69"/>
      <c r="AA30" s="69"/>
      <c r="AB30" s="69"/>
      <c r="AC30" s="59"/>
      <c r="AD30" s="56"/>
      <c r="AE30" s="56"/>
      <c r="AF30" s="56"/>
      <c r="AG30" s="56"/>
      <c r="AH30" s="56"/>
    </row>
    <row r="31" spans="1:34" ht="20.100000000000001" customHeight="1">
      <c r="A31" s="43"/>
      <c r="B31" s="44"/>
      <c r="C31" s="255"/>
      <c r="D31" s="256"/>
      <c r="E31" s="256"/>
      <c r="F31" s="256"/>
      <c r="G31" s="259"/>
      <c r="H31" s="260"/>
      <c r="I31" s="260"/>
      <c r="J31" s="259"/>
      <c r="K31" s="260"/>
      <c r="L31" s="262"/>
      <c r="M31" s="216"/>
      <c r="N31" s="217"/>
      <c r="O31" s="217"/>
      <c r="P31" s="238"/>
      <c r="Q31" s="69"/>
      <c r="R31" s="69"/>
      <c r="S31" s="69"/>
      <c r="T31" s="69"/>
      <c r="U31" s="69"/>
      <c r="V31" s="69"/>
      <c r="W31" s="69"/>
      <c r="X31" s="69"/>
      <c r="Y31" s="69"/>
      <c r="Z31" s="69"/>
      <c r="AA31" s="69"/>
      <c r="AB31" s="69"/>
      <c r="AC31" s="67"/>
    </row>
    <row r="32" spans="1:34" ht="20.100000000000001" customHeight="1">
      <c r="A32" s="43"/>
      <c r="B32" s="44"/>
      <c r="C32" s="263" t="s">
        <v>31</v>
      </c>
      <c r="D32" s="265" t="s">
        <v>32</v>
      </c>
      <c r="E32" s="266"/>
      <c r="F32" s="267"/>
      <c r="G32" s="268">
        <v>0.91100000000000003</v>
      </c>
      <c r="H32" s="269"/>
      <c r="I32" s="269"/>
      <c r="J32" s="272" t="s">
        <v>143</v>
      </c>
      <c r="K32" s="273"/>
      <c r="L32" s="274"/>
      <c r="M32" s="275" t="s">
        <v>71</v>
      </c>
      <c r="N32" s="276"/>
      <c r="O32" s="276"/>
      <c r="P32" s="277"/>
      <c r="Q32" s="46"/>
      <c r="R32" s="46"/>
      <c r="S32" s="46"/>
      <c r="T32" s="46"/>
      <c r="U32" s="46"/>
      <c r="V32" s="46"/>
      <c r="W32" s="46"/>
      <c r="X32" s="46"/>
      <c r="Y32" s="46"/>
      <c r="Z32" s="46"/>
      <c r="AA32" s="46"/>
      <c r="AB32" s="46"/>
      <c r="AC32" s="67"/>
    </row>
    <row r="33" spans="1:34" ht="20.100000000000001" customHeight="1">
      <c r="A33" s="43"/>
      <c r="B33" s="44"/>
      <c r="C33" s="264"/>
      <c r="D33" s="281" t="s">
        <v>33</v>
      </c>
      <c r="E33" s="235"/>
      <c r="F33" s="236"/>
      <c r="G33" s="270"/>
      <c r="H33" s="271"/>
      <c r="I33" s="271"/>
      <c r="J33" s="282" t="s">
        <v>144</v>
      </c>
      <c r="K33" s="283"/>
      <c r="L33" s="284"/>
      <c r="M33" s="278"/>
      <c r="N33" s="279"/>
      <c r="O33" s="279"/>
      <c r="P33" s="280"/>
      <c r="Q33" s="46"/>
      <c r="R33" s="46"/>
      <c r="S33" s="46"/>
      <c r="T33" s="46"/>
      <c r="U33" s="46"/>
      <c r="V33" s="46"/>
      <c r="W33" s="46"/>
      <c r="X33" s="46"/>
      <c r="Y33" s="46"/>
      <c r="Z33" s="46"/>
      <c r="AA33" s="46"/>
      <c r="AB33" s="46"/>
      <c r="AC33" s="67"/>
    </row>
    <row r="34" spans="1:34" ht="20.100000000000001" customHeight="1">
      <c r="A34" s="43"/>
      <c r="B34" s="44"/>
      <c r="C34" s="263" t="s">
        <v>34</v>
      </c>
      <c r="D34" s="265" t="s">
        <v>32</v>
      </c>
      <c r="E34" s="266"/>
      <c r="F34" s="267"/>
      <c r="G34" s="268">
        <v>0.88100000000000001</v>
      </c>
      <c r="H34" s="269"/>
      <c r="I34" s="269"/>
      <c r="J34" s="272" t="s">
        <v>188</v>
      </c>
      <c r="K34" s="273"/>
      <c r="L34" s="274"/>
      <c r="M34" s="275" t="s">
        <v>72</v>
      </c>
      <c r="N34" s="276"/>
      <c r="O34" s="276"/>
      <c r="P34" s="277"/>
      <c r="Q34" s="134"/>
      <c r="R34" s="46"/>
      <c r="S34" s="46"/>
      <c r="T34" s="46"/>
      <c r="U34" s="46"/>
      <c r="V34" s="46"/>
      <c r="W34" s="46"/>
      <c r="X34" s="46"/>
      <c r="Y34" s="46"/>
      <c r="Z34" s="46"/>
      <c r="AA34" s="46"/>
      <c r="AB34" s="46"/>
      <c r="AC34" s="67"/>
    </row>
    <row r="35" spans="1:34" ht="20.100000000000001" customHeight="1">
      <c r="A35" s="43"/>
      <c r="B35" s="44"/>
      <c r="C35" s="264"/>
      <c r="D35" s="281" t="s">
        <v>33</v>
      </c>
      <c r="E35" s="235"/>
      <c r="F35" s="236"/>
      <c r="G35" s="270"/>
      <c r="H35" s="271"/>
      <c r="I35" s="271"/>
      <c r="J35" s="282" t="s">
        <v>189</v>
      </c>
      <c r="K35" s="283"/>
      <c r="L35" s="284"/>
      <c r="M35" s="278"/>
      <c r="N35" s="279"/>
      <c r="O35" s="279"/>
      <c r="P35" s="280"/>
      <c r="Q35" s="134"/>
      <c r="R35" s="46"/>
      <c r="S35" s="46"/>
      <c r="T35" s="46"/>
      <c r="U35" s="46"/>
      <c r="V35" s="46"/>
      <c r="W35" s="46"/>
      <c r="X35" s="46"/>
      <c r="Y35" s="46"/>
      <c r="Z35" s="46"/>
      <c r="AA35" s="46"/>
      <c r="AB35" s="46"/>
      <c r="AC35" s="67"/>
    </row>
    <row r="36" spans="1:34" ht="20.100000000000001" customHeight="1">
      <c r="A36" s="43"/>
      <c r="B36" s="44"/>
      <c r="C36" s="263" t="s">
        <v>35</v>
      </c>
      <c r="D36" s="265" t="s">
        <v>32</v>
      </c>
      <c r="E36" s="266"/>
      <c r="F36" s="267"/>
      <c r="G36" s="268"/>
      <c r="H36" s="269"/>
      <c r="I36" s="269"/>
      <c r="J36" s="272"/>
      <c r="K36" s="273"/>
      <c r="L36" s="274"/>
      <c r="M36" s="275"/>
      <c r="N36" s="276"/>
      <c r="O36" s="276"/>
      <c r="P36" s="277"/>
      <c r="Q36" s="46"/>
      <c r="R36" s="46"/>
      <c r="S36" s="46"/>
      <c r="T36" s="46"/>
      <c r="U36" s="46"/>
      <c r="V36" s="46"/>
      <c r="W36" s="46"/>
      <c r="X36" s="46"/>
      <c r="Y36" s="46"/>
      <c r="Z36" s="46"/>
      <c r="AA36" s="46"/>
      <c r="AB36" s="46"/>
      <c r="AC36" s="67"/>
    </row>
    <row r="37" spans="1:34" ht="20.100000000000001" customHeight="1">
      <c r="A37" s="43"/>
      <c r="B37" s="44"/>
      <c r="C37" s="264"/>
      <c r="D37" s="281" t="s">
        <v>33</v>
      </c>
      <c r="E37" s="235"/>
      <c r="F37" s="236"/>
      <c r="G37" s="270"/>
      <c r="H37" s="271"/>
      <c r="I37" s="271"/>
      <c r="J37" s="282"/>
      <c r="K37" s="283"/>
      <c r="L37" s="284"/>
      <c r="M37" s="278"/>
      <c r="N37" s="279"/>
      <c r="O37" s="279"/>
      <c r="P37" s="280"/>
      <c r="Q37" s="46"/>
      <c r="R37" s="46"/>
      <c r="S37" s="46"/>
      <c r="T37" s="46"/>
      <c r="U37" s="46"/>
      <c r="V37" s="46"/>
      <c r="W37" s="46"/>
      <c r="X37" s="46"/>
      <c r="Y37" s="46"/>
      <c r="Z37" s="46"/>
      <c r="AA37" s="46"/>
      <c r="AB37" s="46"/>
      <c r="AC37" s="67"/>
    </row>
    <row r="38" spans="1:34" ht="20.100000000000001" customHeight="1">
      <c r="A38" s="43"/>
      <c r="B38" s="44"/>
      <c r="C38" s="263" t="s">
        <v>36</v>
      </c>
      <c r="D38" s="265" t="s">
        <v>32</v>
      </c>
      <c r="E38" s="266"/>
      <c r="F38" s="267"/>
      <c r="G38" s="268"/>
      <c r="H38" s="269"/>
      <c r="I38" s="269"/>
      <c r="J38" s="272"/>
      <c r="K38" s="273"/>
      <c r="L38" s="274"/>
      <c r="M38" s="275"/>
      <c r="N38" s="276"/>
      <c r="O38" s="276"/>
      <c r="P38" s="277"/>
      <c r="Q38" s="46"/>
      <c r="R38" s="46"/>
      <c r="S38" s="46"/>
      <c r="T38" s="46"/>
      <c r="U38" s="46"/>
      <c r="V38" s="46"/>
      <c r="W38" s="46"/>
      <c r="X38" s="46"/>
      <c r="Y38" s="46"/>
      <c r="Z38" s="46"/>
      <c r="AA38" s="46"/>
      <c r="AB38" s="46"/>
      <c r="AC38" s="67"/>
    </row>
    <row r="39" spans="1:34" ht="20.100000000000001" customHeight="1">
      <c r="A39" s="43"/>
      <c r="B39" s="44"/>
      <c r="C39" s="264"/>
      <c r="D39" s="281" t="s">
        <v>33</v>
      </c>
      <c r="E39" s="235"/>
      <c r="F39" s="236"/>
      <c r="G39" s="270"/>
      <c r="H39" s="271"/>
      <c r="I39" s="271"/>
      <c r="J39" s="282"/>
      <c r="K39" s="283"/>
      <c r="L39" s="284"/>
      <c r="M39" s="278"/>
      <c r="N39" s="279"/>
      <c r="O39" s="279"/>
      <c r="P39" s="280"/>
      <c r="Q39" s="46"/>
      <c r="R39" s="46"/>
      <c r="S39" s="46"/>
      <c r="T39" s="46"/>
      <c r="U39" s="46"/>
      <c r="V39" s="46"/>
      <c r="W39" s="46"/>
      <c r="X39" s="46"/>
      <c r="Y39" s="46"/>
      <c r="Z39" s="46"/>
      <c r="AA39" s="46"/>
      <c r="AB39" s="46"/>
      <c r="AC39" s="67"/>
    </row>
    <row r="40" spans="1:34" ht="20.100000000000001" customHeight="1">
      <c r="A40" s="43"/>
      <c r="B40" s="44"/>
      <c r="C40" s="263" t="s">
        <v>37</v>
      </c>
      <c r="D40" s="265" t="s">
        <v>32</v>
      </c>
      <c r="E40" s="266"/>
      <c r="F40" s="267"/>
      <c r="G40" s="268"/>
      <c r="H40" s="269"/>
      <c r="I40" s="269"/>
      <c r="J40" s="272"/>
      <c r="K40" s="273"/>
      <c r="L40" s="274"/>
      <c r="M40" s="275"/>
      <c r="N40" s="276"/>
      <c r="O40" s="276"/>
      <c r="P40" s="277"/>
      <c r="Q40" s="46"/>
      <c r="R40" s="46"/>
      <c r="S40" s="46"/>
      <c r="T40" s="46"/>
      <c r="U40" s="46"/>
      <c r="V40" s="46"/>
      <c r="W40" s="46"/>
      <c r="X40" s="46"/>
      <c r="Y40" s="46"/>
      <c r="Z40" s="46"/>
      <c r="AA40" s="46"/>
      <c r="AB40" s="46"/>
      <c r="AC40" s="67"/>
    </row>
    <row r="41" spans="1:34" ht="20.100000000000001" customHeight="1">
      <c r="A41" s="43"/>
      <c r="B41" s="44"/>
      <c r="C41" s="264"/>
      <c r="D41" s="281" t="s">
        <v>33</v>
      </c>
      <c r="E41" s="235"/>
      <c r="F41" s="236"/>
      <c r="G41" s="270"/>
      <c r="H41" s="271"/>
      <c r="I41" s="271"/>
      <c r="J41" s="282"/>
      <c r="K41" s="283"/>
      <c r="L41" s="284"/>
      <c r="M41" s="278"/>
      <c r="N41" s="279"/>
      <c r="O41" s="279"/>
      <c r="P41" s="280"/>
      <c r="Q41" s="46"/>
      <c r="R41" s="46"/>
      <c r="S41" s="46"/>
      <c r="T41" s="46"/>
      <c r="U41" s="46"/>
      <c r="V41" s="46"/>
      <c r="W41" s="46"/>
      <c r="X41" s="46"/>
      <c r="Y41" s="46"/>
      <c r="Z41" s="46"/>
      <c r="AA41" s="46"/>
      <c r="AB41" s="46"/>
      <c r="AC41" s="67"/>
    </row>
    <row r="42" spans="1:34" ht="20.100000000000001" customHeight="1">
      <c r="A42" s="43"/>
      <c r="B42" s="44"/>
      <c r="C42" s="285" t="s">
        <v>38</v>
      </c>
      <c r="D42" s="265" t="s">
        <v>32</v>
      </c>
      <c r="E42" s="266"/>
      <c r="F42" s="267"/>
      <c r="G42" s="286"/>
      <c r="H42" s="287"/>
      <c r="I42" s="287"/>
      <c r="J42" s="272"/>
      <c r="K42" s="273"/>
      <c r="L42" s="274"/>
      <c r="M42" s="288"/>
      <c r="N42" s="289"/>
      <c r="O42" s="289"/>
      <c r="P42" s="290"/>
      <c r="Q42" s="46"/>
      <c r="R42" s="46"/>
      <c r="S42" s="46"/>
      <c r="T42" s="46"/>
      <c r="U42" s="46"/>
      <c r="V42" s="46"/>
      <c r="W42" s="46"/>
      <c r="X42" s="46"/>
      <c r="Y42" s="46"/>
      <c r="Z42" s="46"/>
      <c r="AA42" s="46"/>
      <c r="AB42" s="46"/>
      <c r="AC42" s="67"/>
    </row>
    <row r="43" spans="1:34" ht="20.100000000000001" customHeight="1">
      <c r="A43" s="43"/>
      <c r="B43" s="44"/>
      <c r="C43" s="264"/>
      <c r="D43" s="281" t="s">
        <v>33</v>
      </c>
      <c r="E43" s="235"/>
      <c r="F43" s="236"/>
      <c r="G43" s="270"/>
      <c r="H43" s="271"/>
      <c r="I43" s="271"/>
      <c r="J43" s="282"/>
      <c r="K43" s="283"/>
      <c r="L43" s="284"/>
      <c r="M43" s="278"/>
      <c r="N43" s="279"/>
      <c r="O43" s="279"/>
      <c r="P43" s="280"/>
      <c r="Q43" s="46"/>
      <c r="R43" s="46"/>
      <c r="S43" s="46"/>
      <c r="T43" s="46"/>
      <c r="U43" s="46"/>
      <c r="V43" s="46"/>
      <c r="W43" s="46"/>
      <c r="X43" s="46"/>
      <c r="Y43" s="46"/>
      <c r="Z43" s="46"/>
      <c r="AA43" s="46"/>
      <c r="AB43" s="46"/>
      <c r="AC43" s="67"/>
    </row>
    <row r="44" spans="1:34" ht="20.100000000000001" customHeight="1">
      <c r="A44" s="43"/>
      <c r="B44" s="44"/>
      <c r="C44" s="285" t="s">
        <v>39</v>
      </c>
      <c r="D44" s="265" t="s">
        <v>32</v>
      </c>
      <c r="E44" s="266"/>
      <c r="F44" s="267"/>
      <c r="G44" s="286"/>
      <c r="H44" s="287"/>
      <c r="I44" s="287"/>
      <c r="J44" s="272"/>
      <c r="K44" s="273"/>
      <c r="L44" s="274"/>
      <c r="M44" s="291"/>
      <c r="N44" s="289"/>
      <c r="O44" s="289"/>
      <c r="P44" s="290"/>
      <c r="Q44" s="46"/>
      <c r="R44" s="46"/>
      <c r="S44" s="46"/>
      <c r="T44" s="46"/>
      <c r="U44" s="46"/>
      <c r="V44" s="46"/>
      <c r="W44" s="46"/>
      <c r="X44" s="46"/>
      <c r="Y44" s="46"/>
      <c r="Z44" s="46"/>
      <c r="AA44" s="46"/>
      <c r="AB44" s="46"/>
      <c r="AC44" s="67"/>
    </row>
    <row r="45" spans="1:34" ht="20.100000000000001" customHeight="1">
      <c r="A45" s="43"/>
      <c r="B45" s="44"/>
      <c r="C45" s="264"/>
      <c r="D45" s="281" t="s">
        <v>33</v>
      </c>
      <c r="E45" s="235"/>
      <c r="F45" s="236"/>
      <c r="G45" s="270"/>
      <c r="H45" s="271"/>
      <c r="I45" s="271"/>
      <c r="J45" s="282"/>
      <c r="K45" s="283"/>
      <c r="L45" s="284"/>
      <c r="M45" s="278"/>
      <c r="N45" s="279"/>
      <c r="O45" s="279"/>
      <c r="P45" s="280"/>
      <c r="Q45" s="46"/>
      <c r="R45" s="46"/>
      <c r="S45" s="46"/>
      <c r="T45" s="46"/>
      <c r="U45" s="46"/>
      <c r="V45" s="46"/>
      <c r="W45" s="46"/>
      <c r="X45" s="46"/>
      <c r="Y45" s="46"/>
      <c r="Z45" s="46"/>
      <c r="AA45" s="46"/>
      <c r="AB45" s="46"/>
      <c r="AC45" s="67"/>
    </row>
    <row r="46" spans="1:34" ht="20.100000000000001" customHeight="1">
      <c r="A46" s="43"/>
      <c r="B46" s="44"/>
      <c r="C46" s="58"/>
      <c r="D46" s="58"/>
      <c r="E46" s="58"/>
      <c r="F46" s="58"/>
      <c r="G46" s="58"/>
      <c r="H46" s="58"/>
      <c r="I46" s="58"/>
      <c r="J46" s="58"/>
      <c r="K46" s="58"/>
      <c r="L46" s="58"/>
      <c r="M46" s="58"/>
      <c r="N46" s="58"/>
      <c r="O46" s="58"/>
      <c r="P46" s="58"/>
      <c r="Q46" s="58"/>
      <c r="R46" s="58"/>
      <c r="S46" s="58"/>
      <c r="T46" s="58"/>
      <c r="U46" s="58"/>
      <c r="V46" s="58"/>
      <c r="W46" s="58"/>
      <c r="X46" s="58"/>
      <c r="Y46" s="58"/>
      <c r="Z46" s="58"/>
      <c r="AA46" s="58"/>
      <c r="AB46" s="58"/>
      <c r="AC46" s="70"/>
      <c r="AD46" s="58"/>
      <c r="AE46" s="58"/>
      <c r="AF46" s="58"/>
      <c r="AG46" s="58"/>
      <c r="AH46" s="58"/>
    </row>
    <row r="47" spans="1:34" ht="20.100000000000001" customHeight="1" thickBot="1">
      <c r="A47" s="71"/>
      <c r="B47" s="72"/>
      <c r="C47" s="73"/>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4"/>
      <c r="AD47" s="71"/>
      <c r="AE47" s="71"/>
      <c r="AF47" s="71"/>
      <c r="AG47" s="71"/>
      <c r="AH47" s="71"/>
    </row>
    <row r="49" spans="1:34" ht="20.100000000000001" customHeight="1">
      <c r="A49" s="33" t="s">
        <v>40</v>
      </c>
      <c r="B49" s="33"/>
      <c r="E49" s="35" t="s">
        <v>1</v>
      </c>
    </row>
    <row r="50" spans="1:34" ht="20.100000000000001" customHeight="1" thickBot="1">
      <c r="B50" s="75" t="s">
        <v>41</v>
      </c>
      <c r="C50" s="37"/>
      <c r="D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row>
    <row r="51" spans="1:34" ht="20.100000000000001" customHeight="1">
      <c r="B51" s="157"/>
      <c r="C51" s="76"/>
      <c r="D51" s="76"/>
      <c r="E51" s="76"/>
      <c r="F51" s="76"/>
      <c r="G51" s="76"/>
      <c r="H51" s="76"/>
      <c r="I51" s="76"/>
      <c r="J51" s="76"/>
      <c r="K51" s="76"/>
      <c r="L51" s="76"/>
      <c r="M51" s="76"/>
      <c r="N51" s="76"/>
      <c r="O51" s="76"/>
      <c r="P51" s="77"/>
      <c r="Q51" s="77"/>
      <c r="R51" s="76"/>
      <c r="S51" s="76"/>
      <c r="T51" s="76"/>
      <c r="U51" s="76"/>
      <c r="V51" s="76"/>
      <c r="W51" s="76"/>
      <c r="X51" s="76"/>
      <c r="Y51" s="76"/>
      <c r="Z51" s="76"/>
      <c r="AA51" s="76"/>
      <c r="AB51" s="77"/>
      <c r="AC51" s="76"/>
      <c r="AD51" s="76"/>
      <c r="AE51" s="76"/>
      <c r="AF51" s="76"/>
      <c r="AG51" s="78"/>
      <c r="AH51" s="79"/>
    </row>
    <row r="52" spans="1:34" ht="20.100000000000001" customHeight="1" thickBot="1">
      <c r="B52" s="80"/>
      <c r="C52" s="168"/>
      <c r="D52" s="169"/>
      <c r="E52" s="168"/>
      <c r="F52" s="168"/>
      <c r="G52" s="168"/>
      <c r="H52" s="168"/>
      <c r="I52" s="168"/>
      <c r="J52" s="168"/>
      <c r="K52" s="168"/>
      <c r="L52" s="168"/>
      <c r="M52" s="168"/>
      <c r="N52" s="168"/>
      <c r="O52" s="168"/>
      <c r="P52" s="169"/>
      <c r="Q52" s="169"/>
      <c r="R52" s="168"/>
      <c r="S52" s="168"/>
      <c r="T52" s="170"/>
      <c r="U52" s="168"/>
      <c r="V52" s="168"/>
      <c r="W52" s="168"/>
      <c r="X52" s="168"/>
      <c r="Y52" s="168"/>
      <c r="Z52" s="168"/>
      <c r="AA52" s="168"/>
      <c r="AB52" s="169"/>
      <c r="AC52" s="168"/>
      <c r="AD52" s="168"/>
      <c r="AE52" s="168"/>
      <c r="AF52" s="168"/>
      <c r="AG52" s="171"/>
      <c r="AH52" s="163"/>
    </row>
    <row r="53" spans="1:34" s="46" customFormat="1" ht="18.75">
      <c r="B53" s="164"/>
      <c r="C53" s="203"/>
      <c r="D53" s="203" t="s">
        <v>66</v>
      </c>
      <c r="E53" s="203" t="s">
        <v>140</v>
      </c>
      <c r="F53" s="203" t="s">
        <v>69</v>
      </c>
      <c r="G53" s="203" t="s">
        <v>134</v>
      </c>
      <c r="H53" s="203" t="s">
        <v>70</v>
      </c>
      <c r="I53" s="203" t="s">
        <v>141</v>
      </c>
      <c r="J53" s="203" t="s">
        <v>100</v>
      </c>
      <c r="K53" s="203" t="s">
        <v>71</v>
      </c>
      <c r="L53" s="203" t="s">
        <v>106</v>
      </c>
      <c r="M53" s="203" t="s">
        <v>72</v>
      </c>
      <c r="N53" s="203" t="s">
        <v>73</v>
      </c>
      <c r="O53" s="203" t="s">
        <v>74</v>
      </c>
      <c r="P53" s="203" t="s">
        <v>75</v>
      </c>
      <c r="Q53" s="203" t="s">
        <v>76</v>
      </c>
      <c r="R53" s="203" t="s">
        <v>77</v>
      </c>
      <c r="S53" s="203" t="s">
        <v>135</v>
      </c>
      <c r="T53" s="203" t="s">
        <v>136</v>
      </c>
      <c r="U53" s="203" t="s">
        <v>137</v>
      </c>
      <c r="V53" s="203" t="s">
        <v>138</v>
      </c>
      <c r="W53"/>
      <c r="X53" s="172"/>
      <c r="Y53" s="172"/>
      <c r="Z53" s="172"/>
      <c r="AA53" s="172"/>
      <c r="AB53" s="173"/>
      <c r="AC53" s="172"/>
      <c r="AD53" s="172"/>
      <c r="AE53" s="172"/>
      <c r="AF53" s="172"/>
      <c r="AG53" s="174"/>
      <c r="AH53" s="165"/>
    </row>
    <row r="54" spans="1:34" ht="20.100000000000001" customHeight="1">
      <c r="B54" s="80"/>
      <c r="C54" t="s">
        <v>66</v>
      </c>
      <c r="D54">
        <v>1</v>
      </c>
      <c r="E54"/>
      <c r="F54"/>
      <c r="G54"/>
      <c r="H54"/>
      <c r="I54"/>
      <c r="J54"/>
      <c r="K54"/>
      <c r="L54"/>
      <c r="M54"/>
      <c r="N54"/>
      <c r="O54"/>
      <c r="P54"/>
      <c r="Q54"/>
      <c r="R54"/>
      <c r="S54"/>
      <c r="T54"/>
      <c r="U54"/>
      <c r="V54"/>
      <c r="W54"/>
      <c r="X54" s="168"/>
      <c r="Y54" s="168"/>
      <c r="Z54" s="168"/>
      <c r="AA54" s="168"/>
      <c r="AB54" s="169"/>
      <c r="AC54" s="168"/>
      <c r="AD54" s="168"/>
      <c r="AE54" s="168"/>
      <c r="AF54" s="168"/>
      <c r="AG54" s="174"/>
      <c r="AH54" s="81"/>
    </row>
    <row r="55" spans="1:34" ht="20.100000000000001" customHeight="1">
      <c r="B55" s="166"/>
      <c r="C55" t="s">
        <v>140</v>
      </c>
      <c r="D55">
        <v>2.376582566019713E-2</v>
      </c>
      <c r="E55">
        <v>1</v>
      </c>
      <c r="F55"/>
      <c r="G55"/>
      <c r="H55"/>
      <c r="I55"/>
      <c r="J55"/>
      <c r="K55"/>
      <c r="L55"/>
      <c r="M55"/>
      <c r="N55"/>
      <c r="O55"/>
      <c r="P55"/>
      <c r="Q55"/>
      <c r="R55"/>
      <c r="S55"/>
      <c r="T55"/>
      <c r="U55"/>
      <c r="V55"/>
      <c r="W55"/>
      <c r="X55" s="168"/>
      <c r="Y55" s="168"/>
      <c r="Z55" s="168"/>
      <c r="AA55" s="168"/>
      <c r="AB55" s="169"/>
      <c r="AC55" s="168"/>
      <c r="AD55" s="168"/>
      <c r="AE55" s="168"/>
      <c r="AF55" s="168"/>
      <c r="AG55" s="174"/>
      <c r="AH55" s="81"/>
    </row>
    <row r="56" spans="1:34" ht="20.100000000000001" customHeight="1">
      <c r="B56" s="166"/>
      <c r="C56" t="s">
        <v>69</v>
      </c>
      <c r="D56">
        <v>1.8320949327706861E-2</v>
      </c>
      <c r="E56">
        <v>-8.9786134342056165E-2</v>
      </c>
      <c r="F56">
        <v>1</v>
      </c>
      <c r="G56"/>
      <c r="H56"/>
      <c r="I56"/>
      <c r="J56"/>
      <c r="K56"/>
      <c r="L56"/>
      <c r="M56"/>
      <c r="N56"/>
      <c r="O56"/>
      <c r="P56"/>
      <c r="Q56"/>
      <c r="R56"/>
      <c r="S56"/>
      <c r="T56"/>
      <c r="U56"/>
      <c r="V56"/>
      <c r="W56"/>
      <c r="X56" s="168"/>
      <c r="Y56" s="168"/>
      <c r="Z56" s="168"/>
      <c r="AA56" s="168"/>
      <c r="AB56" s="169"/>
      <c r="AC56" s="168"/>
      <c r="AD56" s="168"/>
      <c r="AE56" s="168"/>
      <c r="AF56" s="168"/>
      <c r="AG56" s="177"/>
      <c r="AH56" s="81"/>
    </row>
    <row r="57" spans="1:34" ht="20.100000000000001" customHeight="1">
      <c r="B57" s="166"/>
      <c r="C57" t="s">
        <v>134</v>
      </c>
      <c r="D57">
        <v>-4.7044107518182582E-2</v>
      </c>
      <c r="E57">
        <v>-0.10854058222479289</v>
      </c>
      <c r="F57">
        <v>-0.28903567252449419</v>
      </c>
      <c r="G57">
        <v>1</v>
      </c>
      <c r="H57"/>
      <c r="I57"/>
      <c r="J57"/>
      <c r="K57"/>
      <c r="L57"/>
      <c r="M57"/>
      <c r="N57"/>
      <c r="O57"/>
      <c r="P57"/>
      <c r="Q57"/>
      <c r="R57"/>
      <c r="S57"/>
      <c r="T57"/>
      <c r="U57"/>
      <c r="V57"/>
      <c r="W57"/>
      <c r="X57" s="168"/>
      <c r="Y57" s="168"/>
      <c r="Z57" s="168"/>
      <c r="AA57" s="168"/>
      <c r="AB57" s="169"/>
      <c r="AC57" s="168"/>
      <c r="AD57" s="168"/>
      <c r="AE57" s="168"/>
      <c r="AF57" s="168"/>
      <c r="AG57" s="177"/>
      <c r="AH57" s="81"/>
    </row>
    <row r="58" spans="1:34" ht="22.5" customHeight="1">
      <c r="B58" s="166"/>
      <c r="C58" t="s">
        <v>70</v>
      </c>
      <c r="D58">
        <v>1.0963548561018619E-2</v>
      </c>
      <c r="E58">
        <v>-3.6955004502081036E-2</v>
      </c>
      <c r="F58">
        <v>6.7098558211781678E-2</v>
      </c>
      <c r="G58">
        <v>-3.2156840197989922E-2</v>
      </c>
      <c r="H58">
        <v>1</v>
      </c>
      <c r="I58"/>
      <c r="J58"/>
      <c r="K58"/>
      <c r="L58"/>
      <c r="M58"/>
      <c r="N58"/>
      <c r="O58"/>
      <c r="P58"/>
      <c r="Q58"/>
      <c r="R58"/>
      <c r="S58"/>
      <c r="T58"/>
      <c r="U58"/>
      <c r="V58"/>
      <c r="W58"/>
      <c r="X58" s="168"/>
      <c r="Y58" s="168"/>
      <c r="Z58" s="168"/>
      <c r="AA58" s="168"/>
      <c r="AB58" s="169"/>
      <c r="AC58" s="168"/>
      <c r="AD58" s="168"/>
      <c r="AE58" s="168"/>
      <c r="AF58" s="168"/>
      <c r="AG58" s="177"/>
      <c r="AH58" s="81"/>
    </row>
    <row r="59" spans="1:34" ht="20.100000000000001" customHeight="1">
      <c r="B59" s="166"/>
      <c r="C59" t="s">
        <v>141</v>
      </c>
      <c r="D59">
        <v>9.7691826617511222E-3</v>
      </c>
      <c r="E59">
        <v>1.5295395285770836E-2</v>
      </c>
      <c r="F59">
        <v>-0.28603104139913033</v>
      </c>
      <c r="G59">
        <v>9.5967311349963239E-2</v>
      </c>
      <c r="H59">
        <v>-7.516628064646369E-2</v>
      </c>
      <c r="I59">
        <v>1</v>
      </c>
      <c r="J59"/>
      <c r="K59"/>
      <c r="L59"/>
      <c r="M59"/>
      <c r="N59"/>
      <c r="O59"/>
      <c r="P59"/>
      <c r="Q59"/>
      <c r="R59"/>
      <c r="S59"/>
      <c r="T59"/>
      <c r="U59"/>
      <c r="V59"/>
      <c r="W59"/>
      <c r="X59" s="168"/>
      <c r="Y59" s="168"/>
      <c r="Z59" s="168"/>
      <c r="AA59" s="168"/>
      <c r="AB59" s="169"/>
      <c r="AC59" s="168"/>
      <c r="AD59" s="168"/>
      <c r="AE59" s="168"/>
      <c r="AF59" s="168"/>
      <c r="AG59" s="177"/>
      <c r="AH59" s="81"/>
    </row>
    <row r="60" spans="1:34" ht="20.100000000000001" customHeight="1">
      <c r="B60" s="166"/>
      <c r="C60" t="s">
        <v>100</v>
      </c>
      <c r="D60">
        <v>-9.3984171741241837E-2</v>
      </c>
      <c r="E60">
        <v>5.1126158207706517E-2</v>
      </c>
      <c r="F60">
        <v>3.2851422381703729E-2</v>
      </c>
      <c r="G60">
        <v>-3.5347379516375635E-3</v>
      </c>
      <c r="H60">
        <v>7.2487542809280034E-2</v>
      </c>
      <c r="I60">
        <v>7.3558253267818445E-3</v>
      </c>
      <c r="J60">
        <v>1</v>
      </c>
      <c r="K60"/>
      <c r="L60"/>
      <c r="M60"/>
      <c r="N60"/>
      <c r="O60"/>
      <c r="P60"/>
      <c r="Q60"/>
      <c r="R60"/>
      <c r="S60"/>
      <c r="T60"/>
      <c r="U60"/>
      <c r="V60"/>
      <c r="W60"/>
      <c r="X60" s="168"/>
      <c r="Y60" s="168"/>
      <c r="Z60" s="168"/>
      <c r="AA60" s="168"/>
      <c r="AB60" s="169"/>
      <c r="AC60" s="168"/>
      <c r="AD60" s="168"/>
      <c r="AE60" s="168"/>
      <c r="AF60" s="168"/>
      <c r="AG60" s="177"/>
      <c r="AH60" s="81"/>
    </row>
    <row r="61" spans="1:34" ht="20.100000000000001" customHeight="1">
      <c r="B61" s="166"/>
      <c r="C61" t="s">
        <v>71</v>
      </c>
      <c r="D61">
        <v>-7.7557392363951164E-2</v>
      </c>
      <c r="E61">
        <v>9.0998079425671161E-2</v>
      </c>
      <c r="F61">
        <v>-5.5389502975624727E-2</v>
      </c>
      <c r="G61">
        <v>3.4892131628601754E-2</v>
      </c>
      <c r="H61">
        <v>-7.7358892007821756E-2</v>
      </c>
      <c r="I61">
        <v>-1.1739861793315778E-2</v>
      </c>
      <c r="J61">
        <v>-1.6542609397511478E-2</v>
      </c>
      <c r="K61">
        <v>1</v>
      </c>
      <c r="L61"/>
      <c r="M61"/>
      <c r="N61"/>
      <c r="O61"/>
      <c r="P61"/>
      <c r="Q61"/>
      <c r="R61"/>
      <c r="S61"/>
      <c r="T61"/>
      <c r="U61"/>
      <c r="V61"/>
      <c r="W61"/>
      <c r="X61" s="168"/>
      <c r="Y61" s="168"/>
      <c r="Z61" s="168"/>
      <c r="AA61" s="168"/>
      <c r="AB61" s="169"/>
      <c r="AC61" s="168"/>
      <c r="AD61" s="168"/>
      <c r="AE61" s="168"/>
      <c r="AF61" s="168"/>
      <c r="AH61" s="67"/>
    </row>
    <row r="62" spans="1:34" ht="20.100000000000001" customHeight="1">
      <c r="B62" s="166"/>
      <c r="C62" t="s">
        <v>106</v>
      </c>
      <c r="D62">
        <v>5.259342262248297E-3</v>
      </c>
      <c r="E62">
        <v>5.1402533643639496E-2</v>
      </c>
      <c r="F62">
        <v>-1.9807331680306666E-2</v>
      </c>
      <c r="G62">
        <v>5.6127825269287793E-2</v>
      </c>
      <c r="H62">
        <v>-3.822894684507582E-3</v>
      </c>
      <c r="I62">
        <v>-6.9699052870471442E-2</v>
      </c>
      <c r="J62">
        <v>-9.782938951083309E-3</v>
      </c>
      <c r="K62">
        <v>-3.9875385094548929E-3</v>
      </c>
      <c r="L62">
        <v>1</v>
      </c>
      <c r="M62"/>
      <c r="N62"/>
      <c r="O62"/>
      <c r="P62"/>
      <c r="Q62"/>
      <c r="R62"/>
      <c r="S62"/>
      <c r="T62"/>
      <c r="U62"/>
      <c r="V62"/>
      <c r="W62"/>
      <c r="X62" s="168"/>
      <c r="Y62" s="168"/>
      <c r="Z62" s="168"/>
      <c r="AA62" s="168"/>
      <c r="AB62" s="169"/>
      <c r="AC62" s="168"/>
      <c r="AD62" s="168"/>
      <c r="AE62" s="168"/>
      <c r="AF62" s="168"/>
      <c r="AH62" s="67"/>
    </row>
    <row r="63" spans="1:34" ht="20.100000000000001" customHeight="1">
      <c r="B63" s="166"/>
      <c r="C63" t="s">
        <v>72</v>
      </c>
      <c r="D63">
        <v>5.0397500518191314E-2</v>
      </c>
      <c r="E63">
        <v>6.9515682901216458E-2</v>
      </c>
      <c r="F63">
        <v>-1.6610898042512326E-2</v>
      </c>
      <c r="G63">
        <v>2.2444837732575251E-3</v>
      </c>
      <c r="H63">
        <v>1.4732732306387032E-2</v>
      </c>
      <c r="I63">
        <v>-6.8820498447348138E-2</v>
      </c>
      <c r="J63">
        <v>7.0584076226231952E-3</v>
      </c>
      <c r="K63">
        <v>5.8531067363875637E-2</v>
      </c>
      <c r="L63">
        <v>0.88128293733045393</v>
      </c>
      <c r="M63">
        <v>1</v>
      </c>
      <c r="N63"/>
      <c r="O63"/>
      <c r="P63"/>
      <c r="Q63"/>
      <c r="R63"/>
      <c r="S63"/>
      <c r="T63"/>
      <c r="U63"/>
      <c r="V63"/>
      <c r="W63"/>
      <c r="X63" s="168"/>
      <c r="Y63" s="168"/>
      <c r="Z63" s="168"/>
      <c r="AA63" s="168"/>
      <c r="AB63" s="169"/>
      <c r="AC63" s="168"/>
      <c r="AD63" s="168"/>
      <c r="AE63" s="168"/>
      <c r="AF63" s="168"/>
      <c r="AH63" s="67"/>
    </row>
    <row r="64" spans="1:34" ht="20.100000000000001" customHeight="1">
      <c r="B64" s="166"/>
      <c r="C64" t="s">
        <v>73</v>
      </c>
      <c r="D64">
        <v>3.132528627668018E-2</v>
      </c>
      <c r="E64">
        <v>7.8952000229240815E-2</v>
      </c>
      <c r="F64">
        <v>5.5309328884646194E-2</v>
      </c>
      <c r="G64">
        <v>-2.348449989037895E-2</v>
      </c>
      <c r="H64">
        <v>7.9997595628834893E-4</v>
      </c>
      <c r="I64">
        <v>9.6730407797127063E-2</v>
      </c>
      <c r="J64">
        <v>-9.9627257868636118E-2</v>
      </c>
      <c r="K64">
        <v>-1.1789002675735098E-2</v>
      </c>
      <c r="L64">
        <v>4.1977780218209457E-2</v>
      </c>
      <c r="M64">
        <v>1.5190829341124445E-3</v>
      </c>
      <c r="N64">
        <v>1</v>
      </c>
      <c r="O64"/>
      <c r="P64"/>
      <c r="Q64"/>
      <c r="R64"/>
      <c r="S64"/>
      <c r="T64"/>
      <c r="U64"/>
      <c r="V64"/>
      <c r="W64"/>
      <c r="X64" s="168"/>
      <c r="Y64" s="168"/>
      <c r="Z64" s="168"/>
      <c r="AA64" s="168"/>
      <c r="AB64" s="169"/>
      <c r="AC64" s="168"/>
      <c r="AD64" s="168"/>
      <c r="AE64" s="168"/>
      <c r="AF64" s="168"/>
      <c r="AH64" s="67"/>
    </row>
    <row r="65" spans="2:34" ht="20.100000000000001" customHeight="1">
      <c r="B65" s="166"/>
      <c r="C65" t="s">
        <v>74</v>
      </c>
      <c r="D65">
        <v>-3.1435676543265664E-2</v>
      </c>
      <c r="E65">
        <v>-0.16995361182663804</v>
      </c>
      <c r="F65">
        <v>-9.3994767214152203E-2</v>
      </c>
      <c r="G65">
        <v>8.5120835662779101E-2</v>
      </c>
      <c r="H65">
        <v>-8.0145605143260176E-2</v>
      </c>
      <c r="I65">
        <v>3.9087003773177503E-2</v>
      </c>
      <c r="J65">
        <v>-6.7040749656058968E-2</v>
      </c>
      <c r="K65">
        <v>-0.12633454646521905</v>
      </c>
      <c r="L65">
        <v>-4.2618778466284105E-2</v>
      </c>
      <c r="M65">
        <v>-4.7854290154103502E-2</v>
      </c>
      <c r="N65">
        <v>7.7506753684052743E-2</v>
      </c>
      <c r="O65">
        <v>1</v>
      </c>
      <c r="P65"/>
      <c r="Q65"/>
      <c r="R65"/>
      <c r="S65"/>
      <c r="T65"/>
      <c r="U65"/>
      <c r="V65"/>
      <c r="W65"/>
      <c r="X65" s="168"/>
      <c r="Y65" s="168"/>
      <c r="Z65" s="168"/>
      <c r="AA65" s="168"/>
      <c r="AB65" s="169"/>
      <c r="AC65" s="168"/>
      <c r="AD65" s="168"/>
      <c r="AE65" s="168"/>
      <c r="AF65" s="168"/>
      <c r="AH65" s="67"/>
    </row>
    <row r="66" spans="2:34" ht="20.100000000000001" customHeight="1">
      <c r="B66" s="166"/>
      <c r="C66" t="s">
        <v>75</v>
      </c>
      <c r="D66">
        <v>-0.12343538812500653</v>
      </c>
      <c r="E66">
        <v>1.0247893082521499E-2</v>
      </c>
      <c r="F66">
        <v>6.5147493760797273E-2</v>
      </c>
      <c r="G66">
        <v>3.2961211981013344E-2</v>
      </c>
      <c r="H66">
        <v>-2.5483561064099672E-2</v>
      </c>
      <c r="I66">
        <v>-5.8422300019439113E-2</v>
      </c>
      <c r="J66">
        <v>1.7484302061731398E-2</v>
      </c>
      <c r="K66">
        <v>4.7557004622241183E-4</v>
      </c>
      <c r="L66">
        <v>-3.4866931864516434E-2</v>
      </c>
      <c r="M66">
        <v>-4.6926410842898864E-2</v>
      </c>
      <c r="N66">
        <v>-2.2493662389650101E-2</v>
      </c>
      <c r="O66">
        <v>-0.13371902371250216</v>
      </c>
      <c r="P66">
        <v>1</v>
      </c>
      <c r="Q66"/>
      <c r="R66"/>
      <c r="S66"/>
      <c r="T66"/>
      <c r="U66"/>
      <c r="V66"/>
      <c r="W66"/>
      <c r="X66" s="168"/>
      <c r="Y66" s="168"/>
      <c r="Z66" s="168"/>
      <c r="AA66" s="168"/>
      <c r="AB66" s="169"/>
      <c r="AC66" s="168"/>
      <c r="AD66" s="168"/>
      <c r="AE66" s="168"/>
      <c r="AF66" s="168"/>
      <c r="AH66" s="67"/>
    </row>
    <row r="67" spans="2:34" ht="20.100000000000001" customHeight="1">
      <c r="B67" s="166"/>
      <c r="C67" t="s">
        <v>76</v>
      </c>
      <c r="D67">
        <v>9.2841083732307331E-2</v>
      </c>
      <c r="E67">
        <v>-6.6856269904579949E-2</v>
      </c>
      <c r="F67">
        <v>0.74547357614327447</v>
      </c>
      <c r="G67">
        <v>3.8556279896600869E-2</v>
      </c>
      <c r="H67">
        <v>-7.4955543243127767E-2</v>
      </c>
      <c r="I67">
        <v>-1.1340495362256748E-2</v>
      </c>
      <c r="J67">
        <v>7.2073886195233347E-2</v>
      </c>
      <c r="K67">
        <v>-0.11443757171165858</v>
      </c>
      <c r="L67">
        <v>-2.9442289923036651E-3</v>
      </c>
      <c r="M67">
        <v>8.8650100465901618E-3</v>
      </c>
      <c r="N67">
        <v>3.2827488798756799E-2</v>
      </c>
      <c r="O67">
        <v>4.2181863470159175E-2</v>
      </c>
      <c r="P67">
        <v>4.5887200510169202E-2</v>
      </c>
      <c r="Q67">
        <v>1</v>
      </c>
      <c r="R67"/>
      <c r="S67"/>
      <c r="T67"/>
      <c r="U67"/>
      <c r="V67"/>
      <c r="W67"/>
      <c r="X67" s="168"/>
      <c r="Y67" s="168"/>
      <c r="Z67" s="168"/>
      <c r="AA67" s="168"/>
      <c r="AB67" s="169"/>
      <c r="AC67" s="168"/>
      <c r="AD67" s="168"/>
      <c r="AE67" s="168"/>
      <c r="AF67" s="168"/>
      <c r="AH67" s="67"/>
    </row>
    <row r="68" spans="2:34" ht="20.100000000000001" customHeight="1">
      <c r="B68" s="166"/>
      <c r="C68" t="s">
        <v>77</v>
      </c>
      <c r="D68">
        <v>-6.946067135555628E-2</v>
      </c>
      <c r="E68">
        <v>4.14483080389468E-2</v>
      </c>
      <c r="F68">
        <v>-6.563870036604505E-2</v>
      </c>
      <c r="G68">
        <v>6.4665670383374247E-3</v>
      </c>
      <c r="H68">
        <v>-7.3023398047332377E-2</v>
      </c>
      <c r="I68">
        <v>-3.4597481337359924E-2</v>
      </c>
      <c r="J68">
        <v>-2.018558668703996E-3</v>
      </c>
      <c r="K68">
        <v>0.91054059059463188</v>
      </c>
      <c r="L68">
        <v>-2.1776561015698755E-2</v>
      </c>
      <c r="M68">
        <v>4.2797161743484947E-2</v>
      </c>
      <c r="N68">
        <v>1.5833954582555022E-2</v>
      </c>
      <c r="O68">
        <v>-0.10174869436031379</v>
      </c>
      <c r="P68">
        <v>3.1645908601435984E-3</v>
      </c>
      <c r="Q68">
        <v>-0.12012268352473958</v>
      </c>
      <c r="R68">
        <v>1</v>
      </c>
      <c r="S68"/>
      <c r="T68"/>
      <c r="U68"/>
      <c r="V68"/>
      <c r="W68"/>
      <c r="X68" s="168"/>
      <c r="Y68" s="168"/>
      <c r="Z68" s="168"/>
      <c r="AA68" s="168"/>
      <c r="AB68" s="169"/>
      <c r="AC68" s="168"/>
      <c r="AD68" s="168"/>
      <c r="AE68" s="168"/>
      <c r="AF68" s="168"/>
      <c r="AH68" s="67"/>
    </row>
    <row r="69" spans="2:34" ht="20.100000000000001" customHeight="1">
      <c r="B69" s="166"/>
      <c r="C69" t="s">
        <v>135</v>
      </c>
      <c r="D69">
        <v>-3.9982227366429451E-2</v>
      </c>
      <c r="E69">
        <v>-1.4696796590785242E-2</v>
      </c>
      <c r="F69">
        <v>-0.10278345350057466</v>
      </c>
      <c r="G69">
        <v>1.870501384281768E-2</v>
      </c>
      <c r="H69">
        <v>-5.8238984262287546E-2</v>
      </c>
      <c r="I69">
        <v>-4.9645693778393903E-2</v>
      </c>
      <c r="J69">
        <v>9.2429971732288216E-2</v>
      </c>
      <c r="K69">
        <v>5.7718837995508962E-2</v>
      </c>
      <c r="L69">
        <v>-3.1343238903080814E-2</v>
      </c>
      <c r="M69">
        <v>1.5039172480126109E-2</v>
      </c>
      <c r="N69">
        <v>0.10928603336083559</v>
      </c>
      <c r="O69">
        <v>-3.1992712122281046E-2</v>
      </c>
      <c r="P69">
        <v>2.9225111150212497E-2</v>
      </c>
      <c r="Q69">
        <v>-5.6567544098858051E-2</v>
      </c>
      <c r="R69">
        <v>7.1203785552146515E-2</v>
      </c>
      <c r="S69">
        <v>1</v>
      </c>
      <c r="T69"/>
      <c r="U69"/>
      <c r="V69"/>
      <c r="W69"/>
      <c r="X69" s="168"/>
      <c r="Y69" s="168"/>
      <c r="Z69" s="168"/>
      <c r="AA69" s="168"/>
      <c r="AB69" s="169"/>
      <c r="AC69" s="168"/>
      <c r="AD69" s="168"/>
      <c r="AE69" s="168"/>
      <c r="AF69" s="168"/>
      <c r="AH69" s="67"/>
    </row>
    <row r="70" spans="2:34" ht="20.100000000000001" customHeight="1">
      <c r="B70" s="166"/>
      <c r="C70" t="s">
        <v>136</v>
      </c>
      <c r="D70">
        <v>2.9927984939672775E-2</v>
      </c>
      <c r="E70">
        <v>8.1342518407140005E-2</v>
      </c>
      <c r="F70">
        <v>8.060586483171478E-2</v>
      </c>
      <c r="G70">
        <v>-5.9145423574103344E-2</v>
      </c>
      <c r="H70">
        <v>7.0628792829575812E-3</v>
      </c>
      <c r="I70">
        <v>5.5447435290112902E-2</v>
      </c>
      <c r="J70">
        <v>-2.4536508208231122E-2</v>
      </c>
      <c r="K70">
        <v>-5.0908153109598592E-2</v>
      </c>
      <c r="L70">
        <v>4.4791637136715336E-2</v>
      </c>
      <c r="M70">
        <v>2.128791459319403E-2</v>
      </c>
      <c r="N70">
        <v>-6.3199935365086821E-2</v>
      </c>
      <c r="O70">
        <v>4.7341163336217094E-2</v>
      </c>
      <c r="P70">
        <v>-1.6736916244416693E-2</v>
      </c>
      <c r="Q70">
        <v>9.0730304589896657E-2</v>
      </c>
      <c r="R70">
        <v>-4.1606744036203958E-2</v>
      </c>
      <c r="S70">
        <v>-0.48631849833024293</v>
      </c>
      <c r="T70">
        <v>1</v>
      </c>
      <c r="U70"/>
      <c r="V70"/>
      <c r="W70"/>
      <c r="X70" s="175"/>
      <c r="Y70" s="175"/>
      <c r="Z70" s="168"/>
      <c r="AA70" s="168"/>
      <c r="AB70" s="169"/>
      <c r="AC70" s="168"/>
      <c r="AD70" s="168"/>
      <c r="AE70" s="168"/>
      <c r="AF70" s="168"/>
      <c r="AH70" s="67"/>
    </row>
    <row r="71" spans="2:34" ht="20.100000000000001" customHeight="1">
      <c r="B71" s="166"/>
      <c r="C71" t="s">
        <v>137</v>
      </c>
      <c r="D71">
        <v>-4.3218263474475577E-2</v>
      </c>
      <c r="E71">
        <v>2.0271812803148607E-2</v>
      </c>
      <c r="F71">
        <v>-0.1237660507170012</v>
      </c>
      <c r="G71">
        <v>5.7812206883053149E-2</v>
      </c>
      <c r="H71">
        <v>-0.11419916453185032</v>
      </c>
      <c r="I71">
        <v>6.3337070294817652E-2</v>
      </c>
      <c r="J71">
        <v>-1.2346669193072431E-2</v>
      </c>
      <c r="K71">
        <v>4.6948164004508013E-2</v>
      </c>
      <c r="L71">
        <v>6.617618159898031E-2</v>
      </c>
      <c r="M71">
        <v>0.11051396319044439</v>
      </c>
      <c r="N71">
        <v>2.473554537073339E-2</v>
      </c>
      <c r="O71">
        <v>0.14023463431563965</v>
      </c>
      <c r="P71">
        <v>-0.13486564201021239</v>
      </c>
      <c r="Q71">
        <v>-3.5617064543642232E-2</v>
      </c>
      <c r="R71">
        <v>7.2404988423322922E-2</v>
      </c>
      <c r="S71">
        <v>-8.9756140276579008E-2</v>
      </c>
      <c r="T71">
        <v>2.5441169673550486E-2</v>
      </c>
      <c r="U71">
        <v>1</v>
      </c>
      <c r="V71"/>
      <c r="W71"/>
      <c r="X71" s="175"/>
      <c r="Y71" s="175"/>
      <c r="Z71" s="168"/>
      <c r="AA71" s="168"/>
      <c r="AB71" s="169"/>
      <c r="AC71" s="168"/>
      <c r="AD71" s="168"/>
      <c r="AE71" s="168"/>
      <c r="AF71" s="168"/>
      <c r="AH71" s="67"/>
    </row>
    <row r="72" spans="2:34" ht="20.100000000000001" customHeight="1" thickBot="1">
      <c r="B72" s="166"/>
      <c r="C72" s="202" t="s">
        <v>138</v>
      </c>
      <c r="D72" s="202">
        <v>1.3432911273092214E-2</v>
      </c>
      <c r="E72" s="202">
        <v>9.8903511154795218E-2</v>
      </c>
      <c r="F72" s="202">
        <v>5.8804344646265695E-2</v>
      </c>
      <c r="G72" s="202">
        <v>4.6220532911829121E-2</v>
      </c>
      <c r="H72" s="202">
        <v>7.8490866373688184E-2</v>
      </c>
      <c r="I72" s="202">
        <v>3.781148258969512E-2</v>
      </c>
      <c r="J72" s="202">
        <v>5.3374871751671622E-3</v>
      </c>
      <c r="K72" s="202">
        <v>7.6968913670055414E-3</v>
      </c>
      <c r="L72" s="202">
        <v>-0.13481205078433325</v>
      </c>
      <c r="M72" s="202">
        <v>-0.16470451215976087</v>
      </c>
      <c r="N72" s="202">
        <v>-2.8194356427552001E-2</v>
      </c>
      <c r="O72" s="202">
        <v>-2.7378847718946664E-2</v>
      </c>
      <c r="P72" s="202">
        <v>-9.7091947555506528E-2</v>
      </c>
      <c r="Q72" s="202">
        <v>2.8114135837579182E-2</v>
      </c>
      <c r="R72" s="202">
        <v>-5.1359608819170878E-2</v>
      </c>
      <c r="S72" s="202">
        <v>2.482707048532767E-2</v>
      </c>
      <c r="T72" s="202">
        <v>-1.7352579852579882E-2</v>
      </c>
      <c r="U72" s="202">
        <v>-0.36438320435665678</v>
      </c>
      <c r="V72" s="202">
        <v>1</v>
      </c>
      <c r="W72"/>
      <c r="X72" s="175"/>
      <c r="Y72" s="175"/>
      <c r="Z72" s="168"/>
      <c r="AA72" s="168"/>
      <c r="AB72" s="169"/>
      <c r="AC72" s="168"/>
      <c r="AD72" s="168"/>
      <c r="AE72" s="168"/>
      <c r="AF72" s="168"/>
      <c r="AH72" s="67"/>
    </row>
    <row r="73" spans="2:34" ht="20.100000000000001" customHeight="1">
      <c r="B73" s="167"/>
      <c r="C73" s="179"/>
      <c r="D73" s="180"/>
      <c r="E73" s="180"/>
      <c r="F73" s="180"/>
      <c r="G73" s="180"/>
      <c r="H73" s="180"/>
      <c r="I73" s="180"/>
      <c r="J73" s="180"/>
      <c r="K73" s="180"/>
      <c r="L73" s="180"/>
      <c r="M73" s="180"/>
      <c r="N73" s="180"/>
      <c r="O73" s="180"/>
      <c r="P73" s="180"/>
      <c r="Q73" s="180"/>
      <c r="R73" s="180"/>
      <c r="S73" s="180"/>
      <c r="T73" s="180"/>
      <c r="U73" s="180"/>
      <c r="V73" s="180"/>
      <c r="W73" s="180"/>
      <c r="X73" s="176"/>
      <c r="Y73" s="176"/>
      <c r="Z73" s="178"/>
      <c r="AA73" s="178"/>
      <c r="AB73" s="179"/>
      <c r="AC73" s="178"/>
      <c r="AD73" s="178"/>
      <c r="AE73" s="178"/>
      <c r="AF73" s="178"/>
      <c r="AH73" s="67"/>
    </row>
    <row r="74" spans="2:34" ht="20.100000000000001" customHeight="1">
      <c r="B74" s="167"/>
      <c r="C74" s="179"/>
      <c r="D74" s="180"/>
      <c r="E74" s="180"/>
      <c r="F74" s="180"/>
      <c r="G74" s="180"/>
      <c r="H74" s="180"/>
      <c r="I74" s="180"/>
      <c r="J74" s="180"/>
      <c r="K74" s="180"/>
      <c r="L74" s="180"/>
      <c r="M74" s="180"/>
      <c r="N74" s="180"/>
      <c r="O74" s="180"/>
      <c r="P74" s="180"/>
      <c r="Q74" s="180"/>
      <c r="R74" s="180"/>
      <c r="S74" s="180"/>
      <c r="T74" s="180"/>
      <c r="U74" s="180"/>
      <c r="V74" s="180"/>
      <c r="W74" s="180"/>
      <c r="X74" s="176"/>
      <c r="Y74" s="176"/>
      <c r="Z74" s="178"/>
      <c r="AA74" s="178"/>
      <c r="AB74" s="179"/>
      <c r="AC74" s="178"/>
      <c r="AD74" s="178"/>
      <c r="AE74" s="178"/>
      <c r="AF74" s="178"/>
      <c r="AH74" s="67"/>
    </row>
    <row r="75" spans="2:34" ht="20.100000000000001" customHeight="1">
      <c r="B75" s="80"/>
      <c r="C75" s="169"/>
      <c r="D75" s="169"/>
      <c r="E75" s="169"/>
      <c r="F75" s="169"/>
      <c r="G75" s="169"/>
      <c r="H75" s="169"/>
      <c r="I75" s="169"/>
      <c r="J75" s="169"/>
      <c r="K75" s="169"/>
      <c r="L75" s="169"/>
      <c r="M75" s="169"/>
      <c r="N75" s="169"/>
      <c r="O75" s="169"/>
      <c r="P75" s="169"/>
      <c r="Q75" s="169"/>
      <c r="R75" s="169"/>
      <c r="S75" s="169"/>
      <c r="T75" s="170"/>
      <c r="U75" s="169"/>
      <c r="V75" s="169"/>
      <c r="W75" s="169"/>
      <c r="X75" s="169"/>
      <c r="Y75" s="169"/>
      <c r="Z75" s="169"/>
      <c r="AA75" s="168"/>
      <c r="AB75" s="169"/>
      <c r="AC75" s="168"/>
      <c r="AD75" s="168"/>
      <c r="AE75" s="168"/>
      <c r="AF75" s="168"/>
      <c r="AG75" s="177"/>
      <c r="AH75" s="81"/>
    </row>
    <row r="76" spans="2:34" ht="20.100000000000001" customHeight="1">
      <c r="B76" s="80"/>
      <c r="C76" s="169"/>
      <c r="D76" s="169"/>
      <c r="E76" s="169"/>
      <c r="F76" s="169"/>
      <c r="G76" s="169"/>
      <c r="H76" s="169"/>
      <c r="I76" s="169"/>
      <c r="J76" s="169"/>
      <c r="K76" s="169"/>
      <c r="L76" s="169"/>
      <c r="M76" s="169"/>
      <c r="N76" s="169"/>
      <c r="O76" s="169"/>
      <c r="P76" s="169"/>
      <c r="Q76" s="169"/>
      <c r="R76" s="169"/>
      <c r="S76" s="169"/>
      <c r="T76" s="170"/>
      <c r="U76" s="169"/>
      <c r="V76" s="169"/>
      <c r="W76" s="169"/>
      <c r="X76" s="169"/>
      <c r="Y76" s="169"/>
      <c r="Z76" s="169"/>
      <c r="AA76" s="168"/>
      <c r="AB76" s="169"/>
      <c r="AC76" s="168"/>
      <c r="AD76" s="168"/>
      <c r="AE76" s="168"/>
      <c r="AF76" s="168"/>
      <c r="AG76" s="177"/>
      <c r="AH76" s="81"/>
    </row>
    <row r="77" spans="2:34" ht="20.100000000000001" customHeight="1">
      <c r="B77" s="80"/>
      <c r="C77" s="169"/>
      <c r="D77" s="169"/>
      <c r="E77" s="169"/>
      <c r="F77" s="169"/>
      <c r="G77" s="169"/>
      <c r="H77" s="169"/>
      <c r="I77" s="169"/>
      <c r="J77" s="169"/>
      <c r="K77" s="169"/>
      <c r="L77" s="169"/>
      <c r="M77" s="169"/>
      <c r="N77" s="169"/>
      <c r="O77" s="169"/>
      <c r="P77" s="169"/>
      <c r="Q77" s="169"/>
      <c r="R77" s="169"/>
      <c r="S77" s="169"/>
      <c r="T77" s="170"/>
      <c r="U77" s="169"/>
      <c r="V77" s="169"/>
      <c r="W77" s="169"/>
      <c r="X77" s="169"/>
      <c r="Y77" s="169"/>
      <c r="Z77" s="169"/>
      <c r="AA77" s="169"/>
      <c r="AB77" s="169"/>
      <c r="AC77" s="168"/>
      <c r="AD77" s="168"/>
      <c r="AE77" s="168"/>
      <c r="AF77" s="168"/>
      <c r="AG77" s="177"/>
      <c r="AH77" s="81"/>
    </row>
    <row r="78" spans="2:34" ht="20.100000000000001" customHeight="1">
      <c r="B78" s="80"/>
      <c r="C78" s="169"/>
      <c r="D78" s="169"/>
      <c r="E78" s="169"/>
      <c r="F78" s="168"/>
      <c r="G78" s="168"/>
      <c r="H78" s="168"/>
      <c r="I78" s="168"/>
      <c r="J78" s="168"/>
      <c r="K78" s="169"/>
      <c r="L78" s="168"/>
      <c r="M78" s="169"/>
      <c r="N78" s="168"/>
      <c r="O78" s="169"/>
      <c r="P78" s="169"/>
      <c r="Q78" s="169"/>
      <c r="R78" s="169"/>
      <c r="S78" s="168"/>
      <c r="T78" s="170"/>
      <c r="U78" s="168"/>
      <c r="V78" s="168"/>
      <c r="W78" s="169"/>
      <c r="X78" s="168"/>
      <c r="Y78" s="168"/>
      <c r="Z78" s="169"/>
      <c r="AA78" s="169"/>
      <c r="AB78" s="169"/>
      <c r="AC78" s="168"/>
      <c r="AD78" s="168"/>
      <c r="AE78" s="168"/>
      <c r="AF78" s="168"/>
      <c r="AG78" s="177"/>
      <c r="AH78" s="81"/>
    </row>
    <row r="79" spans="2:34" ht="20.100000000000001" customHeight="1">
      <c r="B79" s="80"/>
      <c r="C79" s="169"/>
      <c r="D79" s="169"/>
      <c r="E79" s="169"/>
      <c r="F79" s="168"/>
      <c r="G79" s="168"/>
      <c r="H79" s="168"/>
      <c r="I79" s="168"/>
      <c r="J79" s="168"/>
      <c r="K79" s="169"/>
      <c r="L79" s="168"/>
      <c r="M79" s="169"/>
      <c r="N79" s="168"/>
      <c r="O79" s="169"/>
      <c r="P79" s="169"/>
      <c r="Q79" s="169"/>
      <c r="R79" s="169"/>
      <c r="S79" s="168"/>
      <c r="T79" s="170"/>
      <c r="U79" s="168"/>
      <c r="V79" s="168"/>
      <c r="W79" s="169"/>
      <c r="X79" s="168"/>
      <c r="Y79" s="168"/>
      <c r="Z79" s="169"/>
      <c r="AA79" s="169"/>
      <c r="AB79" s="169"/>
      <c r="AC79" s="168"/>
      <c r="AD79" s="168"/>
      <c r="AE79" s="168"/>
      <c r="AF79" s="168"/>
      <c r="AG79" s="177"/>
      <c r="AH79" s="81"/>
    </row>
    <row r="80" spans="2:34" ht="20.100000000000001" customHeight="1">
      <c r="B80" s="80"/>
      <c r="C80" s="169"/>
      <c r="D80" s="169"/>
      <c r="E80" s="169"/>
      <c r="F80" s="168"/>
      <c r="G80" s="168"/>
      <c r="H80" s="168"/>
      <c r="I80" s="168"/>
      <c r="J80" s="168"/>
      <c r="K80" s="169"/>
      <c r="L80" s="168"/>
      <c r="M80" s="169"/>
      <c r="N80" s="168"/>
      <c r="O80" s="169"/>
      <c r="P80" s="169"/>
      <c r="Q80" s="169"/>
      <c r="R80" s="169"/>
      <c r="S80" s="168"/>
      <c r="T80" s="170"/>
      <c r="U80" s="168"/>
      <c r="V80" s="168"/>
      <c r="W80" s="169"/>
      <c r="X80" s="168"/>
      <c r="Y80" s="168"/>
      <c r="Z80" s="169"/>
      <c r="AA80" s="169"/>
      <c r="AB80" s="169"/>
      <c r="AC80" s="168"/>
      <c r="AD80" s="168"/>
      <c r="AE80" s="168"/>
      <c r="AF80" s="168"/>
      <c r="AG80" s="177"/>
      <c r="AH80" s="81"/>
    </row>
    <row r="81" spans="1:34" ht="20.100000000000001" customHeight="1">
      <c r="B81" s="80"/>
      <c r="C81" s="169"/>
      <c r="D81" s="169"/>
      <c r="E81" s="169"/>
      <c r="F81" s="168"/>
      <c r="G81" s="168"/>
      <c r="H81" s="168"/>
      <c r="I81" s="168"/>
      <c r="J81" s="168"/>
      <c r="K81" s="169"/>
      <c r="L81" s="168"/>
      <c r="M81" s="169"/>
      <c r="N81" s="168"/>
      <c r="O81" s="169"/>
      <c r="P81" s="169"/>
      <c r="Q81" s="169"/>
      <c r="R81" s="169"/>
      <c r="S81" s="168"/>
      <c r="T81" s="170"/>
      <c r="U81" s="168"/>
      <c r="V81" s="168"/>
      <c r="W81" s="169"/>
      <c r="X81" s="168"/>
      <c r="Y81" s="168"/>
      <c r="Z81" s="169"/>
      <c r="AA81" s="169"/>
      <c r="AB81" s="169"/>
      <c r="AC81" s="168"/>
      <c r="AD81" s="168"/>
      <c r="AE81" s="168"/>
      <c r="AF81" s="168"/>
      <c r="AH81" s="67"/>
    </row>
    <row r="82" spans="1:34" ht="20.100000000000001" customHeight="1">
      <c r="B82" s="82"/>
      <c r="C82" s="181"/>
      <c r="D82" s="181"/>
      <c r="E82" s="83"/>
      <c r="F82" s="83"/>
      <c r="G82" s="182"/>
      <c r="H82" s="83"/>
      <c r="J82" s="183"/>
      <c r="K82" s="66"/>
      <c r="AH82" s="67"/>
    </row>
    <row r="83" spans="1:34" ht="20.100000000000001" customHeight="1" thickBot="1">
      <c r="B83" s="84"/>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6"/>
    </row>
    <row r="85" spans="1:34" ht="20.100000000000001" customHeight="1">
      <c r="A85" s="33" t="s">
        <v>42</v>
      </c>
      <c r="E85" s="35" t="s">
        <v>1</v>
      </c>
    </row>
    <row r="86" spans="1:34" ht="20.100000000000001" customHeight="1">
      <c r="B86" s="87" t="s">
        <v>43</v>
      </c>
      <c r="C86" s="88"/>
    </row>
    <row r="87" spans="1:34" ht="20.100000000000001" customHeight="1">
      <c r="B87" s="88">
        <v>1</v>
      </c>
      <c r="C87" s="87" t="s">
        <v>92</v>
      </c>
      <c r="Q87" s="136"/>
      <c r="S87" s="136"/>
    </row>
    <row r="88" spans="1:34" ht="20.100000000000001" customHeight="1">
      <c r="B88" s="88">
        <v>2</v>
      </c>
      <c r="C88" s="87" t="s">
        <v>93</v>
      </c>
      <c r="Q88" s="136"/>
      <c r="S88" s="136"/>
    </row>
    <row r="89" spans="1:34" ht="20.100000000000001" customHeight="1">
      <c r="B89" s="88">
        <v>3</v>
      </c>
      <c r="C89" s="87" t="s">
        <v>91</v>
      </c>
      <c r="D89" s="87"/>
      <c r="E89" s="87"/>
      <c r="F89" s="87"/>
      <c r="G89" s="87"/>
      <c r="H89" s="87"/>
      <c r="I89" s="87"/>
      <c r="J89" s="87"/>
      <c r="K89" s="87"/>
      <c r="L89" s="87"/>
      <c r="Q89" s="36"/>
      <c r="S89" s="136"/>
    </row>
    <row r="90" spans="1:34" ht="20.100000000000001" customHeight="1" thickBot="1"/>
    <row r="91" spans="1:34" ht="20.100000000000001" customHeight="1">
      <c r="B91" s="89"/>
      <c r="C91" s="78"/>
      <c r="D91" s="78"/>
      <c r="E91" s="78"/>
      <c r="F91" s="78"/>
      <c r="G91" s="78"/>
      <c r="H91" s="78"/>
      <c r="I91" s="78"/>
      <c r="J91" s="78"/>
      <c r="K91" s="78"/>
      <c r="L91" s="78"/>
      <c r="M91" s="78"/>
      <c r="N91" s="78"/>
      <c r="O91" s="78"/>
      <c r="P91" s="78"/>
      <c r="Q91" s="78"/>
      <c r="R91" s="78"/>
      <c r="S91" s="78"/>
      <c r="T91" s="78"/>
      <c r="U91" s="78"/>
      <c r="V91" s="78"/>
      <c r="W91" s="78"/>
      <c r="X91" s="78"/>
      <c r="Y91" s="78"/>
      <c r="Z91" s="78"/>
      <c r="AA91" s="78"/>
      <c r="AB91" s="78"/>
      <c r="AC91" s="78"/>
      <c r="AD91" s="78"/>
      <c r="AE91" s="78"/>
      <c r="AF91" s="78"/>
      <c r="AG91" s="78"/>
      <c r="AH91" s="79"/>
    </row>
    <row r="92" spans="1:34" ht="20.100000000000001" customHeight="1">
      <c r="B92" s="82"/>
      <c r="C92" s="204">
        <v>1</v>
      </c>
      <c r="I92" s="205">
        <v>2</v>
      </c>
      <c r="O92" s="34">
        <v>3</v>
      </c>
      <c r="AH92" s="67"/>
    </row>
    <row r="93" spans="1:34" ht="20.100000000000001" customHeight="1">
      <c r="B93" s="82"/>
      <c r="AH93" s="67"/>
    </row>
    <row r="94" spans="1:34" ht="20.100000000000001" customHeight="1">
      <c r="B94" s="82"/>
      <c r="AH94" s="67"/>
    </row>
    <row r="95" spans="1:34" ht="20.100000000000001" customHeight="1">
      <c r="B95" s="82"/>
      <c r="AH95" s="67"/>
    </row>
    <row r="96" spans="1:34" ht="20.100000000000001" customHeight="1">
      <c r="B96" s="82"/>
      <c r="AH96" s="67"/>
    </row>
    <row r="97" spans="1:34" ht="20.100000000000001" customHeight="1">
      <c r="B97" s="82"/>
      <c r="AH97" s="67"/>
    </row>
    <row r="98" spans="1:34" ht="20.100000000000001" customHeight="1">
      <c r="B98" s="82"/>
      <c r="AH98" s="67"/>
    </row>
    <row r="99" spans="1:34" ht="20.100000000000001" customHeight="1">
      <c r="B99" s="82"/>
      <c r="AH99" s="67"/>
    </row>
    <row r="100" spans="1:34" ht="20.100000000000001" customHeight="1">
      <c r="B100" s="82"/>
      <c r="AH100" s="67"/>
    </row>
    <row r="101" spans="1:34" ht="20.100000000000001" customHeight="1">
      <c r="B101" s="82"/>
      <c r="AH101" s="67"/>
    </row>
    <row r="102" spans="1:34" s="26" customFormat="1" ht="20.100000000000001" customHeight="1">
      <c r="A102" s="34"/>
      <c r="B102" s="82"/>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67"/>
    </row>
    <row r="103" spans="1:34" ht="20.100000000000001" customHeight="1">
      <c r="B103" s="82"/>
      <c r="AH103" s="67"/>
    </row>
    <row r="104" spans="1:34" ht="20.100000000000001" customHeight="1">
      <c r="B104" s="82"/>
      <c r="AH104" s="67"/>
    </row>
    <row r="105" spans="1:34" ht="20.100000000000001" customHeight="1">
      <c r="B105" s="82"/>
      <c r="AH105" s="67"/>
    </row>
    <row r="106" spans="1:34" ht="20.100000000000001" customHeight="1">
      <c r="B106" s="82"/>
      <c r="C106" s="66"/>
      <c r="E106" s="83"/>
      <c r="F106" s="66"/>
      <c r="N106" s="66"/>
      <c r="P106" s="83"/>
      <c r="Q106" s="66"/>
      <c r="Y106" s="66"/>
      <c r="AA106" s="83"/>
      <c r="AB106" s="66"/>
      <c r="AH106" s="67"/>
    </row>
    <row r="107" spans="1:34" ht="20.100000000000001" customHeight="1">
      <c r="B107" s="82"/>
      <c r="D107" s="161"/>
      <c r="E107" s="160"/>
      <c r="F107" s="66"/>
      <c r="J107" s="14"/>
      <c r="K107" s="159"/>
      <c r="L107" s="90"/>
      <c r="M107" s="10"/>
      <c r="O107" s="161"/>
      <c r="P107" s="160"/>
      <c r="Q107" s="66"/>
      <c r="Z107" s="161"/>
      <c r="AA107" s="160"/>
      <c r="AB107" s="66"/>
      <c r="AH107" s="67"/>
    </row>
    <row r="108" spans="1:34" ht="20.100000000000001" customHeight="1" thickBot="1">
      <c r="B108" s="84"/>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c r="AA108" s="85"/>
      <c r="AB108" s="85"/>
      <c r="AC108" s="85"/>
      <c r="AD108" s="85"/>
      <c r="AE108" s="85"/>
      <c r="AF108" s="85"/>
      <c r="AG108" s="85"/>
      <c r="AH108" s="86"/>
    </row>
    <row r="110" spans="1:34" ht="20.100000000000001" customHeight="1">
      <c r="D110" s="91"/>
      <c r="E110" s="91"/>
      <c r="G110" s="91"/>
      <c r="H110" s="91"/>
      <c r="J110" s="91"/>
      <c r="K110" s="91"/>
    </row>
    <row r="111" spans="1:34" ht="20.100000000000001" customHeight="1">
      <c r="A111" s="25" t="s">
        <v>2</v>
      </c>
      <c r="B111" s="26"/>
      <c r="C111" s="28"/>
      <c r="D111" s="26"/>
      <c r="E111" s="27" t="s">
        <v>4</v>
      </c>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row>
  </sheetData>
  <mergeCells count="80">
    <mergeCell ref="C44:C45"/>
    <mergeCell ref="D44:F44"/>
    <mergeCell ref="G44:I45"/>
    <mergeCell ref="J44:L44"/>
    <mergeCell ref="M44:P45"/>
    <mergeCell ref="D45:F45"/>
    <mergeCell ref="J45:L45"/>
    <mergeCell ref="C42:C43"/>
    <mergeCell ref="D42:F42"/>
    <mergeCell ref="G42:I43"/>
    <mergeCell ref="J42:L42"/>
    <mergeCell ref="M42:P43"/>
    <mergeCell ref="D43:F43"/>
    <mergeCell ref="J43:L43"/>
    <mergeCell ref="C40:C41"/>
    <mergeCell ref="D40:F40"/>
    <mergeCell ref="G40:I41"/>
    <mergeCell ref="J40:L40"/>
    <mergeCell ref="M40:P41"/>
    <mergeCell ref="D41:F41"/>
    <mergeCell ref="J41:L41"/>
    <mergeCell ref="C38:C39"/>
    <mergeCell ref="D38:F38"/>
    <mergeCell ref="G38:I39"/>
    <mergeCell ref="J38:L38"/>
    <mergeCell ref="M38:P39"/>
    <mergeCell ref="D39:F39"/>
    <mergeCell ref="J39:L39"/>
    <mergeCell ref="C36:C37"/>
    <mergeCell ref="D36:F36"/>
    <mergeCell ref="G36:I37"/>
    <mergeCell ref="J36:L36"/>
    <mergeCell ref="M36:P37"/>
    <mergeCell ref="D37:F37"/>
    <mergeCell ref="J37:L37"/>
    <mergeCell ref="C34:C35"/>
    <mergeCell ref="D34:F34"/>
    <mergeCell ref="G34:I35"/>
    <mergeCell ref="J34:L34"/>
    <mergeCell ref="M34:P35"/>
    <mergeCell ref="D35:F35"/>
    <mergeCell ref="J35:L35"/>
    <mergeCell ref="C32:C33"/>
    <mergeCell ref="D32:F32"/>
    <mergeCell ref="G32:I33"/>
    <mergeCell ref="J32:L32"/>
    <mergeCell ref="M32:P33"/>
    <mergeCell ref="D33:F33"/>
    <mergeCell ref="J33:L33"/>
    <mergeCell ref="M30:P31"/>
    <mergeCell ref="C20:E20"/>
    <mergeCell ref="F20:H20"/>
    <mergeCell ref="C21:E21"/>
    <mergeCell ref="F21:H21"/>
    <mergeCell ref="C22:E22"/>
    <mergeCell ref="F22:H22"/>
    <mergeCell ref="C23:E23"/>
    <mergeCell ref="F23:H23"/>
    <mergeCell ref="C30:F31"/>
    <mergeCell ref="G30:I31"/>
    <mergeCell ref="J30:L31"/>
    <mergeCell ref="C12:D12"/>
    <mergeCell ref="E12:G12"/>
    <mergeCell ref="C17:E18"/>
    <mergeCell ref="F17:H18"/>
    <mergeCell ref="C19:E19"/>
    <mergeCell ref="F19:H19"/>
    <mergeCell ref="C9:D9"/>
    <mergeCell ref="E9:G9"/>
    <mergeCell ref="C10:D10"/>
    <mergeCell ref="E10:G10"/>
    <mergeCell ref="C11:D11"/>
    <mergeCell ref="E11:G11"/>
    <mergeCell ref="C8:D8"/>
    <mergeCell ref="E8:G8"/>
    <mergeCell ref="C5:D6"/>
    <mergeCell ref="E5:G6"/>
    <mergeCell ref="H5:O5"/>
    <mergeCell ref="C7:D7"/>
    <mergeCell ref="E7:G7"/>
  </mergeCells>
  <printOptions horizontalCentered="1"/>
  <pageMargins left="0.11811023622047245" right="0.11811023622047245" top="0.15748031496062992" bottom="0.15748031496062992" header="0.31496062992125984" footer="0.31496062992125984"/>
  <pageSetup paperSize="9" scale="67" fitToHeight="1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512E-4B09-4C7B-BB90-E6E682EC66FB}">
  <sheetPr>
    <pageSetUpPr fitToPage="1"/>
  </sheetPr>
  <dimension ref="A1:T320"/>
  <sheetViews>
    <sheetView topLeftCell="A88" workbookViewId="0">
      <selection activeCell="I70" sqref="I70"/>
    </sheetView>
  </sheetViews>
  <sheetFormatPr defaultColWidth="14.42578125" defaultRowHeight="15.75"/>
  <cols>
    <col min="1" max="2" width="5.42578125" style="10" customWidth="1"/>
    <col min="3" max="3" width="25.42578125" style="14" customWidth="1"/>
    <col min="4" max="4" width="14.42578125" style="10"/>
    <col min="5" max="5" width="14.42578125" style="14"/>
    <col min="6" max="6" width="39.7109375" style="14" customWidth="1"/>
    <col min="7" max="8" width="14.42578125" style="14"/>
    <col min="9" max="9" width="19.28515625" style="14" customWidth="1"/>
    <col min="10" max="10" width="14.42578125" style="14"/>
    <col min="11" max="11" width="48.140625" style="14" customWidth="1"/>
    <col min="12" max="16384" width="14.42578125" style="14"/>
  </cols>
  <sheetData>
    <row r="1" spans="1:18" s="34" customFormat="1" ht="19.5" thickBot="1">
      <c r="A1" s="25" t="s">
        <v>0</v>
      </c>
      <c r="B1" s="33"/>
      <c r="D1" s="35" t="s">
        <v>1</v>
      </c>
      <c r="E1" s="36"/>
      <c r="F1" s="36"/>
      <c r="G1" s="36"/>
      <c r="H1" s="36"/>
      <c r="I1" s="36"/>
      <c r="J1" s="36"/>
      <c r="K1" s="36"/>
      <c r="L1" s="36"/>
      <c r="M1" s="36"/>
      <c r="N1" s="36"/>
      <c r="O1" s="36"/>
      <c r="P1" s="36"/>
      <c r="Q1" s="36"/>
      <c r="R1" s="92"/>
    </row>
    <row r="2" spans="1:18" ht="20.25" customHeight="1">
      <c r="A2" s="2"/>
      <c r="B2" s="3"/>
      <c r="C2" s="4"/>
      <c r="D2" s="5"/>
      <c r="E2" s="4"/>
      <c r="F2" s="4"/>
      <c r="G2" s="4"/>
      <c r="H2" s="4"/>
      <c r="I2" s="4"/>
      <c r="J2" s="4"/>
      <c r="K2" s="4"/>
      <c r="L2" s="4"/>
      <c r="M2" s="4"/>
      <c r="N2" s="4"/>
      <c r="O2" s="4"/>
      <c r="P2" s="4"/>
      <c r="Q2" s="4"/>
      <c r="R2" s="6"/>
    </row>
    <row r="3" spans="1:18" ht="20.25" customHeight="1">
      <c r="A3" s="2"/>
      <c r="B3" s="7"/>
      <c r="C3" s="138" t="s">
        <v>44</v>
      </c>
      <c r="D3" s="14"/>
      <c r="E3" s="93"/>
      <c r="F3" s="1"/>
      <c r="G3" s="1"/>
      <c r="H3" s="1"/>
      <c r="I3" s="1"/>
      <c r="J3" s="1"/>
      <c r="K3" s="1"/>
      <c r="L3" s="1"/>
      <c r="M3" s="1"/>
      <c r="N3" s="1"/>
      <c r="O3" s="1"/>
      <c r="P3" s="1"/>
      <c r="Q3" s="1"/>
      <c r="R3" s="9"/>
    </row>
    <row r="4" spans="1:18" ht="20.25" customHeight="1">
      <c r="A4" s="2"/>
      <c r="B4" s="7"/>
      <c r="C4" s="8" t="s">
        <v>45</v>
      </c>
      <c r="E4" s="1"/>
      <c r="F4" s="1"/>
      <c r="G4" s="1"/>
      <c r="H4" s="1"/>
      <c r="I4" s="1"/>
      <c r="J4" s="1"/>
      <c r="K4" s="1"/>
      <c r="L4" s="1"/>
      <c r="M4" s="1"/>
      <c r="N4" s="1"/>
      <c r="O4" s="1"/>
      <c r="P4" s="1"/>
      <c r="Q4" s="1"/>
      <c r="R4" s="9"/>
    </row>
    <row r="5" spans="1:18" s="18" customFormat="1" ht="20.25" customHeight="1">
      <c r="A5" s="19"/>
      <c r="B5" s="20"/>
      <c r="C5" s="24" t="s">
        <v>46</v>
      </c>
      <c r="D5" s="94" t="s">
        <v>47</v>
      </c>
      <c r="E5" s="24" t="s">
        <v>48</v>
      </c>
      <c r="F5" s="24" t="s">
        <v>49</v>
      </c>
      <c r="G5" s="24" t="s">
        <v>50</v>
      </c>
      <c r="H5" s="24" t="s">
        <v>51</v>
      </c>
      <c r="I5" s="24" t="s">
        <v>52</v>
      </c>
      <c r="J5" s="24" t="s">
        <v>53</v>
      </c>
      <c r="K5" s="24" t="s">
        <v>54</v>
      </c>
      <c r="L5" s="24" t="s">
        <v>94</v>
      </c>
      <c r="M5" s="24" t="s">
        <v>95</v>
      </c>
      <c r="N5" s="24" t="s">
        <v>96</v>
      </c>
      <c r="O5" s="24" t="s">
        <v>97</v>
      </c>
      <c r="P5" s="24" t="s">
        <v>98</v>
      </c>
      <c r="Q5" s="24" t="s">
        <v>99</v>
      </c>
      <c r="R5" s="9" t="s">
        <v>3</v>
      </c>
    </row>
    <row r="6" spans="1:18" s="18" customFormat="1" ht="14.25" customHeight="1">
      <c r="A6" s="19"/>
      <c r="B6" s="20"/>
      <c r="C6" s="294"/>
      <c r="D6" s="294"/>
      <c r="E6" s="294"/>
      <c r="F6" s="294"/>
      <c r="G6" s="294"/>
      <c r="H6" s="294"/>
      <c r="I6" s="294"/>
      <c r="J6" s="294"/>
      <c r="K6" s="294"/>
      <c r="L6" s="294"/>
      <c r="M6" s="294"/>
      <c r="N6" s="294"/>
      <c r="O6" s="294"/>
      <c r="P6" s="294"/>
      <c r="Q6" s="294"/>
      <c r="R6" s="9"/>
    </row>
    <row r="7" spans="1:18" s="18" customFormat="1" ht="14.25" customHeight="1">
      <c r="A7" s="19"/>
      <c r="B7" s="20"/>
      <c r="C7" s="292" t="s">
        <v>172</v>
      </c>
      <c r="D7" s="292"/>
      <c r="E7" s="292"/>
      <c r="F7" s="292"/>
      <c r="G7" s="292"/>
      <c r="H7" s="292"/>
      <c r="I7" s="292"/>
      <c r="J7" s="292"/>
      <c r="K7" s="292"/>
      <c r="L7" s="292"/>
      <c r="M7" s="292"/>
      <c r="N7" s="292"/>
      <c r="O7" s="292"/>
      <c r="P7" s="292"/>
      <c r="Q7" s="292"/>
      <c r="R7" s="9"/>
    </row>
    <row r="8" spans="1:18" s="18" customFormat="1" ht="20.25" hidden="1" customHeight="1">
      <c r="A8" s="19"/>
      <c r="B8" s="20"/>
      <c r="C8"/>
      <c r="D8" s="95"/>
      <c r="E8" s="95"/>
      <c r="F8" s="95"/>
      <c r="G8" s="95"/>
      <c r="H8" s="95"/>
      <c r="I8" s="95"/>
      <c r="J8" s="95"/>
      <c r="K8" s="95"/>
      <c r="L8" s="95"/>
      <c r="M8" s="95"/>
      <c r="N8" s="96"/>
      <c r="O8" s="95"/>
      <c r="P8" s="95"/>
      <c r="Q8" s="95"/>
      <c r="R8" s="9"/>
    </row>
    <row r="9" spans="1:18" s="18" customFormat="1" ht="20.25" customHeight="1">
      <c r="A9" s="19"/>
      <c r="B9" s="20"/>
      <c r="C9"/>
      <c r="D9" s="95"/>
      <c r="E9" s="95"/>
      <c r="F9" s="95"/>
      <c r="G9" s="95"/>
      <c r="H9" s="95"/>
      <c r="I9" s="95"/>
      <c r="J9" s="95"/>
      <c r="K9" s="95"/>
      <c r="L9" s="95"/>
      <c r="M9" s="95"/>
      <c r="N9" s="96"/>
      <c r="O9" s="95"/>
      <c r="P9" s="95"/>
      <c r="Q9" s="95"/>
      <c r="R9" s="9"/>
    </row>
    <row r="10" spans="1:18" s="18" customFormat="1" ht="47.25" customHeight="1">
      <c r="A10" s="19"/>
      <c r="B10" s="97"/>
      <c r="C10" s="138" t="s">
        <v>55</v>
      </c>
      <c r="D10" s="95">
        <v>69.239999999999995</v>
      </c>
      <c r="E10" s="24"/>
      <c r="F10" s="293" t="s">
        <v>173</v>
      </c>
      <c r="G10" s="17"/>
      <c r="H10" s="17"/>
      <c r="I10" s="17"/>
      <c r="J10" s="17"/>
      <c r="K10" s="1"/>
      <c r="L10" s="24"/>
      <c r="M10" s="24"/>
      <c r="N10" s="24"/>
      <c r="O10" s="24"/>
      <c r="P10" s="24"/>
      <c r="Q10" s="24"/>
      <c r="R10" s="98"/>
    </row>
    <row r="11" spans="1:18" s="18" customFormat="1" ht="20.25" customHeight="1">
      <c r="B11" s="99"/>
      <c r="C11" s="14"/>
      <c r="D11" s="14"/>
      <c r="E11" s="14"/>
      <c r="F11" s="14"/>
      <c r="G11" s="14"/>
      <c r="H11" s="14"/>
      <c r="I11" s="14"/>
      <c r="J11" s="14"/>
      <c r="K11" s="14"/>
      <c r="L11" s="1"/>
      <c r="M11" s="1"/>
      <c r="N11" s="1"/>
      <c r="O11" s="1"/>
      <c r="P11" s="1"/>
      <c r="Q11" s="1"/>
      <c r="R11" s="100"/>
    </row>
    <row r="12" spans="1:18" s="17" customFormat="1" ht="20.25" customHeight="1">
      <c r="B12" s="99"/>
      <c r="C12" s="1"/>
      <c r="D12" s="137" t="s">
        <v>56</v>
      </c>
      <c r="E12" s="137" t="s">
        <v>57</v>
      </c>
      <c r="F12" s="14"/>
      <c r="G12" s="14"/>
      <c r="H12" s="14"/>
      <c r="I12" s="14"/>
      <c r="J12" s="14"/>
      <c r="K12" s="14"/>
      <c r="L12" s="14"/>
      <c r="M12" s="14"/>
      <c r="N12" s="14"/>
      <c r="O12" s="14"/>
      <c r="P12" s="14"/>
      <c r="Q12" s="14"/>
      <c r="R12" s="100"/>
    </row>
    <row r="13" spans="1:18" ht="46.5" customHeight="1">
      <c r="B13" s="99"/>
      <c r="C13" s="138" t="s">
        <v>58</v>
      </c>
      <c r="D13" s="162">
        <v>51.59</v>
      </c>
      <c r="E13" s="162">
        <v>86.89</v>
      </c>
      <c r="F13" s="293" t="s">
        <v>175</v>
      </c>
      <c r="R13" s="100"/>
    </row>
    <row r="14" spans="1:18" ht="20.25" customHeight="1">
      <c r="B14" s="99"/>
      <c r="C14" s="139"/>
      <c r="D14" s="14"/>
      <c r="R14" s="100"/>
    </row>
    <row r="15" spans="1:18" ht="45" customHeight="1">
      <c r="B15" s="99"/>
      <c r="D15" s="137" t="s">
        <v>56</v>
      </c>
      <c r="E15" s="137" t="s">
        <v>57</v>
      </c>
      <c r="F15" s="105" t="s">
        <v>174</v>
      </c>
      <c r="R15" s="100"/>
    </row>
    <row r="16" spans="1:18" ht="20.25" customHeight="1">
      <c r="B16" s="99"/>
      <c r="C16" s="138" t="s">
        <v>59</v>
      </c>
      <c r="D16" s="162">
        <v>51.56</v>
      </c>
      <c r="E16" s="162">
        <v>86.92</v>
      </c>
      <c r="R16" s="100"/>
    </row>
    <row r="17" spans="1:20" ht="20.25" customHeight="1" thickBot="1">
      <c r="B17" s="16"/>
      <c r="C17" s="140"/>
      <c r="D17" s="21"/>
      <c r="E17" s="21"/>
      <c r="F17" s="21"/>
      <c r="G17" s="21"/>
      <c r="H17" s="21"/>
      <c r="I17" s="21"/>
      <c r="J17" s="21"/>
      <c r="K17" s="21"/>
      <c r="L17" s="21"/>
      <c r="M17" s="21"/>
      <c r="N17" s="21"/>
      <c r="O17" s="21"/>
      <c r="P17" s="21"/>
      <c r="Q17" s="21"/>
      <c r="R17" s="22"/>
    </row>
    <row r="18" spans="1:20" ht="20.25" customHeight="1">
      <c r="A18" s="19"/>
      <c r="B18" s="2"/>
      <c r="C18" s="1"/>
      <c r="D18" s="2"/>
      <c r="E18" s="1"/>
      <c r="F18" s="1"/>
      <c r="G18" s="1"/>
      <c r="H18" s="1"/>
      <c r="I18" s="1"/>
      <c r="J18" s="1"/>
      <c r="K18" s="1"/>
      <c r="L18" s="1"/>
      <c r="M18" s="1"/>
      <c r="N18" s="1"/>
      <c r="O18" s="1"/>
      <c r="P18" s="1"/>
      <c r="Q18" s="1"/>
      <c r="R18" s="1"/>
    </row>
    <row r="19" spans="1:20" ht="20.25" customHeight="1" thickBot="1">
      <c r="A19" s="25" t="s">
        <v>60</v>
      </c>
      <c r="B19" s="33"/>
      <c r="C19" s="42"/>
      <c r="D19" s="35" t="s">
        <v>1</v>
      </c>
      <c r="E19" s="36"/>
      <c r="F19" s="36"/>
      <c r="G19" s="36"/>
      <c r="H19" s="36"/>
      <c r="I19" s="36"/>
      <c r="J19" s="36"/>
      <c r="K19" s="36"/>
      <c r="L19" s="36"/>
      <c r="M19" s="36"/>
      <c r="N19" s="36"/>
      <c r="O19" s="36"/>
      <c r="P19" s="36"/>
      <c r="Q19" s="36"/>
      <c r="R19" s="92"/>
    </row>
    <row r="20" spans="1:20" ht="20.25" customHeight="1">
      <c r="B20" s="3"/>
      <c r="C20" s="4"/>
      <c r="D20" s="4"/>
      <c r="E20" s="4"/>
      <c r="F20" s="4"/>
      <c r="G20" s="4"/>
      <c r="H20" s="101"/>
      <c r="I20" s="101"/>
      <c r="J20" s="101"/>
      <c r="K20" s="101"/>
      <c r="L20" s="101"/>
      <c r="M20" s="101"/>
      <c r="N20" s="101"/>
      <c r="O20" s="101"/>
      <c r="P20" s="101"/>
      <c r="Q20" s="101"/>
      <c r="R20" s="102"/>
    </row>
    <row r="21" spans="1:20" ht="20.25" customHeight="1">
      <c r="B21" s="7"/>
      <c r="C21" s="190" t="s">
        <v>61</v>
      </c>
      <c r="D21" s="1"/>
      <c r="E21" s="1"/>
      <c r="F21" s="1"/>
      <c r="G21" s="1"/>
      <c r="H21" s="30"/>
      <c r="I21" s="30"/>
      <c r="J21" s="30"/>
      <c r="K21" s="30"/>
      <c r="L21" s="30"/>
      <c r="M21" s="30"/>
      <c r="N21" s="30"/>
      <c r="O21" s="30"/>
      <c r="P21" s="30"/>
      <c r="Q21" s="30"/>
      <c r="R21" s="103"/>
    </row>
    <row r="22" spans="1:20" ht="20.25" customHeight="1" thickBot="1">
      <c r="B22" s="7"/>
      <c r="C22" s="190" t="s">
        <v>62</v>
      </c>
      <c r="D22" s="1"/>
      <c r="E22" s="1"/>
      <c r="F22" s="1"/>
      <c r="G22" s="1"/>
      <c r="H22" s="30"/>
      <c r="I22" s="30"/>
      <c r="J22" s="30"/>
      <c r="K22" s="30"/>
      <c r="L22" s="30"/>
      <c r="M22" s="30"/>
      <c r="N22" s="30"/>
      <c r="O22" s="30"/>
      <c r="P22" s="30"/>
      <c r="Q22" s="30"/>
      <c r="R22" s="103"/>
    </row>
    <row r="23" spans="1:20" ht="20.25" customHeight="1">
      <c r="B23" s="7"/>
      <c r="C23" s="206" t="s">
        <v>145</v>
      </c>
      <c r="D23" s="206"/>
      <c r="E23" s="177"/>
      <c r="F23" s="177"/>
      <c r="G23" s="177"/>
      <c r="H23" s="177"/>
      <c r="I23" s="177"/>
      <c r="J23" s="30"/>
      <c r="K23" s="30"/>
      <c r="L23" s="30"/>
      <c r="M23" s="30"/>
      <c r="N23" s="30"/>
      <c r="O23" s="30"/>
      <c r="P23" s="30"/>
      <c r="Q23" s="30"/>
      <c r="R23" s="103"/>
      <c r="S23" s="18"/>
      <c r="T23" s="18"/>
    </row>
    <row r="24" spans="1:20" ht="20.25" customHeight="1">
      <c r="A24" s="15"/>
      <c r="B24" s="7"/>
      <c r="C24" t="s">
        <v>146</v>
      </c>
      <c r="D24">
        <v>0.87137077590400913</v>
      </c>
      <c r="E24" s="177"/>
      <c r="F24" s="177"/>
      <c r="G24" s="177"/>
      <c r="H24" s="177"/>
      <c r="I24" s="177"/>
      <c r="J24" s="30"/>
      <c r="K24" s="30"/>
      <c r="L24" s="30"/>
      <c r="M24" s="30"/>
      <c r="N24" s="30"/>
      <c r="O24" s="30"/>
      <c r="P24" s="30"/>
      <c r="Q24" s="30"/>
      <c r="R24" s="103"/>
      <c r="S24" s="17"/>
      <c r="T24" s="17"/>
    </row>
    <row r="25" spans="1:20" ht="20.25" customHeight="1">
      <c r="A25" s="2"/>
      <c r="B25" s="7"/>
      <c r="C25" t="s">
        <v>147</v>
      </c>
      <c r="D25">
        <v>0.75928702909955492</v>
      </c>
      <c r="E25" s="185"/>
      <c r="F25" s="185"/>
      <c r="G25" s="184"/>
      <c r="H25" s="185"/>
      <c r="I25" s="185"/>
      <c r="J25" s="185"/>
      <c r="K25" s="185"/>
      <c r="L25" s="30"/>
      <c r="M25" s="30"/>
      <c r="N25" s="30"/>
      <c r="O25" s="30"/>
      <c r="P25" s="30"/>
      <c r="Q25" s="30"/>
      <c r="R25" s="103"/>
    </row>
    <row r="26" spans="1:20" s="34" customFormat="1" ht="20.25" customHeight="1">
      <c r="B26" s="7"/>
      <c r="C26" t="s">
        <v>148</v>
      </c>
      <c r="D26">
        <v>0.74494668189697522</v>
      </c>
      <c r="E26" s="185"/>
      <c r="F26" s="185"/>
      <c r="G26" s="185"/>
      <c r="H26" s="185"/>
      <c r="I26" s="185"/>
      <c r="J26" s="185"/>
      <c r="K26" s="185"/>
      <c r="L26" s="30"/>
      <c r="M26" s="30"/>
      <c r="N26" s="30"/>
      <c r="O26" s="30"/>
      <c r="P26" s="30"/>
      <c r="Q26" s="30"/>
      <c r="R26" s="103"/>
    </row>
    <row r="27" spans="1:20" ht="20.25" customHeight="1">
      <c r="A27" s="2"/>
      <c r="B27" s="191"/>
      <c r="C27" t="s">
        <v>149</v>
      </c>
      <c r="D27">
        <v>8.9581261040938056</v>
      </c>
      <c r="E27" s="186"/>
      <c r="F27" s="186"/>
      <c r="G27" s="186"/>
      <c r="H27" s="186"/>
      <c r="I27" s="186"/>
      <c r="J27" s="185"/>
      <c r="K27" s="185"/>
      <c r="L27" s="30"/>
      <c r="M27" s="30"/>
      <c r="N27" s="30"/>
      <c r="O27" s="30"/>
      <c r="P27" s="30"/>
      <c r="Q27" s="30"/>
      <c r="R27" s="103"/>
      <c r="S27" s="30"/>
      <c r="T27" s="30"/>
    </row>
    <row r="28" spans="1:20" ht="20.25" customHeight="1" thickBot="1">
      <c r="A28" s="2"/>
      <c r="B28" s="191"/>
      <c r="C28" s="202" t="s">
        <v>150</v>
      </c>
      <c r="D28" s="202">
        <v>250</v>
      </c>
      <c r="E28" s="186"/>
      <c r="F28" s="207"/>
      <c r="G28" s="186"/>
      <c r="H28" s="186"/>
      <c r="I28" s="186"/>
      <c r="J28" s="185"/>
      <c r="K28" s="185"/>
      <c r="L28" s="30"/>
      <c r="M28" s="30"/>
      <c r="N28" s="30"/>
      <c r="O28" s="30"/>
      <c r="P28" s="30"/>
      <c r="Q28" s="30"/>
      <c r="R28" s="103"/>
      <c r="S28" s="30"/>
      <c r="T28" s="30"/>
    </row>
    <row r="29" spans="1:20" ht="20.25" customHeight="1">
      <c r="A29" s="2"/>
      <c r="B29" s="191"/>
      <c r="C29" s="185" t="s">
        <v>151</v>
      </c>
      <c r="E29" s="186"/>
      <c r="F29" s="186"/>
      <c r="G29" s="186"/>
      <c r="H29" s="189"/>
      <c r="I29" s="189"/>
      <c r="J29" s="189"/>
      <c r="K29" s="189"/>
      <c r="L29" s="30"/>
      <c r="M29" s="30"/>
      <c r="N29" s="30"/>
      <c r="O29" s="30"/>
      <c r="P29" s="30"/>
      <c r="Q29" s="30"/>
      <c r="R29" s="103"/>
      <c r="S29" s="30"/>
      <c r="T29" s="30"/>
    </row>
    <row r="30" spans="1:20" ht="20.25" customHeight="1" thickBot="1">
      <c r="A30" s="2"/>
      <c r="B30" s="192"/>
      <c r="D30" s="185"/>
      <c r="E30" s="186"/>
      <c r="F30" s="186"/>
      <c r="G30" s="186"/>
      <c r="H30" s="186"/>
      <c r="I30" s="189"/>
      <c r="J30" s="189"/>
      <c r="K30" s="189"/>
      <c r="L30" s="30"/>
      <c r="M30" s="30"/>
      <c r="N30" s="30"/>
      <c r="O30" s="30"/>
      <c r="P30" s="30"/>
      <c r="Q30" s="30"/>
      <c r="R30" s="103"/>
      <c r="S30" s="30"/>
      <c r="T30" s="30"/>
    </row>
    <row r="31" spans="1:20" ht="20.25" customHeight="1">
      <c r="A31" s="2"/>
      <c r="B31" s="192"/>
      <c r="C31" s="203"/>
      <c r="D31" s="203" t="s">
        <v>156</v>
      </c>
      <c r="E31" s="203" t="s">
        <v>157</v>
      </c>
      <c r="F31" s="203" t="s">
        <v>158</v>
      </c>
      <c r="G31" s="203" t="s">
        <v>159</v>
      </c>
      <c r="H31" s="203" t="s">
        <v>160</v>
      </c>
      <c r="I31" s="186"/>
      <c r="J31" s="185"/>
      <c r="K31" s="185"/>
      <c r="L31" s="30"/>
      <c r="M31" s="30"/>
      <c r="N31" s="30"/>
      <c r="O31" s="30"/>
      <c r="P31" s="30"/>
      <c r="Q31" s="30"/>
      <c r="R31" s="103"/>
      <c r="S31" s="30"/>
      <c r="T31" s="30"/>
    </row>
    <row r="32" spans="1:20" ht="20.25" customHeight="1">
      <c r="A32" s="2"/>
      <c r="B32" s="192"/>
      <c r="C32" t="s">
        <v>152</v>
      </c>
      <c r="D32">
        <v>14</v>
      </c>
      <c r="E32">
        <v>59485.168158898676</v>
      </c>
      <c r="F32">
        <v>4248.9405827784767</v>
      </c>
      <c r="G32">
        <v>52.947604292521291</v>
      </c>
      <c r="H32">
        <v>1.7978535093917972E-64</v>
      </c>
      <c r="I32" s="186"/>
      <c r="J32" s="185"/>
      <c r="K32" s="185"/>
      <c r="L32" s="30"/>
      <c r="M32" s="30"/>
      <c r="N32" s="30"/>
      <c r="O32" s="30"/>
      <c r="P32" s="30"/>
      <c r="Q32" s="30"/>
      <c r="R32" s="103"/>
      <c r="S32" s="30"/>
      <c r="T32" s="30"/>
    </row>
    <row r="33" spans="1:20" ht="20.25" customHeight="1">
      <c r="A33" s="2"/>
      <c r="B33" s="192"/>
      <c r="C33" t="s">
        <v>153</v>
      </c>
      <c r="D33">
        <v>235</v>
      </c>
      <c r="E33">
        <v>18858.28547475901</v>
      </c>
      <c r="F33">
        <v>80.248023296846853</v>
      </c>
      <c r="G33"/>
      <c r="H33"/>
      <c r="I33" s="185"/>
      <c r="J33" s="185"/>
      <c r="K33" s="185"/>
      <c r="L33" s="30"/>
      <c r="M33" s="30"/>
      <c r="N33" s="30"/>
      <c r="O33" s="30"/>
      <c r="P33" s="30"/>
      <c r="Q33" s="30"/>
      <c r="R33" s="103"/>
      <c r="S33" s="30"/>
      <c r="T33" s="30"/>
    </row>
    <row r="34" spans="1:20" ht="20.25" customHeight="1" thickBot="1">
      <c r="A34" s="2"/>
      <c r="B34" s="192"/>
      <c r="C34" s="202" t="s">
        <v>154</v>
      </c>
      <c r="D34" s="202">
        <v>249</v>
      </c>
      <c r="E34" s="202">
        <v>78343.453633657686</v>
      </c>
      <c r="F34" s="202"/>
      <c r="G34" s="202"/>
      <c r="H34" s="202"/>
      <c r="J34" s="186"/>
      <c r="K34" s="186"/>
      <c r="L34" s="187"/>
      <c r="M34" s="187"/>
      <c r="N34" s="30"/>
      <c r="O34" s="30"/>
      <c r="P34" s="30"/>
      <c r="Q34" s="30"/>
      <c r="R34" s="103"/>
      <c r="S34" s="30"/>
      <c r="T34" s="30"/>
    </row>
    <row r="35" spans="1:20" ht="20.25" customHeight="1">
      <c r="A35" s="2"/>
      <c r="C35" s="203"/>
      <c r="D35" s="203" t="s">
        <v>161</v>
      </c>
      <c r="E35" s="203" t="s">
        <v>149</v>
      </c>
      <c r="F35" s="203" t="s">
        <v>162</v>
      </c>
      <c r="G35" s="203" t="s">
        <v>163</v>
      </c>
      <c r="H35" s="203" t="s">
        <v>164</v>
      </c>
      <c r="I35" s="203" t="s">
        <v>165</v>
      </c>
      <c r="J35" s="203" t="s">
        <v>166</v>
      </c>
      <c r="K35" s="203" t="s">
        <v>167</v>
      </c>
      <c r="L35" s="187"/>
      <c r="M35" s="187"/>
      <c r="N35" s="30"/>
      <c r="O35" s="30"/>
      <c r="P35" s="30"/>
      <c r="Q35" s="30"/>
      <c r="R35" s="103"/>
      <c r="S35" s="30"/>
      <c r="T35" s="30"/>
    </row>
    <row r="36" spans="1:20" ht="20.25" customHeight="1">
      <c r="A36" s="2"/>
      <c r="C36" t="s">
        <v>155</v>
      </c>
      <c r="D36">
        <v>28.330188554347849</v>
      </c>
      <c r="E36">
        <v>5.2843109146347729</v>
      </c>
      <c r="F36">
        <v>5.3611888119391438</v>
      </c>
      <c r="G36">
        <v>1.9734926034661067E-7</v>
      </c>
      <c r="H36">
        <v>17.919514449272707</v>
      </c>
      <c r="I36">
        <v>38.740862659422987</v>
      </c>
      <c r="J36">
        <v>17.919514449272707</v>
      </c>
      <c r="K36">
        <v>38.740862659422987</v>
      </c>
      <c r="L36" s="187"/>
      <c r="M36" s="187"/>
      <c r="N36" s="30"/>
      <c r="O36" s="30"/>
      <c r="P36" s="30"/>
      <c r="Q36" s="30"/>
      <c r="R36" s="103"/>
      <c r="S36" s="30"/>
      <c r="T36" s="30"/>
    </row>
    <row r="37" spans="1:20" ht="20.25" customHeight="1">
      <c r="A37" s="2"/>
      <c r="B37" s="192"/>
      <c r="C37" t="s">
        <v>140</v>
      </c>
      <c r="D37">
        <v>-3.5793561556998688</v>
      </c>
      <c r="E37">
        <v>1.1936084070713668</v>
      </c>
      <c r="F37">
        <v>-2.9987692232179932</v>
      </c>
      <c r="G37">
        <v>3.002203538140214E-3</v>
      </c>
      <c r="H37">
        <v>-5.9308960888789732</v>
      </c>
      <c r="I37">
        <v>-1.2278162225207643</v>
      </c>
      <c r="J37">
        <v>-5.9308960888789732</v>
      </c>
      <c r="K37">
        <v>-1.2278162225207643</v>
      </c>
      <c r="L37" s="187"/>
      <c r="M37" s="187"/>
      <c r="N37" s="30"/>
      <c r="O37" s="30"/>
      <c r="P37" s="30"/>
      <c r="Q37" s="30"/>
      <c r="R37" s="103"/>
      <c r="S37" s="30"/>
      <c r="T37" s="30"/>
    </row>
    <row r="38" spans="1:20" ht="20.25" customHeight="1">
      <c r="A38" s="2"/>
      <c r="B38" s="192"/>
      <c r="C38" t="s">
        <v>134</v>
      </c>
      <c r="D38">
        <v>-10.550647484781798</v>
      </c>
      <c r="E38">
        <v>1.1646215478620445</v>
      </c>
      <c r="F38">
        <v>-9.0592926982590729</v>
      </c>
      <c r="G38">
        <v>5.2353590841569957E-17</v>
      </c>
      <c r="H38">
        <v>-12.845080114959067</v>
      </c>
      <c r="I38">
        <v>-8.2562148546045293</v>
      </c>
      <c r="J38">
        <v>-12.845080114959067</v>
      </c>
      <c r="K38">
        <v>-8.2562148546045293</v>
      </c>
      <c r="L38" s="187"/>
      <c r="M38" s="187"/>
      <c r="N38" s="30"/>
      <c r="O38" s="30"/>
      <c r="P38" s="30"/>
      <c r="Q38" s="30"/>
      <c r="R38" s="103"/>
      <c r="S38" s="30"/>
      <c r="T38" s="30"/>
    </row>
    <row r="39" spans="1:20" ht="20.25" customHeight="1">
      <c r="A39" s="2"/>
      <c r="B39" s="192"/>
      <c r="C39" t="s">
        <v>70</v>
      </c>
      <c r="D39">
        <v>3.8083025898956777E-2</v>
      </c>
      <c r="E39">
        <v>1.6560535225858864E-2</v>
      </c>
      <c r="F39">
        <v>2.2996253067649093</v>
      </c>
      <c r="G39">
        <v>2.2347072574102487E-2</v>
      </c>
      <c r="H39">
        <v>5.4569488139468159E-3</v>
      </c>
      <c r="I39">
        <v>7.0709102983966737E-2</v>
      </c>
      <c r="J39">
        <v>5.4569488139468159E-3</v>
      </c>
      <c r="K39">
        <v>7.0709102983966737E-2</v>
      </c>
      <c r="L39" s="187"/>
      <c r="M39" s="187"/>
      <c r="N39" s="30"/>
      <c r="O39" s="30"/>
      <c r="P39" s="30"/>
      <c r="Q39" s="30"/>
      <c r="R39" s="103"/>
      <c r="S39" s="30"/>
      <c r="T39" s="30"/>
    </row>
    <row r="40" spans="1:20" ht="20.25" customHeight="1">
      <c r="A40" s="2"/>
      <c r="B40" s="192"/>
      <c r="C40" t="s">
        <v>141</v>
      </c>
      <c r="D40">
        <v>-8.9052729089642355</v>
      </c>
      <c r="E40">
        <v>1.1653054344879126</v>
      </c>
      <c r="F40">
        <v>-7.6420075333104505</v>
      </c>
      <c r="G40">
        <v>5.4105642160090249E-13</v>
      </c>
      <c r="H40">
        <v>-11.201052871064579</v>
      </c>
      <c r="I40">
        <v>-6.6094929468638925</v>
      </c>
      <c r="J40">
        <v>-11.201052871064579</v>
      </c>
      <c r="K40">
        <v>-6.6094929468638925</v>
      </c>
      <c r="L40" s="188"/>
      <c r="M40" s="30"/>
      <c r="N40" s="30"/>
      <c r="O40" s="30"/>
      <c r="P40" s="30"/>
      <c r="Q40" s="30"/>
      <c r="R40" s="103"/>
      <c r="S40" s="30"/>
      <c r="T40" s="30"/>
    </row>
    <row r="41" spans="1:20" ht="20.25" customHeight="1">
      <c r="A41" s="2"/>
      <c r="B41" s="192"/>
      <c r="C41" t="s">
        <v>71</v>
      </c>
      <c r="D41">
        <v>1.9199343385255526E-2</v>
      </c>
      <c r="E41">
        <v>1.1501499830768891E-2</v>
      </c>
      <c r="F41">
        <v>1.6692904114899267</v>
      </c>
      <c r="G41">
        <v>9.6391412166279347E-2</v>
      </c>
      <c r="H41">
        <v>-3.4598771625171769E-3</v>
      </c>
      <c r="I41">
        <v>4.1858563933028226E-2</v>
      </c>
      <c r="J41">
        <v>-3.4598771625171769E-3</v>
      </c>
      <c r="K41">
        <v>4.1858563933028226E-2</v>
      </c>
      <c r="L41" s="188"/>
      <c r="M41" s="30"/>
      <c r="N41" s="30"/>
      <c r="O41" s="30"/>
      <c r="P41" s="30"/>
      <c r="Q41" s="30"/>
      <c r="R41" s="103"/>
      <c r="S41" s="30"/>
      <c r="T41" s="30"/>
    </row>
    <row r="42" spans="1:20" ht="20.25" customHeight="1">
      <c r="A42" s="2"/>
      <c r="B42" s="192"/>
      <c r="C42" t="s">
        <v>73</v>
      </c>
      <c r="D42">
        <v>0.37551774434717561</v>
      </c>
      <c r="E42">
        <v>0.1589693002759951</v>
      </c>
      <c r="F42">
        <v>2.3622029139916902</v>
      </c>
      <c r="G42">
        <v>1.8982932703089997E-2</v>
      </c>
      <c r="H42">
        <v>6.2330726281717763E-2</v>
      </c>
      <c r="I42">
        <v>0.68870476241263345</v>
      </c>
      <c r="J42">
        <v>6.2330726281717763E-2</v>
      </c>
      <c r="K42">
        <v>0.68870476241263345</v>
      </c>
      <c r="L42" s="188"/>
      <c r="M42" s="186"/>
      <c r="N42" s="30"/>
      <c r="O42" s="30"/>
      <c r="P42" s="30"/>
      <c r="Q42" s="30"/>
      <c r="R42" s="103"/>
      <c r="S42" s="30"/>
      <c r="T42" s="30"/>
    </row>
    <row r="43" spans="1:20" ht="20.25" customHeight="1">
      <c r="A43" s="2"/>
      <c r="B43" s="192"/>
      <c r="C43" t="s">
        <v>74</v>
      </c>
      <c r="D43">
        <v>-1.5586051988933027</v>
      </c>
      <c r="E43">
        <v>0.55577935529720901</v>
      </c>
      <c r="F43">
        <v>-2.8043596510702016</v>
      </c>
      <c r="G43">
        <v>5.4633372973646255E-3</v>
      </c>
      <c r="H43">
        <v>-2.6535516991652148</v>
      </c>
      <c r="I43">
        <v>-0.46365869862139086</v>
      </c>
      <c r="J43">
        <v>-2.6535516991652148</v>
      </c>
      <c r="K43">
        <v>-0.46365869862139086</v>
      </c>
      <c r="L43" s="188"/>
      <c r="M43" s="186"/>
      <c r="N43" s="30"/>
      <c r="O43" s="30"/>
      <c r="P43" s="30"/>
      <c r="Q43" s="30"/>
      <c r="R43" s="103"/>
      <c r="S43" s="30"/>
      <c r="T43" s="30"/>
    </row>
    <row r="44" spans="1:20" ht="20.25" customHeight="1">
      <c r="A44" s="2"/>
      <c r="B44" s="192"/>
      <c r="C44" t="s">
        <v>75</v>
      </c>
      <c r="D44">
        <v>1.2137394572600698E-4</v>
      </c>
      <c r="E44">
        <v>1.81948408841637E-4</v>
      </c>
      <c r="F44">
        <v>0.66707890714036189</v>
      </c>
      <c r="G44">
        <v>0.50537619852090565</v>
      </c>
      <c r="H44">
        <v>-2.3708444534657319E-4</v>
      </c>
      <c r="I44">
        <v>4.7983233679858714E-4</v>
      </c>
      <c r="J44">
        <v>-2.3708444534657319E-4</v>
      </c>
      <c r="K44">
        <v>4.7983233679858714E-4</v>
      </c>
      <c r="L44" s="188"/>
      <c r="M44" s="10"/>
      <c r="N44" s="30"/>
      <c r="O44" s="30"/>
      <c r="P44" s="30"/>
      <c r="Q44" s="30"/>
      <c r="R44" s="103"/>
      <c r="S44" s="30"/>
      <c r="T44" s="30"/>
    </row>
    <row r="45" spans="1:20" ht="20.25" customHeight="1">
      <c r="A45" s="2"/>
      <c r="B45" s="192"/>
      <c r="C45" t="s">
        <v>76</v>
      </c>
      <c r="D45">
        <v>16.247094515961845</v>
      </c>
      <c r="E45">
        <v>0.707894316948254</v>
      </c>
      <c r="F45">
        <v>22.951299547089715</v>
      </c>
      <c r="G45">
        <v>6.0524086978910156E-62</v>
      </c>
      <c r="H45">
        <v>14.852464799119682</v>
      </c>
      <c r="I45">
        <v>17.641724232804009</v>
      </c>
      <c r="J45">
        <v>14.852464799119682</v>
      </c>
      <c r="K45">
        <v>17.641724232804009</v>
      </c>
      <c r="L45" s="188"/>
      <c r="M45" s="186"/>
      <c r="N45" s="30"/>
      <c r="O45" s="30"/>
      <c r="P45" s="30"/>
      <c r="Q45" s="30"/>
      <c r="R45" s="103"/>
      <c r="S45" s="30"/>
      <c r="T45" s="30"/>
    </row>
    <row r="46" spans="1:20" ht="20.25" customHeight="1">
      <c r="A46" s="2"/>
      <c r="B46" s="192"/>
      <c r="C46" t="s">
        <v>77</v>
      </c>
      <c r="D46">
        <v>-4.0947069297493636E-2</v>
      </c>
      <c r="E46">
        <v>3.4595569267768696E-2</v>
      </c>
      <c r="F46">
        <v>-1.1835928751616867</v>
      </c>
      <c r="G46">
        <v>0.23777014848882547</v>
      </c>
      <c r="H46">
        <v>-0.10910414842181798</v>
      </c>
      <c r="I46">
        <v>2.7210009826830701E-2</v>
      </c>
      <c r="J46">
        <v>-0.10910414842181798</v>
      </c>
      <c r="K46">
        <v>2.7210009826830701E-2</v>
      </c>
      <c r="L46" s="188"/>
      <c r="N46" s="30"/>
      <c r="O46" s="30"/>
      <c r="P46" s="30"/>
      <c r="Q46" s="30"/>
      <c r="R46" s="103"/>
      <c r="S46" s="30"/>
      <c r="T46" s="30"/>
    </row>
    <row r="47" spans="1:20" ht="20.25" customHeight="1">
      <c r="A47" s="2"/>
      <c r="B47" s="192"/>
      <c r="C47" t="s">
        <v>135</v>
      </c>
      <c r="D47">
        <v>-3.196461307405067</v>
      </c>
      <c r="E47">
        <v>1.3706634723087947</v>
      </c>
      <c r="F47">
        <v>-2.332054054100408</v>
      </c>
      <c r="G47">
        <v>2.054366602058609E-2</v>
      </c>
      <c r="H47">
        <v>-5.8968192061839639</v>
      </c>
      <c r="I47">
        <v>-0.49610340862616997</v>
      </c>
      <c r="J47">
        <v>-5.8968192061839639</v>
      </c>
      <c r="K47">
        <v>-0.49610340862616997</v>
      </c>
      <c r="L47" s="188"/>
      <c r="M47" s="30"/>
      <c r="N47" s="30"/>
      <c r="O47" s="30"/>
      <c r="P47" s="30"/>
      <c r="Q47" s="30"/>
      <c r="R47" s="9"/>
      <c r="S47" s="30"/>
      <c r="T47" s="30"/>
    </row>
    <row r="48" spans="1:20" ht="20.25" customHeight="1">
      <c r="A48" s="2"/>
      <c r="B48" s="192"/>
      <c r="C48" t="s">
        <v>136</v>
      </c>
      <c r="D48">
        <v>-0.44796296403483876</v>
      </c>
      <c r="E48">
        <v>1.4389617714016789</v>
      </c>
      <c r="F48">
        <v>-0.31130984362321334</v>
      </c>
      <c r="G48">
        <v>0.75584106797911588</v>
      </c>
      <c r="H48">
        <v>-3.2828760290924235</v>
      </c>
      <c r="I48">
        <v>2.3869501010227463</v>
      </c>
      <c r="J48">
        <v>-3.2828760290924235</v>
      </c>
      <c r="K48">
        <v>2.3869501010227463</v>
      </c>
      <c r="L48" s="188"/>
      <c r="M48" s="30"/>
      <c r="N48" s="30"/>
      <c r="O48" s="30"/>
      <c r="P48" s="30"/>
      <c r="Q48" s="30"/>
      <c r="R48" s="9"/>
      <c r="S48" s="30"/>
      <c r="T48" s="30"/>
    </row>
    <row r="49" spans="1:20" ht="20.25" customHeight="1">
      <c r="A49" s="2"/>
      <c r="B49" s="192"/>
      <c r="C49" t="s">
        <v>137</v>
      </c>
      <c r="D49">
        <v>-1.1013713422210536</v>
      </c>
      <c r="E49">
        <v>1.4880178290766823</v>
      </c>
      <c r="F49">
        <v>-0.74016004425461512</v>
      </c>
      <c r="G49">
        <v>0.45994170315558114</v>
      </c>
      <c r="H49">
        <v>-4.0329302401193674</v>
      </c>
      <c r="I49">
        <v>1.8301875556772602</v>
      </c>
      <c r="J49">
        <v>-4.0329302401193674</v>
      </c>
      <c r="K49">
        <v>1.8301875556772602</v>
      </c>
      <c r="L49" s="188"/>
      <c r="M49" s="30"/>
      <c r="N49" s="30"/>
      <c r="O49" s="30"/>
      <c r="P49" s="30"/>
      <c r="Q49" s="30"/>
      <c r="R49" s="9"/>
      <c r="S49" s="30"/>
      <c r="T49" s="30"/>
    </row>
    <row r="50" spans="1:20" ht="20.25" customHeight="1" thickBot="1">
      <c r="A50" s="2"/>
      <c r="B50" s="192"/>
      <c r="C50" s="202" t="s">
        <v>138</v>
      </c>
      <c r="D50" s="202">
        <v>2.0595594229565264</v>
      </c>
      <c r="E50" s="202">
        <v>1.3782520814395078</v>
      </c>
      <c r="F50" s="202">
        <v>1.4943270905895756</v>
      </c>
      <c r="G50" s="202">
        <v>0.13643167048147795</v>
      </c>
      <c r="H50" s="202">
        <v>-0.65574887102940815</v>
      </c>
      <c r="I50" s="202">
        <v>4.7748677169424614</v>
      </c>
      <c r="J50" s="202">
        <v>-0.65574887102940815</v>
      </c>
      <c r="K50" s="202">
        <v>4.7748677169424614</v>
      </c>
      <c r="L50" s="188"/>
      <c r="M50" s="30"/>
      <c r="N50" s="30"/>
      <c r="O50" s="30"/>
      <c r="P50" s="30"/>
      <c r="Q50" s="30"/>
      <c r="R50" s="9"/>
      <c r="S50" s="30"/>
      <c r="T50" s="30"/>
    </row>
    <row r="51" spans="1:20" ht="20.25" customHeight="1">
      <c r="A51" s="2"/>
      <c r="B51" s="191"/>
      <c r="L51" s="30"/>
      <c r="M51" s="30"/>
      <c r="N51" s="30"/>
      <c r="O51" s="30"/>
      <c r="P51" s="30"/>
      <c r="Q51" s="30"/>
      <c r="R51" s="9"/>
      <c r="S51" s="30"/>
      <c r="T51" s="30"/>
    </row>
    <row r="52" spans="1:20" ht="20.25" customHeight="1" thickBot="1">
      <c r="A52" s="2"/>
      <c r="B52" s="11"/>
      <c r="L52" s="12"/>
      <c r="M52" s="12"/>
      <c r="N52" s="12"/>
      <c r="O52" s="12"/>
      <c r="P52" s="12"/>
      <c r="Q52" s="12"/>
      <c r="R52" s="13"/>
      <c r="S52" s="30"/>
      <c r="T52" s="30"/>
    </row>
    <row r="53" spans="1:20" ht="20.25" customHeight="1">
      <c r="A53" s="2"/>
      <c r="B53" s="2"/>
      <c r="L53" s="1"/>
      <c r="M53" s="1"/>
      <c r="N53" s="1"/>
      <c r="O53" s="1"/>
      <c r="P53" s="1"/>
      <c r="Q53" s="1"/>
      <c r="R53" s="1"/>
      <c r="S53" s="30"/>
      <c r="T53" s="30"/>
    </row>
    <row r="54" spans="1:20" ht="20.25" customHeight="1">
      <c r="A54" s="25" t="s">
        <v>63</v>
      </c>
      <c r="B54" s="1"/>
      <c r="L54" s="1"/>
      <c r="M54" s="1"/>
      <c r="N54" s="1"/>
      <c r="O54" s="1"/>
      <c r="P54" s="1"/>
      <c r="Q54" s="1"/>
      <c r="R54" s="1"/>
      <c r="S54" s="1"/>
    </row>
    <row r="55" spans="1:20" ht="20.25" customHeight="1" thickBot="1">
      <c r="A55" s="2"/>
      <c r="B55" s="33"/>
      <c r="C55" s="37"/>
      <c r="D55" s="34"/>
      <c r="E55" s="35" t="s">
        <v>1</v>
      </c>
      <c r="F55" s="36"/>
      <c r="G55" s="36"/>
      <c r="H55" s="36"/>
      <c r="I55" s="36"/>
      <c r="J55" s="36"/>
      <c r="K55" s="36"/>
      <c r="L55" s="36"/>
      <c r="M55" s="36"/>
      <c r="N55" s="36"/>
      <c r="O55" s="36"/>
      <c r="P55" s="36"/>
      <c r="Q55" s="36"/>
      <c r="R55" s="92"/>
      <c r="S55" s="34"/>
    </row>
    <row r="56" spans="1:20" ht="20.25" customHeight="1">
      <c r="A56" s="2"/>
      <c r="B56" s="3"/>
      <c r="C56" s="4"/>
      <c r="D56" s="4"/>
      <c r="E56" s="4"/>
      <c r="F56" s="4"/>
      <c r="G56" s="4"/>
      <c r="H56" s="101"/>
      <c r="I56" s="101"/>
      <c r="J56" s="101"/>
      <c r="K56" s="101"/>
      <c r="L56" s="101"/>
      <c r="M56" s="101"/>
      <c r="N56" s="101"/>
      <c r="O56" s="101"/>
      <c r="P56" s="101"/>
      <c r="Q56" s="101"/>
      <c r="R56" s="101"/>
      <c r="S56" s="102"/>
    </row>
    <row r="57" spans="1:20" ht="20.25" customHeight="1">
      <c r="A57" s="2"/>
      <c r="B57" s="7"/>
      <c r="C57" s="37"/>
      <c r="D57" s="37"/>
      <c r="E57" s="37"/>
      <c r="F57" s="37"/>
      <c r="G57" s="37"/>
      <c r="H57" s="30"/>
      <c r="I57" s="37"/>
      <c r="J57" s="37"/>
      <c r="K57" s="37"/>
      <c r="L57" s="37"/>
      <c r="M57" s="30"/>
      <c r="N57" s="30"/>
      <c r="O57" s="37"/>
      <c r="P57" s="37"/>
      <c r="Q57" s="37"/>
      <c r="R57" s="37"/>
      <c r="S57" s="103"/>
    </row>
    <row r="58" spans="1:20" ht="20.25" customHeight="1">
      <c r="A58" s="2"/>
      <c r="B58" s="7"/>
      <c r="D58" s="14"/>
      <c r="H58" s="30"/>
      <c r="I58" s="208" t="s">
        <v>176</v>
      </c>
      <c r="J58"/>
      <c r="K58"/>
      <c r="L58" s="30"/>
      <c r="M58" s="30"/>
      <c r="N58" s="30"/>
      <c r="O58" s="30"/>
      <c r="P58" s="30"/>
      <c r="Q58" s="30"/>
      <c r="R58" s="30"/>
      <c r="S58" s="103"/>
    </row>
    <row r="59" spans="1:20" ht="20.25" customHeight="1">
      <c r="A59" s="2"/>
      <c r="B59" s="7"/>
      <c r="D59" s="14"/>
      <c r="H59" s="30"/>
      <c r="I59"/>
      <c r="J59"/>
      <c r="K59"/>
      <c r="L59" s="30"/>
      <c r="M59" s="30"/>
      <c r="N59" s="30"/>
      <c r="O59" s="30"/>
      <c r="P59" s="30"/>
      <c r="Q59" s="30"/>
      <c r="R59" s="30"/>
      <c r="S59" s="103"/>
    </row>
    <row r="60" spans="1:20" ht="20.25" customHeight="1">
      <c r="A60" s="2"/>
      <c r="B60" s="7"/>
      <c r="D60" s="14"/>
      <c r="H60" s="30"/>
      <c r="I60" s="295" t="s">
        <v>5</v>
      </c>
      <c r="J60" s="295" t="s">
        <v>177</v>
      </c>
      <c r="K60" s="295" t="s">
        <v>178</v>
      </c>
      <c r="L60" s="30"/>
      <c r="M60" s="30"/>
      <c r="N60" s="30"/>
      <c r="O60" s="30"/>
      <c r="P60" s="30"/>
      <c r="Q60" s="30"/>
      <c r="R60" s="30"/>
      <c r="S60" s="103"/>
    </row>
    <row r="61" spans="1:20" ht="27" customHeight="1">
      <c r="A61" s="1"/>
      <c r="B61" s="7"/>
      <c r="D61" s="14"/>
      <c r="H61" s="30"/>
      <c r="I61" s="296" t="s">
        <v>155</v>
      </c>
      <c r="J61" s="296">
        <v>28.33</v>
      </c>
      <c r="K61" s="296" t="s">
        <v>179</v>
      </c>
      <c r="L61" s="24"/>
      <c r="M61" s="24"/>
      <c r="N61" s="24"/>
      <c r="O61" s="24"/>
      <c r="P61" s="24"/>
      <c r="Q61" s="24"/>
      <c r="R61" s="24"/>
      <c r="S61" s="201"/>
      <c r="T61" s="1"/>
    </row>
    <row r="62" spans="1:20" s="34" customFormat="1" ht="39" customHeight="1">
      <c r="B62" s="7"/>
      <c r="C62" s="138" t="s">
        <v>55</v>
      </c>
      <c r="D62" s="95">
        <v>69.239999999999995</v>
      </c>
      <c r="E62" s="24"/>
      <c r="F62" s="108"/>
      <c r="G62" s="14"/>
      <c r="H62" s="30"/>
      <c r="I62" s="296" t="s">
        <v>140</v>
      </c>
      <c r="J62" s="296">
        <v>-3.58</v>
      </c>
      <c r="K62" s="296" t="s">
        <v>180</v>
      </c>
      <c r="L62" s="24"/>
      <c r="M62" s="24"/>
      <c r="N62" s="24"/>
      <c r="O62" s="24"/>
      <c r="P62" s="24"/>
      <c r="Q62" s="24"/>
      <c r="R62" s="24"/>
      <c r="S62" s="201"/>
    </row>
    <row r="63" spans="1:20" ht="42" customHeight="1">
      <c r="A63" s="2"/>
      <c r="B63" s="7"/>
      <c r="D63" s="14"/>
      <c r="F63" s="108"/>
      <c r="H63" s="30"/>
      <c r="I63" s="296" t="s">
        <v>134</v>
      </c>
      <c r="J63" s="296">
        <v>-10.55</v>
      </c>
      <c r="K63" s="296" t="s">
        <v>181</v>
      </c>
      <c r="L63" s="24"/>
      <c r="M63" s="24"/>
      <c r="N63" s="24"/>
      <c r="Q63" s="193"/>
      <c r="R63" s="24"/>
      <c r="S63" s="201"/>
      <c r="T63" s="30"/>
    </row>
    <row r="64" spans="1:20" ht="36" customHeight="1">
      <c r="A64" s="2"/>
      <c r="B64" s="7"/>
      <c r="C64" s="1"/>
      <c r="D64" s="137" t="s">
        <v>56</v>
      </c>
      <c r="E64" s="137" t="s">
        <v>57</v>
      </c>
      <c r="F64" s="1"/>
      <c r="H64" s="30"/>
      <c r="I64" s="296" t="s">
        <v>70</v>
      </c>
      <c r="J64" s="296">
        <v>3.7999999999999999E-2</v>
      </c>
      <c r="K64" s="296" t="s">
        <v>182</v>
      </c>
      <c r="L64" s="24"/>
      <c r="M64" s="24"/>
      <c r="N64" s="24"/>
      <c r="P64" s="194"/>
      <c r="Q64" s="195"/>
      <c r="R64" s="24"/>
      <c r="S64" s="201"/>
      <c r="T64" s="30"/>
    </row>
    <row r="65" spans="1:20" ht="40.5" customHeight="1">
      <c r="A65" s="2"/>
      <c r="B65" s="7"/>
      <c r="C65" s="138" t="s">
        <v>58</v>
      </c>
      <c r="D65" s="162">
        <v>51.59</v>
      </c>
      <c r="E65" s="162">
        <v>86.89</v>
      </c>
      <c r="F65" s="108"/>
      <c r="H65" s="30"/>
      <c r="I65" s="296" t="s">
        <v>141</v>
      </c>
      <c r="J65" s="296">
        <v>-8.91</v>
      </c>
      <c r="K65" s="296" t="s">
        <v>183</v>
      </c>
      <c r="L65" s="24"/>
      <c r="M65" s="24"/>
      <c r="N65" s="24"/>
      <c r="O65" s="196"/>
      <c r="Q65" s="195"/>
      <c r="R65" s="24"/>
      <c r="S65" s="201"/>
      <c r="T65" s="30"/>
    </row>
    <row r="66" spans="1:20" ht="20.25" customHeight="1">
      <c r="A66" s="2"/>
      <c r="B66" s="7"/>
      <c r="C66" s="139"/>
      <c r="D66" s="14"/>
      <c r="F66" s="108"/>
      <c r="H66" s="30"/>
      <c r="I66" s="296" t="s">
        <v>73</v>
      </c>
      <c r="J66" s="296">
        <v>0.376</v>
      </c>
      <c r="K66" s="296" t="s">
        <v>184</v>
      </c>
      <c r="L66" s="24"/>
      <c r="M66" s="24"/>
      <c r="N66" s="24"/>
      <c r="O66" s="24"/>
      <c r="P66" s="24"/>
      <c r="Q66" s="195"/>
      <c r="R66" s="24"/>
      <c r="S66" s="201"/>
      <c r="T66" s="30"/>
    </row>
    <row r="67" spans="1:20" ht="35.25" customHeight="1">
      <c r="A67" s="2"/>
      <c r="B67" s="7"/>
      <c r="D67" s="137" t="s">
        <v>56</v>
      </c>
      <c r="E67" s="137" t="s">
        <v>57</v>
      </c>
      <c r="F67" s="108"/>
      <c r="H67" s="30"/>
      <c r="I67" s="296" t="s">
        <v>74</v>
      </c>
      <c r="J67" s="296">
        <v>-1.56</v>
      </c>
      <c r="K67" s="296" t="s">
        <v>185</v>
      </c>
      <c r="L67" s="24"/>
      <c r="M67" s="24"/>
      <c r="N67" s="24"/>
      <c r="Q67" s="195"/>
      <c r="R67" s="24"/>
      <c r="S67" s="201"/>
      <c r="T67" s="30"/>
    </row>
    <row r="68" spans="1:20" ht="40.5" customHeight="1">
      <c r="A68" s="2"/>
      <c r="B68" s="7"/>
      <c r="C68" s="138" t="s">
        <v>59</v>
      </c>
      <c r="D68" s="162">
        <v>51.56</v>
      </c>
      <c r="E68" s="162">
        <v>86.92</v>
      </c>
      <c r="F68" s="108"/>
      <c r="H68" s="30"/>
      <c r="I68" s="296" t="s">
        <v>76</v>
      </c>
      <c r="J68" s="296">
        <v>16.25</v>
      </c>
      <c r="K68" s="296" t="s">
        <v>186</v>
      </c>
      <c r="L68" s="24"/>
      <c r="M68" s="24"/>
      <c r="N68" s="24"/>
      <c r="Q68" s="195"/>
      <c r="R68" s="24"/>
      <c r="S68" s="201"/>
      <c r="T68" s="30"/>
    </row>
    <row r="69" spans="1:20" ht="48.75" customHeight="1">
      <c r="A69" s="2"/>
      <c r="B69" s="7"/>
      <c r="C69" s="108"/>
      <c r="D69" s="108"/>
      <c r="E69" s="108"/>
      <c r="F69" s="108"/>
      <c r="H69" s="30"/>
      <c r="I69" s="296" t="s">
        <v>135</v>
      </c>
      <c r="J69" s="296">
        <v>-3.2</v>
      </c>
      <c r="K69" s="296" t="s">
        <v>187</v>
      </c>
      <c r="L69" s="24"/>
      <c r="M69" s="24"/>
      <c r="N69" s="24"/>
      <c r="Q69" s="195"/>
      <c r="R69" s="24"/>
      <c r="S69" s="201"/>
      <c r="T69" s="30"/>
    </row>
    <row r="70" spans="1:20" ht="20.25" customHeight="1">
      <c r="A70" s="2"/>
      <c r="B70" s="7"/>
      <c r="C70" s="208" t="s">
        <v>168</v>
      </c>
      <c r="D70" s="108"/>
      <c r="E70" s="108"/>
      <c r="F70" s="108"/>
      <c r="H70" s="30"/>
      <c r="K70" s="195"/>
      <c r="L70" s="24"/>
      <c r="M70" s="24"/>
      <c r="N70" s="24"/>
      <c r="O70" s="24"/>
      <c r="P70" s="197"/>
      <c r="Q70" s="195"/>
      <c r="R70" s="24"/>
      <c r="S70" s="201"/>
      <c r="T70" s="30"/>
    </row>
    <row r="71" spans="1:20" ht="20.25" customHeight="1">
      <c r="A71" s="2"/>
      <c r="B71" s="7"/>
      <c r="C71"/>
      <c r="D71" s="108"/>
      <c r="E71" s="108"/>
      <c r="F71" s="108"/>
      <c r="H71" s="30"/>
      <c r="K71" s="195"/>
      <c r="L71" s="24"/>
      <c r="M71" s="24"/>
      <c r="N71" s="24"/>
      <c r="Q71" s="195"/>
      <c r="R71" s="24"/>
      <c r="S71" s="201"/>
      <c r="T71" s="30"/>
    </row>
    <row r="72" spans="1:20" ht="20.25" customHeight="1">
      <c r="A72" s="2"/>
      <c r="B72" s="7"/>
      <c r="C72" s="208" t="s">
        <v>169</v>
      </c>
      <c r="D72" s="108"/>
      <c r="E72" s="108"/>
      <c r="F72" s="108"/>
      <c r="H72" s="30"/>
      <c r="L72" s="24"/>
      <c r="M72" s="24"/>
      <c r="N72" s="24"/>
      <c r="R72" s="24"/>
      <c r="S72" s="201"/>
      <c r="T72" s="30"/>
    </row>
    <row r="73" spans="1:20" ht="20.25" customHeight="1">
      <c r="A73" s="2"/>
      <c r="B73" s="7"/>
      <c r="C73" s="108"/>
      <c r="D73" s="108"/>
      <c r="E73" s="108"/>
      <c r="F73" s="108"/>
      <c r="H73" s="30"/>
      <c r="K73" s="195"/>
      <c r="L73" s="24"/>
      <c r="M73" s="24"/>
      <c r="N73" s="24"/>
      <c r="Q73" s="195"/>
      <c r="R73" s="24"/>
      <c r="S73" s="201"/>
      <c r="T73" s="30"/>
    </row>
    <row r="74" spans="1:20" ht="20.25" customHeight="1">
      <c r="A74" s="2"/>
      <c r="B74" s="7"/>
      <c r="C74" s="208" t="s">
        <v>170</v>
      </c>
      <c r="D74" s="138"/>
      <c r="E74" s="138"/>
      <c r="F74" s="138"/>
      <c r="H74" s="30"/>
      <c r="K74" s="195"/>
      <c r="L74" s="24"/>
      <c r="M74" s="24"/>
      <c r="N74" s="24"/>
      <c r="Q74" s="195"/>
      <c r="R74" s="24"/>
      <c r="S74" s="201"/>
      <c r="T74" s="30"/>
    </row>
    <row r="75" spans="1:20" ht="20.25" customHeight="1">
      <c r="A75" s="2"/>
      <c r="B75" s="7"/>
      <c r="C75"/>
      <c r="D75" s="1"/>
      <c r="E75" s="1"/>
      <c r="F75" s="1"/>
      <c r="H75" s="30"/>
      <c r="I75" s="198"/>
      <c r="J75" s="198"/>
      <c r="K75" s="199"/>
      <c r="L75" s="24"/>
      <c r="M75" s="24"/>
      <c r="N75" s="24"/>
      <c r="O75" s="198"/>
      <c r="P75" s="198"/>
      <c r="Q75" s="199"/>
      <c r="R75" s="24"/>
      <c r="S75" s="201"/>
      <c r="T75" s="30"/>
    </row>
    <row r="76" spans="1:20" ht="20.25" customHeight="1">
      <c r="A76" s="2"/>
      <c r="B76" s="7"/>
      <c r="C76" s="208" t="s">
        <v>171</v>
      </c>
      <c r="D76" s="1"/>
      <c r="E76" s="1"/>
      <c r="F76" s="1"/>
      <c r="H76" s="30"/>
      <c r="I76" s="198"/>
      <c r="J76" s="198"/>
      <c r="K76" s="199"/>
      <c r="L76" s="24"/>
      <c r="M76" s="24"/>
      <c r="N76" s="24"/>
      <c r="O76" s="198"/>
      <c r="P76" s="198"/>
      <c r="Q76" s="199"/>
      <c r="R76" s="24"/>
      <c r="S76" s="201"/>
      <c r="T76" s="30"/>
    </row>
    <row r="77" spans="1:20" ht="20.25" customHeight="1">
      <c r="A77" s="2"/>
      <c r="B77" s="7"/>
      <c r="D77" s="1"/>
      <c r="E77" s="1"/>
      <c r="F77" s="1"/>
      <c r="H77" s="30"/>
      <c r="K77" s="195"/>
      <c r="L77" s="24"/>
      <c r="M77" s="24"/>
      <c r="N77" s="24"/>
      <c r="O77" s="24"/>
      <c r="P77" s="24"/>
      <c r="Q77" s="195"/>
      <c r="R77" s="24"/>
      <c r="S77" s="201"/>
      <c r="T77" s="30"/>
    </row>
    <row r="78" spans="1:20" ht="20.25" customHeight="1">
      <c r="A78" s="2"/>
      <c r="B78" s="7"/>
      <c r="D78" s="1"/>
      <c r="E78" s="1"/>
      <c r="F78" s="1"/>
      <c r="H78" s="46"/>
      <c r="I78" s="46"/>
      <c r="J78" s="46"/>
      <c r="K78" s="46"/>
      <c r="L78" s="46"/>
      <c r="N78" s="46"/>
      <c r="O78" s="46"/>
      <c r="P78" s="46"/>
      <c r="Q78" s="46"/>
      <c r="R78" s="46"/>
      <c r="S78" s="100"/>
      <c r="T78" s="30"/>
    </row>
    <row r="79" spans="1:20" ht="20.25" customHeight="1">
      <c r="A79" s="2"/>
      <c r="B79" s="7"/>
      <c r="C79" s="200"/>
      <c r="D79" s="1"/>
      <c r="E79" s="1"/>
      <c r="F79" s="1"/>
      <c r="H79" s="46"/>
      <c r="I79" s="46"/>
      <c r="J79" s="46"/>
      <c r="K79" s="46"/>
      <c r="L79" s="46"/>
      <c r="N79" s="46"/>
      <c r="O79" s="46"/>
      <c r="P79" s="46"/>
      <c r="Q79" s="46"/>
      <c r="R79" s="46"/>
      <c r="S79" s="100"/>
      <c r="T79" s="30"/>
    </row>
    <row r="80" spans="1:20" ht="20.25" customHeight="1">
      <c r="A80" s="2"/>
      <c r="B80" s="7"/>
      <c r="D80" s="1"/>
      <c r="E80" s="1"/>
      <c r="F80" s="1"/>
      <c r="H80" s="46"/>
      <c r="I80" s="46"/>
      <c r="J80" s="46"/>
      <c r="K80" s="46"/>
      <c r="L80" s="46"/>
      <c r="N80" s="46"/>
      <c r="O80" s="46"/>
      <c r="P80" s="46"/>
      <c r="Q80" s="46"/>
      <c r="R80" s="46"/>
      <c r="S80" s="100"/>
      <c r="T80" s="30"/>
    </row>
    <row r="81" spans="1:20" ht="20.25" customHeight="1">
      <c r="A81" s="2"/>
      <c r="B81" s="7"/>
      <c r="D81" s="1"/>
      <c r="E81" s="1"/>
      <c r="F81" s="1"/>
      <c r="H81" s="46"/>
      <c r="I81" s="46"/>
      <c r="J81" s="46"/>
      <c r="K81" s="46"/>
      <c r="L81" s="46"/>
      <c r="N81" s="46"/>
      <c r="O81" s="46"/>
      <c r="P81" s="46"/>
      <c r="Q81" s="46"/>
      <c r="R81" s="46"/>
      <c r="S81" s="100"/>
      <c r="T81" s="30"/>
    </row>
    <row r="82" spans="1:20" ht="20.25" customHeight="1">
      <c r="A82" s="2"/>
      <c r="B82" s="7"/>
      <c r="D82" s="1"/>
      <c r="E82" s="1"/>
      <c r="F82" s="1"/>
      <c r="H82" s="46"/>
      <c r="I82" s="46"/>
      <c r="J82" s="46"/>
      <c r="K82" s="46"/>
      <c r="L82" s="46"/>
      <c r="N82" s="46"/>
      <c r="O82" s="46"/>
      <c r="P82" s="46"/>
      <c r="Q82" s="46"/>
      <c r="R82" s="46"/>
      <c r="S82" s="100"/>
      <c r="T82" s="30"/>
    </row>
    <row r="83" spans="1:20" ht="20.25" customHeight="1">
      <c r="A83" s="2"/>
      <c r="B83" s="7"/>
      <c r="C83" s="37"/>
      <c r="D83" s="37"/>
      <c r="E83" s="37"/>
      <c r="F83" s="42"/>
      <c r="H83" s="46"/>
      <c r="I83" s="46"/>
      <c r="J83" s="46"/>
      <c r="K83" s="46"/>
      <c r="L83" s="46"/>
      <c r="N83" s="46"/>
      <c r="O83" s="46"/>
      <c r="P83" s="46"/>
      <c r="Q83" s="46"/>
      <c r="R83" s="46"/>
      <c r="S83" s="100"/>
      <c r="T83" s="30"/>
    </row>
    <row r="84" spans="1:20" ht="20.25" customHeight="1">
      <c r="A84" s="2"/>
      <c r="B84" s="7"/>
      <c r="D84" s="14"/>
      <c r="H84" s="46"/>
      <c r="I84" s="46"/>
      <c r="J84" s="46"/>
      <c r="K84" s="46"/>
      <c r="L84" s="46"/>
      <c r="N84" s="46"/>
      <c r="O84" s="46"/>
      <c r="P84" s="46"/>
      <c r="Q84" s="46"/>
      <c r="R84" s="46"/>
      <c r="S84" s="100"/>
      <c r="T84" s="30"/>
    </row>
    <row r="85" spans="1:20" ht="20.25" customHeight="1">
      <c r="A85" s="2"/>
      <c r="B85" s="7"/>
      <c r="D85" s="14"/>
      <c r="M85" s="24"/>
      <c r="N85" s="24"/>
      <c r="O85" s="24"/>
      <c r="P85" s="24"/>
      <c r="Q85" s="24"/>
      <c r="R85" s="24"/>
      <c r="S85" s="201"/>
      <c r="T85" s="30"/>
    </row>
    <row r="86" spans="1:20" ht="20.25" customHeight="1" thickBot="1">
      <c r="A86" s="2"/>
      <c r="B86" s="11"/>
      <c r="C86" s="12"/>
      <c r="D86" s="12"/>
      <c r="E86" s="12"/>
      <c r="F86" s="12"/>
      <c r="G86" s="12"/>
      <c r="H86" s="12"/>
      <c r="I86" s="12"/>
      <c r="J86" s="12"/>
      <c r="K86" s="12"/>
      <c r="L86" s="12"/>
      <c r="M86" s="12"/>
      <c r="N86" s="12"/>
      <c r="O86" s="12"/>
      <c r="P86" s="12"/>
      <c r="Q86" s="12"/>
      <c r="R86" s="12"/>
      <c r="S86" s="13"/>
      <c r="T86" s="30"/>
    </row>
    <row r="87" spans="1:20" ht="20.25" customHeight="1">
      <c r="A87" s="2"/>
      <c r="B87" s="2"/>
      <c r="C87" s="1"/>
      <c r="D87" s="1"/>
      <c r="E87" s="1"/>
      <c r="F87" s="1"/>
      <c r="G87" s="1"/>
      <c r="H87" s="1"/>
      <c r="I87" s="1"/>
      <c r="J87" s="1"/>
      <c r="K87" s="1"/>
      <c r="L87" s="1"/>
      <c r="M87" s="1"/>
      <c r="N87" s="1"/>
      <c r="O87" s="1"/>
      <c r="P87" s="1"/>
      <c r="Q87" s="1"/>
      <c r="R87" s="1"/>
      <c r="T87" s="30"/>
    </row>
    <row r="88" spans="1:20" ht="20.25" customHeight="1">
      <c r="A88" s="2"/>
      <c r="B88" s="1"/>
      <c r="D88" s="14"/>
      <c r="K88" s="1"/>
      <c r="L88" s="1"/>
      <c r="M88" s="1"/>
      <c r="N88" s="1"/>
      <c r="O88" s="1"/>
      <c r="P88" s="1"/>
      <c r="Q88" s="1"/>
      <c r="R88" s="1"/>
      <c r="S88" s="1"/>
      <c r="T88" s="30"/>
    </row>
    <row r="89" spans="1:20" ht="20.25" customHeight="1">
      <c r="A89" s="25" t="s">
        <v>2</v>
      </c>
      <c r="B89" s="26"/>
      <c r="C89" s="26"/>
      <c r="D89" s="26"/>
      <c r="E89" s="27" t="s">
        <v>4</v>
      </c>
      <c r="F89" s="26"/>
      <c r="G89" s="26"/>
      <c r="H89" s="26"/>
      <c r="I89" s="26"/>
      <c r="J89" s="26"/>
      <c r="K89" s="26"/>
      <c r="L89" s="26"/>
      <c r="M89" s="26"/>
      <c r="N89" s="26"/>
      <c r="O89" s="26"/>
      <c r="P89" s="26"/>
      <c r="Q89" s="26"/>
      <c r="R89" s="26"/>
      <c r="S89" s="26"/>
      <c r="T89" s="30"/>
    </row>
    <row r="90" spans="1:20" ht="20.25" customHeight="1">
      <c r="A90" s="2"/>
      <c r="B90" s="1"/>
      <c r="C90" s="141"/>
      <c r="D90" s="104"/>
      <c r="E90" s="30"/>
      <c r="F90" s="30"/>
      <c r="G90" s="30"/>
      <c r="H90" s="30"/>
      <c r="I90" s="30"/>
      <c r="J90" s="30"/>
      <c r="K90" s="1"/>
      <c r="L90" s="1"/>
      <c r="M90" s="1"/>
      <c r="N90" s="1"/>
      <c r="O90" s="1"/>
      <c r="P90" s="1"/>
      <c r="Q90" s="1"/>
      <c r="R90" s="1"/>
      <c r="S90" s="1"/>
      <c r="T90" s="30"/>
    </row>
    <row r="91" spans="1:20" ht="20.25" customHeight="1">
      <c r="A91" s="2"/>
      <c r="B91" s="1"/>
      <c r="C91" s="141"/>
      <c r="D91" s="104"/>
      <c r="E91" s="104"/>
      <c r="F91" s="1"/>
      <c r="G91" s="1"/>
      <c r="H91" s="1"/>
      <c r="I91" s="1"/>
      <c r="J91" s="1"/>
      <c r="K91" s="1"/>
      <c r="L91" s="1"/>
      <c r="M91" s="1"/>
      <c r="N91" s="1"/>
      <c r="O91" s="1"/>
      <c r="P91" s="1"/>
      <c r="Q91" s="1"/>
      <c r="R91" s="1"/>
      <c r="S91" s="1"/>
      <c r="T91" s="30"/>
    </row>
    <row r="92" spans="1:20" ht="20.25" customHeight="1">
      <c r="A92" s="2"/>
      <c r="B92" s="1"/>
      <c r="C92" s="141"/>
      <c r="D92" s="104"/>
      <c r="E92" s="29"/>
      <c r="F92" s="29"/>
      <c r="G92" s="29"/>
      <c r="H92" s="30"/>
      <c r="I92" s="30"/>
      <c r="J92" s="30"/>
      <c r="K92" s="1"/>
      <c r="L92" s="1"/>
      <c r="M92" s="1"/>
      <c r="N92" s="1"/>
      <c r="O92" s="1"/>
      <c r="P92" s="1"/>
      <c r="Q92" s="1"/>
      <c r="R92" s="1"/>
      <c r="S92" s="1"/>
      <c r="T92" s="30"/>
    </row>
    <row r="93" spans="1:20" ht="20.25" customHeight="1">
      <c r="A93" s="2"/>
      <c r="B93" s="1"/>
      <c r="C93" s="1"/>
      <c r="D93" s="1"/>
      <c r="E93" s="1"/>
      <c r="F93" s="1"/>
      <c r="G93" s="1"/>
      <c r="H93" s="1"/>
      <c r="I93" s="1"/>
      <c r="J93" s="1"/>
      <c r="K93" s="1"/>
      <c r="L93" s="1"/>
      <c r="M93" s="1"/>
      <c r="N93" s="1"/>
      <c r="O93" s="1"/>
      <c r="P93" s="1"/>
      <c r="Q93" s="1"/>
      <c r="R93" s="1"/>
      <c r="S93" s="1"/>
    </row>
    <row r="94" spans="1:20" ht="20.25" customHeight="1">
      <c r="A94" s="2"/>
      <c r="B94" s="23"/>
      <c r="C94" s="141"/>
      <c r="D94" s="104"/>
      <c r="E94" s="104"/>
      <c r="F94" s="104"/>
      <c r="G94" s="104"/>
      <c r="H94" s="104"/>
      <c r="I94" s="104"/>
      <c r="J94" s="104"/>
      <c r="K94" s="104"/>
      <c r="L94" s="23"/>
      <c r="M94" s="23"/>
      <c r="N94" s="23"/>
      <c r="O94" s="23"/>
      <c r="P94" s="23"/>
      <c r="Q94" s="23"/>
      <c r="R94" s="23"/>
      <c r="S94" s="23"/>
    </row>
    <row r="95" spans="1:20" ht="20.25" customHeight="1">
      <c r="A95" s="1"/>
      <c r="B95" s="1"/>
      <c r="C95" s="141"/>
      <c r="D95" s="104"/>
      <c r="E95" s="104"/>
      <c r="F95" s="104"/>
      <c r="G95" s="104"/>
      <c r="H95" s="104"/>
      <c r="I95" s="104"/>
      <c r="J95" s="104"/>
      <c r="K95" s="104"/>
      <c r="L95" s="1"/>
      <c r="M95" s="1"/>
      <c r="N95" s="1"/>
      <c r="O95" s="1"/>
      <c r="P95" s="1"/>
      <c r="Q95" s="1"/>
      <c r="R95" s="1"/>
      <c r="S95" s="1"/>
      <c r="T95" s="1"/>
    </row>
    <row r="96" spans="1:20" s="26" customFormat="1" ht="18.75">
      <c r="B96" s="1"/>
      <c r="C96" s="141"/>
      <c r="D96" s="104"/>
      <c r="E96" s="104"/>
      <c r="F96" s="104"/>
      <c r="G96" s="104"/>
      <c r="H96" s="104"/>
      <c r="I96" s="104"/>
      <c r="J96" s="104"/>
      <c r="K96" s="104"/>
      <c r="L96" s="1"/>
      <c r="M96" s="1"/>
      <c r="N96" s="1"/>
      <c r="O96" s="1"/>
      <c r="P96" s="1"/>
      <c r="Q96" s="1"/>
      <c r="R96" s="1"/>
      <c r="S96" s="1"/>
    </row>
    <row r="97" spans="1:20" ht="20.25" customHeight="1">
      <c r="A97" s="1"/>
      <c r="B97" s="1"/>
      <c r="C97" s="141"/>
      <c r="D97" s="104"/>
      <c r="E97" s="104"/>
      <c r="F97" s="104"/>
      <c r="G97" s="104"/>
      <c r="H97" s="104"/>
      <c r="I97" s="104"/>
      <c r="J97" s="104"/>
      <c r="K97" s="104"/>
      <c r="L97" s="1"/>
      <c r="M97" s="1"/>
      <c r="N97" s="1"/>
      <c r="O97" s="1"/>
      <c r="P97" s="1"/>
      <c r="Q97" s="1"/>
      <c r="R97" s="1"/>
      <c r="S97" s="1"/>
      <c r="T97" s="1"/>
    </row>
    <row r="98" spans="1:20" ht="20.25" customHeight="1">
      <c r="A98" s="1"/>
      <c r="B98" s="1"/>
      <c r="C98" s="141"/>
      <c r="D98" s="104"/>
      <c r="E98" s="104"/>
      <c r="F98" s="104"/>
      <c r="G98" s="104"/>
      <c r="H98" s="104"/>
      <c r="I98" s="104"/>
      <c r="J98" s="104"/>
      <c r="K98" s="104"/>
      <c r="L98" s="1"/>
      <c r="M98" s="1"/>
      <c r="N98" s="1"/>
      <c r="O98" s="1"/>
      <c r="P98" s="1"/>
      <c r="Q98" s="1"/>
      <c r="R98" s="1"/>
      <c r="S98" s="1"/>
      <c r="T98" s="1"/>
    </row>
    <row r="99" spans="1:20" ht="20.25" customHeight="1">
      <c r="A99" s="1"/>
      <c r="B99" s="1"/>
      <c r="D99" s="14"/>
      <c r="K99" s="1"/>
      <c r="L99" s="1"/>
      <c r="M99" s="1"/>
      <c r="N99" s="1"/>
      <c r="O99" s="1"/>
      <c r="P99" s="1"/>
      <c r="Q99" s="1"/>
      <c r="R99" s="1"/>
      <c r="S99" s="1"/>
      <c r="T99" s="1"/>
    </row>
    <row r="100" spans="1:20" ht="20.25" customHeight="1">
      <c r="A100" s="1"/>
      <c r="B100" s="1"/>
      <c r="D100" s="14"/>
      <c r="K100" s="1"/>
      <c r="L100" s="1"/>
      <c r="M100" s="1"/>
      <c r="N100" s="1"/>
      <c r="O100" s="1"/>
      <c r="P100" s="1"/>
      <c r="Q100" s="1"/>
      <c r="R100" s="1"/>
      <c r="S100" s="1"/>
      <c r="T100" s="1"/>
    </row>
    <row r="101" spans="1:20" s="105" customFormat="1" ht="20.25" customHeight="1">
      <c r="A101" s="23"/>
      <c r="B101" s="1"/>
      <c r="C101" s="14"/>
      <c r="D101" s="14"/>
      <c r="E101" s="14"/>
      <c r="F101" s="14"/>
      <c r="G101" s="14"/>
      <c r="H101" s="14"/>
      <c r="I101" s="14"/>
      <c r="J101" s="14"/>
      <c r="K101" s="1"/>
      <c r="L101" s="1"/>
      <c r="M101" s="1"/>
      <c r="N101" s="1"/>
      <c r="O101" s="1"/>
      <c r="P101" s="1"/>
      <c r="Q101" s="1"/>
      <c r="R101" s="1"/>
      <c r="S101" s="1"/>
      <c r="T101" s="23"/>
    </row>
    <row r="102" spans="1:20" ht="20.25" customHeight="1">
      <c r="A102" s="1"/>
      <c r="B102" s="1"/>
      <c r="D102" s="14"/>
      <c r="K102" s="1"/>
      <c r="L102" s="1"/>
      <c r="M102" s="1"/>
      <c r="N102" s="1"/>
      <c r="O102" s="1"/>
      <c r="P102" s="1"/>
      <c r="Q102" s="1"/>
      <c r="R102" s="1"/>
      <c r="S102" s="1"/>
      <c r="T102" s="1"/>
    </row>
    <row r="103" spans="1:20" ht="20.25" customHeight="1">
      <c r="A103" s="1"/>
      <c r="B103" s="1"/>
      <c r="D103" s="14"/>
      <c r="K103" s="1"/>
      <c r="L103" s="1"/>
      <c r="M103" s="1"/>
      <c r="N103" s="1"/>
      <c r="O103" s="1"/>
      <c r="P103" s="1"/>
      <c r="Q103" s="1"/>
      <c r="R103" s="1"/>
      <c r="S103" s="1"/>
      <c r="T103" s="1"/>
    </row>
    <row r="104" spans="1:20" ht="20.25" customHeight="1">
      <c r="A104" s="1"/>
      <c r="B104" s="1"/>
      <c r="D104" s="14"/>
      <c r="K104" s="1"/>
      <c r="L104" s="1"/>
      <c r="M104" s="1"/>
      <c r="N104" s="1"/>
      <c r="O104" s="1"/>
      <c r="P104" s="1"/>
      <c r="Q104" s="1"/>
      <c r="R104" s="1"/>
      <c r="S104" s="1"/>
      <c r="T104" s="1"/>
    </row>
    <row r="105" spans="1:20" ht="20.25" customHeight="1">
      <c r="A105" s="1"/>
      <c r="B105" s="1"/>
      <c r="D105" s="14"/>
      <c r="K105" s="1"/>
      <c r="L105" s="1"/>
      <c r="M105" s="1"/>
      <c r="N105" s="1"/>
      <c r="O105" s="1"/>
      <c r="P105" s="1"/>
      <c r="Q105" s="1"/>
      <c r="R105" s="1"/>
      <c r="S105" s="1"/>
      <c r="T105" s="1"/>
    </row>
    <row r="106" spans="1:20" ht="20.25" customHeight="1">
      <c r="A106" s="1"/>
      <c r="B106" s="1"/>
      <c r="D106" s="14"/>
      <c r="K106" s="1"/>
      <c r="L106" s="1"/>
      <c r="M106" s="1"/>
      <c r="N106" s="1"/>
      <c r="O106" s="1"/>
      <c r="P106" s="1"/>
      <c r="Q106" s="1"/>
      <c r="R106" s="1"/>
      <c r="S106" s="1"/>
      <c r="T106" s="1"/>
    </row>
    <row r="107" spans="1:20" ht="20.25" customHeight="1">
      <c r="A107" s="1"/>
      <c r="B107" s="1"/>
      <c r="D107" s="14"/>
      <c r="K107" s="1"/>
      <c r="L107" s="1"/>
      <c r="M107" s="1"/>
      <c r="N107" s="1"/>
      <c r="O107" s="1"/>
      <c r="P107" s="1"/>
      <c r="Q107" s="1"/>
      <c r="R107" s="1"/>
      <c r="S107" s="1"/>
      <c r="T107" s="1"/>
    </row>
    <row r="108" spans="1:20" ht="20.25" customHeight="1">
      <c r="A108" s="1"/>
      <c r="B108" s="1"/>
      <c r="D108" s="14"/>
      <c r="K108" s="1"/>
      <c r="L108" s="1"/>
      <c r="M108" s="1"/>
      <c r="N108" s="1"/>
      <c r="O108" s="1"/>
      <c r="P108" s="1"/>
      <c r="Q108" s="1"/>
      <c r="R108" s="1"/>
      <c r="S108" s="1"/>
      <c r="T108" s="1"/>
    </row>
    <row r="109" spans="1:20" ht="20.25" customHeight="1">
      <c r="A109" s="1"/>
      <c r="B109" s="1"/>
      <c r="C109" s="1"/>
      <c r="D109" s="1"/>
      <c r="E109" s="1"/>
      <c r="F109" s="1"/>
      <c r="G109" s="1"/>
      <c r="H109" s="1"/>
      <c r="I109" s="1"/>
      <c r="J109" s="1"/>
      <c r="K109" s="1"/>
      <c r="L109" s="1"/>
      <c r="M109" s="1"/>
      <c r="N109" s="1"/>
      <c r="O109" s="1"/>
      <c r="P109" s="1"/>
      <c r="Q109" s="1"/>
      <c r="R109" s="1"/>
      <c r="S109" s="1"/>
      <c r="T109" s="1"/>
    </row>
    <row r="110" spans="1:20" ht="20.25" customHeight="1">
      <c r="A110" s="1"/>
      <c r="B110" s="1"/>
      <c r="C110" s="1"/>
      <c r="D110" s="1"/>
      <c r="E110" s="1"/>
      <c r="F110" s="1"/>
      <c r="G110" s="1"/>
      <c r="H110" s="1"/>
      <c r="I110" s="1"/>
      <c r="J110" s="1"/>
      <c r="K110" s="1"/>
      <c r="L110" s="1"/>
      <c r="M110" s="1"/>
      <c r="N110" s="1"/>
      <c r="O110" s="1"/>
      <c r="P110" s="1"/>
      <c r="Q110" s="1"/>
      <c r="R110" s="1"/>
      <c r="S110" s="1"/>
      <c r="T110" s="1"/>
    </row>
    <row r="111" spans="1:20" ht="20.25" customHeight="1">
      <c r="A111" s="1"/>
      <c r="B111" s="1"/>
      <c r="C111" s="1"/>
      <c r="D111" s="1"/>
      <c r="E111" s="1"/>
      <c r="F111" s="1"/>
      <c r="G111" s="1"/>
      <c r="H111" s="1"/>
      <c r="I111" s="1"/>
      <c r="J111" s="1"/>
      <c r="K111" s="1"/>
      <c r="L111" s="1"/>
      <c r="M111" s="1"/>
      <c r="N111" s="1"/>
      <c r="O111" s="1"/>
      <c r="P111" s="1"/>
      <c r="Q111" s="1"/>
      <c r="R111" s="1"/>
      <c r="S111" s="1"/>
      <c r="T111" s="1"/>
    </row>
    <row r="112" spans="1:20" ht="20.25" customHeight="1">
      <c r="A112" s="1"/>
      <c r="B112" s="1"/>
      <c r="C112" s="1"/>
      <c r="D112" s="1"/>
      <c r="E112" s="1"/>
      <c r="F112" s="1"/>
      <c r="G112" s="1"/>
      <c r="H112" s="1"/>
      <c r="I112" s="1"/>
      <c r="J112" s="1"/>
      <c r="K112" s="1"/>
      <c r="L112" s="1"/>
      <c r="M112" s="1"/>
      <c r="N112" s="1"/>
      <c r="O112" s="1"/>
      <c r="P112" s="1"/>
      <c r="Q112" s="1"/>
      <c r="R112" s="1"/>
      <c r="S112" s="1"/>
      <c r="T112" s="1"/>
    </row>
    <row r="113" spans="1:20" ht="20.25" customHeight="1">
      <c r="A113" s="1"/>
      <c r="B113" s="1"/>
      <c r="C113" s="1"/>
      <c r="D113" s="1"/>
      <c r="E113" s="1"/>
      <c r="F113" s="1"/>
      <c r="G113" s="1"/>
      <c r="H113" s="1"/>
      <c r="I113" s="1"/>
      <c r="J113" s="1"/>
      <c r="K113" s="1"/>
      <c r="L113" s="1"/>
      <c r="M113" s="1"/>
      <c r="N113" s="1"/>
      <c r="O113" s="1"/>
      <c r="P113" s="1"/>
      <c r="Q113" s="1"/>
      <c r="R113" s="1"/>
      <c r="S113" s="1"/>
      <c r="T113" s="1"/>
    </row>
    <row r="114" spans="1:20" ht="20.25" customHeight="1">
      <c r="A114" s="1"/>
      <c r="B114" s="1"/>
      <c r="C114" s="1"/>
      <c r="D114" s="1"/>
      <c r="E114" s="1"/>
      <c r="F114" s="1"/>
      <c r="G114" s="1"/>
      <c r="H114" s="1"/>
      <c r="I114" s="1"/>
      <c r="J114" s="1"/>
      <c r="K114" s="1"/>
      <c r="L114" s="1"/>
      <c r="M114" s="1"/>
      <c r="N114" s="1"/>
      <c r="O114" s="1"/>
      <c r="P114" s="1"/>
      <c r="Q114" s="1"/>
      <c r="R114" s="1"/>
      <c r="S114" s="1"/>
      <c r="T114" s="1"/>
    </row>
    <row r="115" spans="1:20" ht="20.25" customHeight="1">
      <c r="A115" s="1"/>
      <c r="B115" s="1"/>
      <c r="C115" s="1"/>
      <c r="D115" s="1"/>
      <c r="E115" s="1"/>
      <c r="F115" s="1"/>
      <c r="G115" s="1"/>
      <c r="H115" s="1"/>
      <c r="I115" s="1"/>
      <c r="J115" s="1"/>
      <c r="K115" s="1"/>
      <c r="L115" s="1"/>
      <c r="M115" s="1"/>
      <c r="N115" s="1"/>
      <c r="O115" s="1"/>
      <c r="P115" s="1"/>
      <c r="Q115" s="1"/>
      <c r="R115" s="1"/>
      <c r="S115" s="1"/>
      <c r="T115" s="1"/>
    </row>
    <row r="116" spans="1:20" ht="20.25" customHeight="1">
      <c r="A116" s="1"/>
      <c r="B116" s="1"/>
      <c r="C116" s="1"/>
      <c r="D116" s="1"/>
      <c r="E116" s="1"/>
      <c r="F116" s="1"/>
      <c r="G116" s="1"/>
      <c r="H116" s="1"/>
      <c r="I116" s="1"/>
      <c r="J116" s="1"/>
      <c r="K116" s="1"/>
      <c r="L116" s="1"/>
      <c r="M116" s="1"/>
      <c r="N116" s="1"/>
      <c r="O116" s="1"/>
      <c r="P116" s="1"/>
      <c r="Q116" s="1"/>
      <c r="R116" s="1"/>
      <c r="S116" s="1"/>
      <c r="T116" s="1"/>
    </row>
    <row r="117" spans="1:20" ht="20.25" customHeight="1">
      <c r="A117" s="1"/>
      <c r="B117" s="1"/>
      <c r="C117" s="1"/>
      <c r="D117" s="1"/>
      <c r="E117" s="1"/>
      <c r="F117" s="1"/>
      <c r="G117" s="1"/>
      <c r="H117" s="1"/>
      <c r="I117" s="1"/>
      <c r="J117" s="1"/>
      <c r="K117" s="1"/>
      <c r="L117" s="1"/>
      <c r="M117" s="1"/>
      <c r="N117" s="1"/>
      <c r="O117" s="1"/>
      <c r="P117" s="1"/>
      <c r="Q117" s="1"/>
      <c r="R117" s="1"/>
      <c r="S117" s="1"/>
      <c r="T117" s="1"/>
    </row>
    <row r="118" spans="1:20" ht="20.25" customHeight="1">
      <c r="A118" s="1"/>
      <c r="B118" s="1"/>
      <c r="C118" s="1"/>
      <c r="D118" s="1"/>
      <c r="E118" s="1"/>
      <c r="F118" s="1"/>
      <c r="G118" s="1"/>
      <c r="H118" s="1"/>
      <c r="I118" s="1"/>
      <c r="J118" s="1"/>
      <c r="K118" s="1"/>
      <c r="L118" s="1"/>
      <c r="M118" s="1"/>
      <c r="N118" s="1"/>
      <c r="O118" s="1"/>
      <c r="P118" s="1"/>
      <c r="Q118" s="1"/>
      <c r="R118" s="1"/>
      <c r="S118" s="1"/>
      <c r="T118" s="1"/>
    </row>
    <row r="119" spans="1:20" ht="20.25" customHeight="1">
      <c r="A119" s="1"/>
      <c r="B119" s="1"/>
      <c r="C119" s="1"/>
      <c r="D119" s="1"/>
      <c r="E119" s="1"/>
      <c r="F119" s="1"/>
      <c r="G119" s="1"/>
      <c r="H119" s="1"/>
      <c r="I119" s="1"/>
      <c r="J119" s="1"/>
      <c r="K119" s="1"/>
      <c r="L119" s="1"/>
      <c r="M119" s="1"/>
      <c r="N119" s="1"/>
      <c r="O119" s="1"/>
      <c r="P119" s="1"/>
      <c r="Q119" s="1"/>
      <c r="R119" s="1"/>
      <c r="S119" s="1"/>
      <c r="T119" s="1"/>
    </row>
    <row r="120" spans="1:20" ht="20.25" customHeight="1">
      <c r="A120" s="1"/>
      <c r="B120" s="1"/>
      <c r="C120" s="1"/>
      <c r="D120" s="1"/>
      <c r="E120" s="1"/>
      <c r="F120" s="1"/>
      <c r="G120" s="1"/>
      <c r="H120" s="1"/>
      <c r="I120" s="1"/>
      <c r="J120" s="1"/>
      <c r="K120" s="1"/>
      <c r="L120" s="1"/>
      <c r="M120" s="1"/>
      <c r="N120" s="1"/>
      <c r="O120" s="1"/>
      <c r="P120" s="1"/>
      <c r="Q120" s="1"/>
      <c r="R120" s="1"/>
      <c r="S120" s="1"/>
      <c r="T120" s="1"/>
    </row>
    <row r="121" spans="1:20" ht="20.25" customHeight="1">
      <c r="A121" s="1"/>
      <c r="B121" s="1"/>
      <c r="C121" s="1"/>
      <c r="D121" s="1"/>
      <c r="E121" s="1"/>
      <c r="F121" s="1"/>
      <c r="G121" s="1"/>
      <c r="H121" s="1"/>
      <c r="I121" s="1"/>
      <c r="J121" s="1"/>
      <c r="K121" s="1"/>
      <c r="L121" s="1"/>
      <c r="M121" s="1"/>
      <c r="N121" s="1"/>
      <c r="O121" s="1"/>
      <c r="P121" s="1"/>
      <c r="Q121" s="1"/>
      <c r="R121" s="1"/>
      <c r="S121" s="1"/>
      <c r="T121" s="1"/>
    </row>
    <row r="122" spans="1:20" ht="20.25" customHeight="1">
      <c r="A122" s="1"/>
      <c r="B122" s="1"/>
      <c r="C122" s="1"/>
      <c r="D122" s="1"/>
      <c r="E122" s="1"/>
      <c r="F122" s="1"/>
      <c r="G122" s="1"/>
      <c r="H122" s="1"/>
      <c r="I122" s="1"/>
      <c r="J122" s="1"/>
      <c r="K122" s="1"/>
      <c r="L122" s="1"/>
      <c r="M122" s="1"/>
      <c r="N122" s="1"/>
      <c r="O122" s="1"/>
      <c r="P122" s="1"/>
      <c r="Q122" s="1"/>
      <c r="R122" s="1"/>
      <c r="S122" s="1"/>
      <c r="T122" s="1"/>
    </row>
    <row r="123" spans="1:20" ht="20.25" customHeight="1">
      <c r="A123" s="1"/>
      <c r="B123" s="1"/>
      <c r="C123" s="1"/>
      <c r="D123" s="1"/>
      <c r="E123" s="1"/>
      <c r="F123" s="1"/>
      <c r="G123" s="1"/>
      <c r="H123" s="1"/>
      <c r="I123" s="1"/>
      <c r="J123" s="1"/>
      <c r="K123" s="1"/>
      <c r="L123" s="1"/>
      <c r="M123" s="1"/>
      <c r="N123" s="1"/>
      <c r="O123" s="1"/>
      <c r="P123" s="1"/>
      <c r="Q123" s="1"/>
      <c r="R123" s="1"/>
      <c r="S123" s="1"/>
      <c r="T123" s="1"/>
    </row>
    <row r="124" spans="1:20" ht="20.25" customHeight="1">
      <c r="A124" s="1"/>
      <c r="B124" s="1"/>
      <c r="C124" s="1"/>
      <c r="D124" s="1"/>
      <c r="E124" s="1"/>
      <c r="F124" s="1"/>
      <c r="G124" s="1"/>
      <c r="H124" s="1"/>
      <c r="I124" s="1"/>
      <c r="J124" s="1"/>
      <c r="K124" s="1"/>
      <c r="L124" s="1"/>
      <c r="M124" s="1"/>
      <c r="N124" s="1"/>
      <c r="O124" s="1"/>
      <c r="P124" s="1"/>
      <c r="Q124" s="1"/>
      <c r="R124" s="1"/>
      <c r="S124" s="1"/>
      <c r="T124" s="1"/>
    </row>
    <row r="125" spans="1:20" ht="20.25" customHeight="1">
      <c r="A125" s="1"/>
      <c r="B125" s="1"/>
      <c r="C125" s="1"/>
      <c r="D125" s="1"/>
      <c r="E125" s="1"/>
      <c r="F125" s="1"/>
      <c r="G125" s="1"/>
      <c r="H125" s="1"/>
      <c r="I125" s="1"/>
      <c r="J125" s="1"/>
      <c r="K125" s="1"/>
      <c r="L125" s="1"/>
      <c r="M125" s="1"/>
      <c r="N125" s="1"/>
      <c r="O125" s="1"/>
      <c r="P125" s="1"/>
      <c r="Q125" s="1"/>
      <c r="R125" s="1"/>
      <c r="S125" s="1"/>
      <c r="T125" s="1"/>
    </row>
    <row r="126" spans="1:20" ht="20.25" customHeight="1">
      <c r="A126" s="1"/>
      <c r="B126" s="1"/>
      <c r="C126" s="1"/>
      <c r="D126" s="1"/>
      <c r="E126" s="1"/>
      <c r="F126" s="1"/>
      <c r="G126" s="1"/>
      <c r="H126" s="1"/>
      <c r="I126" s="1"/>
      <c r="J126" s="1"/>
      <c r="K126" s="1"/>
      <c r="L126" s="1"/>
      <c r="M126" s="1"/>
      <c r="N126" s="1"/>
      <c r="O126" s="1"/>
      <c r="P126" s="1"/>
      <c r="Q126" s="1"/>
      <c r="R126" s="1"/>
      <c r="S126" s="1"/>
      <c r="T126" s="1"/>
    </row>
    <row r="127" spans="1:20" ht="20.25" customHeight="1">
      <c r="A127" s="1"/>
      <c r="B127" s="1"/>
      <c r="C127" s="1"/>
      <c r="D127" s="1"/>
      <c r="E127" s="1"/>
      <c r="F127" s="1"/>
      <c r="G127" s="1"/>
      <c r="H127" s="1"/>
      <c r="I127" s="1"/>
      <c r="J127" s="1"/>
      <c r="K127" s="1"/>
      <c r="L127" s="1"/>
      <c r="M127" s="1"/>
      <c r="N127" s="1"/>
      <c r="O127" s="1"/>
      <c r="P127" s="1"/>
      <c r="Q127" s="1"/>
      <c r="R127" s="1"/>
      <c r="S127" s="1"/>
      <c r="T127" s="1"/>
    </row>
    <row r="128" spans="1:20" ht="20.25" customHeight="1">
      <c r="A128" s="1"/>
      <c r="B128" s="1"/>
      <c r="C128" s="1"/>
      <c r="D128" s="1"/>
      <c r="E128" s="1"/>
      <c r="F128" s="1"/>
      <c r="G128" s="1"/>
      <c r="H128" s="1"/>
      <c r="I128" s="1"/>
      <c r="J128" s="1"/>
      <c r="K128" s="1"/>
      <c r="L128" s="1"/>
      <c r="M128" s="1"/>
      <c r="N128" s="1"/>
      <c r="O128" s="1"/>
      <c r="P128" s="1"/>
      <c r="Q128" s="1"/>
      <c r="R128" s="1"/>
      <c r="S128" s="1"/>
      <c r="T128" s="1"/>
    </row>
    <row r="129" spans="1:20" ht="20.25" customHeight="1">
      <c r="A129" s="1"/>
      <c r="B129" s="1"/>
      <c r="C129" s="1"/>
      <c r="D129" s="1"/>
      <c r="E129" s="1"/>
      <c r="F129" s="1"/>
      <c r="G129" s="1"/>
      <c r="H129" s="1"/>
      <c r="I129" s="1"/>
      <c r="J129" s="1"/>
      <c r="K129" s="1"/>
      <c r="L129" s="1"/>
      <c r="M129" s="1"/>
      <c r="N129" s="1"/>
      <c r="O129" s="1"/>
      <c r="P129" s="1"/>
      <c r="Q129" s="1"/>
      <c r="R129" s="1"/>
      <c r="S129" s="1"/>
      <c r="T129" s="1"/>
    </row>
    <row r="130" spans="1:20" ht="20.25" customHeight="1">
      <c r="A130" s="1"/>
      <c r="B130" s="1"/>
      <c r="C130" s="1"/>
      <c r="D130" s="1"/>
      <c r="E130" s="1"/>
      <c r="F130" s="1"/>
      <c r="G130" s="1"/>
      <c r="H130" s="1"/>
      <c r="I130" s="1"/>
      <c r="J130" s="1"/>
      <c r="K130" s="1"/>
      <c r="L130" s="1"/>
      <c r="M130" s="1"/>
      <c r="N130" s="1"/>
      <c r="O130" s="1"/>
      <c r="P130" s="1"/>
      <c r="Q130" s="1"/>
      <c r="R130" s="1"/>
      <c r="S130" s="1"/>
      <c r="T130" s="1"/>
    </row>
    <row r="131" spans="1:20" ht="20.25" customHeight="1">
      <c r="A131" s="1"/>
      <c r="B131" s="1"/>
      <c r="C131" s="1"/>
      <c r="D131" s="1"/>
      <c r="E131" s="1"/>
      <c r="F131" s="1"/>
      <c r="G131" s="1"/>
      <c r="H131" s="1"/>
      <c r="I131" s="1"/>
      <c r="J131" s="1"/>
      <c r="K131" s="1"/>
      <c r="L131" s="1"/>
      <c r="M131" s="1"/>
      <c r="N131" s="1"/>
      <c r="O131" s="1"/>
      <c r="P131" s="1"/>
      <c r="Q131" s="1"/>
      <c r="R131" s="1"/>
      <c r="S131" s="1"/>
      <c r="T131" s="1"/>
    </row>
    <row r="132" spans="1:20" ht="20.25" customHeight="1">
      <c r="A132" s="1"/>
      <c r="B132" s="1"/>
      <c r="C132" s="1"/>
      <c r="D132" s="1"/>
      <c r="E132" s="1"/>
      <c r="F132" s="1"/>
      <c r="G132" s="1"/>
      <c r="H132" s="1"/>
      <c r="I132" s="1"/>
      <c r="J132" s="1"/>
      <c r="K132" s="1"/>
      <c r="L132" s="1"/>
      <c r="M132" s="1"/>
      <c r="N132" s="1"/>
      <c r="O132" s="1"/>
      <c r="P132" s="1"/>
      <c r="Q132" s="1"/>
      <c r="R132" s="1"/>
      <c r="S132" s="1"/>
      <c r="T132" s="1"/>
    </row>
    <row r="133" spans="1:20" ht="20.25" customHeight="1">
      <c r="A133" s="1"/>
      <c r="B133" s="1"/>
      <c r="C133" s="1"/>
      <c r="D133" s="1"/>
      <c r="E133" s="1"/>
      <c r="F133" s="1"/>
      <c r="G133" s="1"/>
      <c r="H133" s="1"/>
      <c r="I133" s="1"/>
      <c r="J133" s="1"/>
      <c r="K133" s="1"/>
      <c r="L133" s="1"/>
      <c r="M133" s="1"/>
      <c r="N133" s="1"/>
      <c r="O133" s="1"/>
      <c r="P133" s="1"/>
      <c r="Q133" s="1"/>
      <c r="R133" s="1"/>
      <c r="S133" s="1"/>
      <c r="T133" s="1"/>
    </row>
    <row r="134" spans="1:20" ht="20.25" customHeight="1">
      <c r="A134" s="1"/>
      <c r="B134" s="1"/>
      <c r="C134" s="1"/>
      <c r="D134" s="1"/>
      <c r="E134" s="1"/>
      <c r="F134" s="1"/>
      <c r="G134" s="1"/>
      <c r="H134" s="1"/>
      <c r="I134" s="1"/>
      <c r="J134" s="1"/>
      <c r="K134" s="1"/>
      <c r="L134" s="1"/>
      <c r="M134" s="1"/>
      <c r="N134" s="1"/>
      <c r="O134" s="1"/>
      <c r="P134" s="1"/>
      <c r="Q134" s="1"/>
      <c r="R134" s="1"/>
      <c r="S134" s="1"/>
      <c r="T134" s="1"/>
    </row>
    <row r="135" spans="1:20" ht="20.25" customHeight="1">
      <c r="A135" s="1"/>
      <c r="B135" s="1"/>
      <c r="C135" s="1"/>
      <c r="D135" s="1"/>
      <c r="E135" s="1"/>
      <c r="F135" s="1"/>
      <c r="G135" s="1"/>
      <c r="H135" s="1"/>
      <c r="I135" s="1"/>
      <c r="J135" s="1"/>
      <c r="K135" s="1"/>
      <c r="L135" s="1"/>
      <c r="M135" s="1"/>
      <c r="N135" s="1"/>
      <c r="O135" s="1"/>
      <c r="P135" s="1"/>
      <c r="Q135" s="1"/>
      <c r="R135" s="1"/>
      <c r="S135" s="1"/>
      <c r="T135" s="1"/>
    </row>
    <row r="136" spans="1:20" ht="20.25" customHeight="1">
      <c r="A136" s="1"/>
      <c r="B136" s="1"/>
      <c r="C136" s="1"/>
      <c r="D136" s="1"/>
      <c r="E136" s="1"/>
      <c r="F136" s="1"/>
      <c r="G136" s="1"/>
      <c r="H136" s="1"/>
      <c r="I136" s="1"/>
      <c r="J136" s="1"/>
      <c r="K136" s="1"/>
      <c r="L136" s="1"/>
      <c r="M136" s="1"/>
      <c r="N136" s="1"/>
      <c r="O136" s="1"/>
      <c r="P136" s="1"/>
      <c r="Q136" s="1"/>
      <c r="R136" s="1"/>
      <c r="S136" s="1"/>
      <c r="T136" s="1"/>
    </row>
    <row r="137" spans="1:20" ht="20.25" customHeight="1">
      <c r="A137" s="1"/>
      <c r="B137" s="1"/>
      <c r="C137" s="1"/>
      <c r="D137" s="1"/>
      <c r="E137" s="1"/>
      <c r="F137" s="1"/>
      <c r="G137" s="1"/>
      <c r="H137" s="1"/>
      <c r="I137" s="1"/>
      <c r="J137" s="1"/>
      <c r="K137" s="1"/>
      <c r="L137" s="1"/>
      <c r="M137" s="1"/>
      <c r="N137" s="1"/>
      <c r="O137" s="1"/>
      <c r="P137" s="1"/>
      <c r="Q137" s="1"/>
      <c r="R137" s="1"/>
      <c r="S137" s="1"/>
      <c r="T137" s="1"/>
    </row>
    <row r="138" spans="1:20" ht="20.25" customHeight="1">
      <c r="A138" s="1"/>
      <c r="B138" s="1"/>
      <c r="C138" s="1"/>
      <c r="D138" s="1"/>
      <c r="E138" s="1"/>
      <c r="F138" s="1"/>
      <c r="G138" s="1"/>
      <c r="H138" s="1"/>
      <c r="I138" s="1"/>
      <c r="J138" s="1"/>
      <c r="K138" s="1"/>
      <c r="L138" s="1"/>
      <c r="M138" s="1"/>
      <c r="N138" s="1"/>
      <c r="O138" s="1"/>
      <c r="P138" s="1"/>
      <c r="Q138" s="1"/>
      <c r="R138" s="1"/>
      <c r="S138" s="1"/>
      <c r="T138" s="1"/>
    </row>
    <row r="139" spans="1:20" ht="20.25" customHeight="1">
      <c r="A139" s="1"/>
      <c r="B139" s="1"/>
      <c r="C139" s="1"/>
      <c r="D139" s="1"/>
      <c r="E139" s="1"/>
      <c r="F139" s="1"/>
      <c r="G139" s="1"/>
      <c r="H139" s="1"/>
      <c r="I139" s="1"/>
      <c r="J139" s="1"/>
      <c r="K139" s="1"/>
      <c r="L139" s="1"/>
      <c r="M139" s="1"/>
      <c r="N139" s="1"/>
      <c r="O139" s="1"/>
      <c r="P139" s="1"/>
      <c r="Q139" s="1"/>
      <c r="R139" s="1"/>
      <c r="S139" s="1"/>
      <c r="T139" s="1"/>
    </row>
    <row r="140" spans="1:20" ht="20.25" customHeight="1">
      <c r="A140" s="1"/>
      <c r="B140" s="1"/>
      <c r="C140" s="1"/>
      <c r="D140" s="1"/>
      <c r="E140" s="1"/>
      <c r="F140" s="1"/>
      <c r="G140" s="1"/>
      <c r="H140" s="1"/>
      <c r="I140" s="1"/>
      <c r="J140" s="1"/>
      <c r="K140" s="1"/>
      <c r="L140" s="1"/>
      <c r="M140" s="1"/>
      <c r="N140" s="1"/>
      <c r="O140" s="1"/>
      <c r="P140" s="1"/>
      <c r="Q140" s="1"/>
      <c r="R140" s="1"/>
      <c r="S140" s="1"/>
      <c r="T140" s="1"/>
    </row>
    <row r="141" spans="1:20" ht="20.25" customHeight="1">
      <c r="A141" s="1"/>
      <c r="B141" s="1"/>
      <c r="C141" s="1"/>
      <c r="D141" s="1"/>
      <c r="E141" s="1"/>
      <c r="F141" s="1"/>
      <c r="G141" s="1"/>
      <c r="H141" s="1"/>
      <c r="I141" s="1"/>
      <c r="J141" s="1"/>
      <c r="K141" s="1"/>
      <c r="L141" s="1"/>
      <c r="M141" s="1"/>
      <c r="N141" s="1"/>
      <c r="O141" s="1"/>
      <c r="P141" s="1"/>
      <c r="Q141" s="1"/>
      <c r="R141" s="1"/>
      <c r="S141" s="1"/>
      <c r="T141" s="1"/>
    </row>
    <row r="142" spans="1:20" ht="20.25" customHeight="1">
      <c r="A142" s="1"/>
      <c r="B142" s="1"/>
      <c r="C142" s="1"/>
      <c r="D142" s="1"/>
      <c r="E142" s="1"/>
      <c r="F142" s="1"/>
      <c r="G142" s="1"/>
      <c r="H142" s="1"/>
      <c r="I142" s="1"/>
      <c r="J142" s="1"/>
      <c r="K142" s="1"/>
      <c r="L142" s="1"/>
      <c r="M142" s="1"/>
      <c r="N142" s="1"/>
      <c r="O142" s="1"/>
      <c r="P142" s="1"/>
      <c r="Q142" s="1"/>
      <c r="R142" s="1"/>
      <c r="S142" s="1"/>
      <c r="T142" s="1"/>
    </row>
    <row r="143" spans="1:20" ht="20.25" customHeight="1">
      <c r="A143" s="1"/>
      <c r="B143" s="1"/>
      <c r="C143" s="1"/>
      <c r="D143" s="1"/>
      <c r="E143" s="1"/>
      <c r="F143" s="1"/>
      <c r="G143" s="1"/>
      <c r="H143" s="1"/>
      <c r="I143" s="1"/>
      <c r="J143" s="1"/>
      <c r="K143" s="1"/>
      <c r="L143" s="1"/>
      <c r="M143" s="1"/>
      <c r="N143" s="1"/>
      <c r="O143" s="1"/>
      <c r="P143" s="1"/>
      <c r="Q143" s="1"/>
      <c r="R143" s="1"/>
      <c r="S143" s="1"/>
      <c r="T143" s="1"/>
    </row>
    <row r="144" spans="1:20" ht="20.25" customHeight="1">
      <c r="A144" s="1"/>
      <c r="B144" s="1"/>
      <c r="C144" s="1"/>
      <c r="D144" s="1"/>
      <c r="E144" s="1"/>
      <c r="F144" s="1"/>
      <c r="G144" s="1"/>
      <c r="H144" s="1"/>
      <c r="I144" s="1"/>
      <c r="J144" s="1"/>
      <c r="K144" s="1"/>
      <c r="L144" s="1"/>
      <c r="M144" s="1"/>
      <c r="N144" s="1"/>
      <c r="O144" s="1"/>
      <c r="P144" s="1"/>
      <c r="Q144" s="1"/>
      <c r="R144" s="1"/>
      <c r="S144" s="1"/>
      <c r="T144" s="1"/>
    </row>
    <row r="145" spans="1:20" ht="20.25" customHeight="1">
      <c r="A145" s="1"/>
      <c r="B145" s="1"/>
      <c r="C145" s="1"/>
      <c r="D145" s="1"/>
      <c r="E145" s="1"/>
      <c r="F145" s="1"/>
      <c r="G145" s="1"/>
      <c r="H145" s="1"/>
      <c r="I145" s="1"/>
      <c r="J145" s="1"/>
      <c r="K145" s="1"/>
      <c r="L145" s="1"/>
      <c r="M145" s="1"/>
      <c r="N145" s="1"/>
      <c r="O145" s="1"/>
      <c r="P145" s="1"/>
      <c r="Q145" s="1"/>
      <c r="R145" s="1"/>
      <c r="S145" s="1"/>
      <c r="T145" s="1"/>
    </row>
    <row r="146" spans="1:20" ht="20.25" customHeight="1">
      <c r="A146" s="1"/>
      <c r="B146" s="1"/>
      <c r="C146" s="1"/>
      <c r="D146" s="1"/>
      <c r="E146" s="1"/>
      <c r="F146" s="1"/>
      <c r="G146" s="1"/>
      <c r="H146" s="1"/>
      <c r="I146" s="1"/>
      <c r="J146" s="1"/>
      <c r="K146" s="1"/>
      <c r="L146" s="1"/>
      <c r="M146" s="1"/>
      <c r="N146" s="1"/>
      <c r="O146" s="1"/>
      <c r="P146" s="1"/>
      <c r="Q146" s="1"/>
      <c r="R146" s="1"/>
      <c r="S146" s="1"/>
      <c r="T146" s="1"/>
    </row>
    <row r="147" spans="1:20" ht="20.25" customHeight="1">
      <c r="A147" s="1"/>
      <c r="B147" s="1"/>
      <c r="C147" s="1"/>
      <c r="D147" s="1"/>
      <c r="E147" s="1"/>
      <c r="F147" s="1"/>
      <c r="G147" s="1"/>
      <c r="H147" s="1"/>
      <c r="I147" s="1"/>
      <c r="J147" s="1"/>
      <c r="K147" s="1"/>
      <c r="L147" s="1"/>
      <c r="M147" s="1"/>
      <c r="N147" s="1"/>
      <c r="O147" s="1"/>
      <c r="P147" s="1"/>
      <c r="Q147" s="1"/>
      <c r="R147" s="1"/>
      <c r="S147" s="1"/>
      <c r="T147" s="1"/>
    </row>
    <row r="148" spans="1:20" ht="20.25" customHeight="1">
      <c r="A148" s="1"/>
      <c r="B148" s="1"/>
      <c r="C148" s="1"/>
      <c r="D148" s="1"/>
      <c r="E148" s="1"/>
      <c r="F148" s="1"/>
      <c r="G148" s="1"/>
      <c r="H148" s="1"/>
      <c r="I148" s="1"/>
      <c r="J148" s="1"/>
      <c r="K148" s="1"/>
      <c r="L148" s="1"/>
      <c r="M148" s="1"/>
      <c r="N148" s="1"/>
      <c r="O148" s="1"/>
      <c r="P148" s="1"/>
      <c r="Q148" s="1"/>
      <c r="R148" s="1"/>
      <c r="S148" s="1"/>
      <c r="T148" s="1"/>
    </row>
    <row r="149" spans="1:20" ht="20.25" customHeight="1">
      <c r="A149" s="1"/>
      <c r="B149" s="1"/>
      <c r="C149" s="1"/>
      <c r="D149" s="1"/>
      <c r="E149" s="1"/>
      <c r="F149" s="1"/>
      <c r="G149" s="1"/>
      <c r="H149" s="1"/>
      <c r="I149" s="1"/>
      <c r="J149" s="1"/>
      <c r="K149" s="1"/>
      <c r="L149" s="1"/>
      <c r="M149" s="1"/>
      <c r="N149" s="1"/>
      <c r="O149" s="1"/>
      <c r="P149" s="1"/>
      <c r="Q149" s="1"/>
      <c r="R149" s="1"/>
      <c r="S149" s="1"/>
      <c r="T149" s="1"/>
    </row>
    <row r="150" spans="1:20" ht="20.25" customHeight="1">
      <c r="A150" s="1"/>
      <c r="B150" s="1"/>
      <c r="C150" s="1"/>
      <c r="D150" s="1"/>
      <c r="E150" s="1"/>
      <c r="F150" s="1"/>
      <c r="G150" s="1"/>
      <c r="H150" s="1"/>
      <c r="I150" s="1"/>
      <c r="J150" s="1"/>
      <c r="K150" s="1"/>
      <c r="L150" s="1"/>
      <c r="M150" s="1"/>
      <c r="N150" s="1"/>
      <c r="O150" s="1"/>
      <c r="P150" s="1"/>
      <c r="Q150" s="1"/>
      <c r="R150" s="1"/>
      <c r="S150" s="1"/>
      <c r="T150" s="1"/>
    </row>
    <row r="151" spans="1:20" ht="20.25" customHeight="1">
      <c r="A151" s="1"/>
      <c r="B151" s="1"/>
      <c r="C151" s="1"/>
      <c r="D151" s="1"/>
      <c r="E151" s="1"/>
      <c r="F151" s="1"/>
      <c r="G151" s="1"/>
      <c r="H151" s="1"/>
      <c r="I151" s="1"/>
      <c r="J151" s="1"/>
      <c r="K151" s="1"/>
      <c r="L151" s="1"/>
      <c r="M151" s="1"/>
      <c r="N151" s="1"/>
      <c r="O151" s="1"/>
      <c r="P151" s="1"/>
      <c r="Q151" s="1"/>
      <c r="R151" s="1"/>
      <c r="S151" s="1"/>
      <c r="T151" s="1"/>
    </row>
    <row r="152" spans="1:20" ht="20.25" customHeight="1">
      <c r="A152" s="1"/>
      <c r="B152" s="1"/>
      <c r="C152" s="1"/>
      <c r="D152" s="1"/>
      <c r="E152" s="1"/>
      <c r="F152" s="1"/>
      <c r="G152" s="1"/>
      <c r="H152" s="1"/>
      <c r="I152" s="1"/>
      <c r="J152" s="1"/>
      <c r="K152" s="1"/>
      <c r="L152" s="1"/>
      <c r="M152" s="1"/>
      <c r="N152" s="1"/>
      <c r="O152" s="1"/>
      <c r="P152" s="1"/>
      <c r="Q152" s="1"/>
      <c r="R152" s="1"/>
      <c r="S152" s="1"/>
      <c r="T152" s="1"/>
    </row>
    <row r="153" spans="1:20" ht="20.25" customHeight="1">
      <c r="A153" s="1"/>
      <c r="B153" s="1"/>
      <c r="C153" s="1"/>
      <c r="D153" s="1"/>
      <c r="E153" s="1"/>
      <c r="F153" s="1"/>
      <c r="G153" s="1"/>
      <c r="H153" s="1"/>
      <c r="I153" s="1"/>
      <c r="J153" s="1"/>
      <c r="K153" s="1"/>
      <c r="L153" s="1"/>
      <c r="M153" s="1"/>
      <c r="N153" s="1"/>
      <c r="O153" s="1"/>
      <c r="P153" s="1"/>
      <c r="Q153" s="1"/>
      <c r="R153" s="1"/>
      <c r="S153" s="1"/>
      <c r="T153" s="1"/>
    </row>
    <row r="154" spans="1:20" ht="20.25" customHeight="1">
      <c r="A154" s="1"/>
      <c r="B154" s="1"/>
      <c r="C154" s="1"/>
      <c r="D154" s="1"/>
      <c r="E154" s="1"/>
      <c r="F154" s="1"/>
      <c r="G154" s="1"/>
      <c r="H154" s="1"/>
      <c r="I154" s="1"/>
      <c r="J154" s="1"/>
      <c r="K154" s="1"/>
      <c r="L154" s="1"/>
      <c r="M154" s="1"/>
      <c r="N154" s="1"/>
      <c r="O154" s="1"/>
      <c r="P154" s="1"/>
      <c r="Q154" s="1"/>
      <c r="R154" s="1"/>
      <c r="S154" s="1"/>
      <c r="T154" s="1"/>
    </row>
    <row r="155" spans="1:20" ht="20.25" customHeight="1">
      <c r="A155" s="1"/>
      <c r="B155" s="1"/>
      <c r="C155" s="1"/>
      <c r="D155" s="1"/>
      <c r="E155" s="1"/>
      <c r="F155" s="1"/>
      <c r="G155" s="1"/>
      <c r="H155" s="1"/>
      <c r="I155" s="1"/>
      <c r="J155" s="1"/>
      <c r="K155" s="1"/>
      <c r="L155" s="1"/>
      <c r="M155" s="1"/>
      <c r="N155" s="1"/>
      <c r="O155" s="1"/>
      <c r="P155" s="1"/>
      <c r="Q155" s="1"/>
      <c r="R155" s="1"/>
      <c r="S155" s="1"/>
      <c r="T155" s="1"/>
    </row>
    <row r="156" spans="1:20" ht="20.25" customHeight="1">
      <c r="A156" s="1"/>
      <c r="B156" s="1"/>
      <c r="C156" s="1"/>
      <c r="D156" s="1"/>
      <c r="E156" s="1"/>
      <c r="F156" s="1"/>
      <c r="G156" s="1"/>
      <c r="H156" s="1"/>
      <c r="I156" s="1"/>
      <c r="J156" s="1"/>
      <c r="K156" s="1"/>
      <c r="L156" s="1"/>
      <c r="M156" s="1"/>
      <c r="N156" s="1"/>
      <c r="O156" s="1"/>
      <c r="P156" s="1"/>
      <c r="Q156" s="1"/>
      <c r="R156" s="1"/>
      <c r="S156" s="1"/>
      <c r="T156" s="1"/>
    </row>
    <row r="157" spans="1:20" ht="20.25" customHeight="1">
      <c r="A157" s="1"/>
      <c r="B157" s="1"/>
      <c r="C157" s="1"/>
      <c r="D157" s="1"/>
      <c r="E157" s="1"/>
      <c r="F157" s="1"/>
      <c r="G157" s="1"/>
      <c r="H157" s="1"/>
      <c r="I157" s="1"/>
      <c r="J157" s="1"/>
      <c r="K157" s="1"/>
      <c r="L157" s="1"/>
      <c r="M157" s="1"/>
      <c r="N157" s="1"/>
      <c r="O157" s="1"/>
      <c r="P157" s="1"/>
      <c r="Q157" s="1"/>
      <c r="R157" s="1"/>
      <c r="S157" s="1"/>
      <c r="T157" s="1"/>
    </row>
    <row r="158" spans="1:20" ht="20.25" customHeight="1">
      <c r="A158" s="1"/>
      <c r="B158" s="1"/>
      <c r="C158" s="1"/>
      <c r="D158" s="1"/>
      <c r="E158" s="1"/>
      <c r="F158" s="1"/>
      <c r="G158" s="1"/>
      <c r="H158" s="1"/>
      <c r="I158" s="1"/>
      <c r="J158" s="1"/>
      <c r="K158" s="1"/>
      <c r="L158" s="1"/>
      <c r="M158" s="1"/>
      <c r="N158" s="1"/>
      <c r="O158" s="1"/>
      <c r="P158" s="1"/>
      <c r="Q158" s="1"/>
      <c r="R158" s="1"/>
      <c r="S158" s="1"/>
      <c r="T158" s="1"/>
    </row>
    <row r="159" spans="1:20" ht="20.25" customHeight="1">
      <c r="A159" s="1"/>
      <c r="B159" s="1"/>
      <c r="C159" s="1"/>
      <c r="D159" s="1"/>
      <c r="E159" s="1"/>
      <c r="F159" s="1"/>
      <c r="G159" s="1"/>
      <c r="H159" s="1"/>
      <c r="I159" s="1"/>
      <c r="J159" s="1"/>
      <c r="K159" s="1"/>
      <c r="L159" s="1"/>
      <c r="M159" s="1"/>
      <c r="N159" s="1"/>
      <c r="O159" s="1"/>
      <c r="P159" s="1"/>
      <c r="Q159" s="1"/>
      <c r="R159" s="1"/>
      <c r="S159" s="1"/>
      <c r="T159" s="1"/>
    </row>
    <row r="160" spans="1:20" ht="20.25" customHeight="1">
      <c r="A160" s="1"/>
      <c r="B160" s="1"/>
      <c r="C160" s="1"/>
      <c r="D160" s="1"/>
      <c r="E160" s="1"/>
      <c r="F160" s="1"/>
      <c r="G160" s="1"/>
      <c r="H160" s="1"/>
      <c r="I160" s="1"/>
      <c r="J160" s="1"/>
      <c r="K160" s="1"/>
      <c r="L160" s="1"/>
      <c r="M160" s="1"/>
      <c r="N160" s="1"/>
      <c r="O160" s="1"/>
      <c r="P160" s="1"/>
      <c r="Q160" s="1"/>
      <c r="R160" s="1"/>
      <c r="S160" s="1"/>
      <c r="T160" s="1"/>
    </row>
    <row r="161" spans="1:20" ht="20.25" customHeight="1">
      <c r="A161" s="1"/>
      <c r="B161" s="1"/>
      <c r="C161" s="1"/>
      <c r="D161" s="1"/>
      <c r="E161" s="1"/>
      <c r="F161" s="1"/>
      <c r="G161" s="1"/>
      <c r="H161" s="1"/>
      <c r="I161" s="1"/>
      <c r="J161" s="1"/>
      <c r="K161" s="1"/>
      <c r="L161" s="1"/>
      <c r="M161" s="1"/>
      <c r="N161" s="1"/>
      <c r="O161" s="1"/>
      <c r="P161" s="1"/>
      <c r="Q161" s="1"/>
      <c r="R161" s="1"/>
      <c r="S161" s="1"/>
      <c r="T161" s="1"/>
    </row>
    <row r="162" spans="1:20" ht="20.25" customHeight="1">
      <c r="A162" s="1"/>
      <c r="B162" s="1"/>
      <c r="C162" s="1"/>
      <c r="D162" s="1"/>
      <c r="E162" s="1"/>
      <c r="F162" s="1"/>
      <c r="G162" s="1"/>
      <c r="H162" s="1"/>
      <c r="I162" s="1"/>
      <c r="J162" s="1"/>
      <c r="K162" s="1"/>
      <c r="L162" s="1"/>
      <c r="M162" s="1"/>
      <c r="N162" s="1"/>
      <c r="O162" s="1"/>
      <c r="P162" s="1"/>
      <c r="Q162" s="1"/>
      <c r="R162" s="1"/>
      <c r="S162" s="1"/>
      <c r="T162" s="1"/>
    </row>
    <row r="163" spans="1:20" ht="20.25" customHeight="1">
      <c r="A163" s="1"/>
      <c r="B163" s="1"/>
      <c r="C163" s="1"/>
      <c r="D163" s="1"/>
      <c r="E163" s="1"/>
      <c r="F163" s="1"/>
      <c r="G163" s="1"/>
      <c r="H163" s="1"/>
      <c r="I163" s="1"/>
      <c r="J163" s="1"/>
      <c r="K163" s="1"/>
      <c r="L163" s="1"/>
      <c r="M163" s="1"/>
      <c r="N163" s="1"/>
      <c r="O163" s="1"/>
      <c r="P163" s="1"/>
      <c r="Q163" s="1"/>
      <c r="R163" s="1"/>
      <c r="S163" s="1"/>
      <c r="T163" s="1"/>
    </row>
    <row r="164" spans="1:20" ht="20.25" customHeight="1">
      <c r="A164" s="1"/>
      <c r="B164" s="1"/>
      <c r="C164" s="1"/>
      <c r="D164" s="1"/>
      <c r="E164" s="1"/>
      <c r="F164" s="1"/>
      <c r="G164" s="1"/>
      <c r="H164" s="1"/>
      <c r="I164" s="1"/>
      <c r="J164" s="1"/>
      <c r="K164" s="1"/>
      <c r="L164" s="1"/>
      <c r="M164" s="1"/>
      <c r="N164" s="1"/>
      <c r="O164" s="1"/>
      <c r="P164" s="1"/>
      <c r="Q164" s="1"/>
      <c r="R164" s="1"/>
      <c r="S164" s="1"/>
      <c r="T164" s="1"/>
    </row>
    <row r="165" spans="1:20" ht="20.25" customHeight="1">
      <c r="A165" s="1"/>
      <c r="B165" s="1"/>
      <c r="C165" s="1"/>
      <c r="D165" s="1"/>
      <c r="E165" s="1"/>
      <c r="F165" s="1"/>
      <c r="G165" s="1"/>
      <c r="H165" s="1"/>
      <c r="I165" s="1"/>
      <c r="J165" s="1"/>
      <c r="K165" s="1"/>
      <c r="L165" s="1"/>
      <c r="M165" s="1"/>
      <c r="N165" s="1"/>
      <c r="O165" s="1"/>
      <c r="P165" s="1"/>
      <c r="Q165" s="1"/>
      <c r="R165" s="1"/>
      <c r="S165" s="1"/>
      <c r="T165" s="1"/>
    </row>
    <row r="166" spans="1:20" ht="20.25" customHeight="1">
      <c r="A166" s="1"/>
      <c r="B166" s="1"/>
      <c r="C166" s="1"/>
      <c r="D166" s="1"/>
      <c r="E166" s="1"/>
      <c r="F166" s="1"/>
      <c r="G166" s="1"/>
      <c r="H166" s="1"/>
      <c r="I166" s="1"/>
      <c r="J166" s="1"/>
      <c r="K166" s="1"/>
      <c r="L166" s="1"/>
      <c r="M166" s="1"/>
      <c r="N166" s="1"/>
      <c r="O166" s="1"/>
      <c r="P166" s="1"/>
      <c r="Q166" s="1"/>
      <c r="R166" s="1"/>
      <c r="S166" s="1"/>
      <c r="T166" s="1"/>
    </row>
    <row r="167" spans="1:20" ht="20.25" customHeight="1">
      <c r="A167" s="1"/>
      <c r="B167" s="1"/>
      <c r="C167" s="1"/>
      <c r="D167" s="1"/>
      <c r="E167" s="1"/>
      <c r="F167" s="1"/>
      <c r="G167" s="1"/>
      <c r="H167" s="1"/>
      <c r="I167" s="1"/>
      <c r="J167" s="1"/>
      <c r="K167" s="1"/>
      <c r="L167" s="1"/>
      <c r="M167" s="1"/>
      <c r="N167" s="1"/>
      <c r="O167" s="1"/>
      <c r="P167" s="1"/>
      <c r="Q167" s="1"/>
      <c r="R167" s="1"/>
      <c r="S167" s="1"/>
      <c r="T167" s="1"/>
    </row>
    <row r="168" spans="1:20" ht="20.25" customHeight="1">
      <c r="A168" s="1"/>
      <c r="B168" s="1"/>
      <c r="C168" s="1"/>
      <c r="D168" s="1"/>
      <c r="E168" s="1"/>
      <c r="F168" s="1"/>
      <c r="G168" s="1"/>
      <c r="H168" s="1"/>
      <c r="I168" s="1"/>
      <c r="J168" s="1"/>
      <c r="K168" s="1"/>
      <c r="L168" s="1"/>
      <c r="M168" s="1"/>
      <c r="N168" s="1"/>
      <c r="O168" s="1"/>
      <c r="P168" s="1"/>
      <c r="Q168" s="1"/>
      <c r="R168" s="1"/>
      <c r="S168" s="1"/>
      <c r="T168" s="1"/>
    </row>
    <row r="169" spans="1:20" ht="20.25" customHeight="1">
      <c r="A169" s="1"/>
      <c r="B169" s="1"/>
      <c r="C169" s="1"/>
      <c r="D169" s="1"/>
      <c r="E169" s="1"/>
      <c r="F169" s="1"/>
      <c r="G169" s="1"/>
      <c r="H169" s="1"/>
      <c r="I169" s="1"/>
      <c r="J169" s="1"/>
      <c r="K169" s="1"/>
      <c r="L169" s="1"/>
      <c r="M169" s="1"/>
      <c r="N169" s="1"/>
      <c r="O169" s="1"/>
      <c r="P169" s="1"/>
      <c r="Q169" s="1"/>
      <c r="R169" s="1"/>
      <c r="S169" s="1"/>
      <c r="T169" s="1"/>
    </row>
    <row r="170" spans="1:20" ht="20.25" customHeight="1">
      <c r="A170" s="1"/>
      <c r="B170" s="1"/>
      <c r="C170" s="1"/>
      <c r="D170" s="1"/>
      <c r="E170" s="1"/>
      <c r="F170" s="1"/>
      <c r="G170" s="1"/>
      <c r="H170" s="1"/>
      <c r="I170" s="1"/>
      <c r="J170" s="1"/>
      <c r="K170" s="1"/>
      <c r="L170" s="1"/>
      <c r="M170" s="1"/>
      <c r="N170" s="1"/>
      <c r="O170" s="1"/>
      <c r="P170" s="1"/>
      <c r="Q170" s="1"/>
      <c r="R170" s="1"/>
      <c r="S170" s="1"/>
      <c r="T170" s="1"/>
    </row>
    <row r="171" spans="1:20" ht="20.25" customHeight="1">
      <c r="A171" s="1"/>
      <c r="B171" s="1"/>
      <c r="C171" s="1"/>
      <c r="D171" s="1"/>
      <c r="E171" s="1"/>
      <c r="F171" s="1"/>
      <c r="G171" s="1"/>
      <c r="H171" s="1"/>
      <c r="I171" s="1"/>
      <c r="J171" s="1"/>
      <c r="K171" s="1"/>
      <c r="L171" s="1"/>
      <c r="M171" s="1"/>
      <c r="N171" s="1"/>
      <c r="O171" s="1"/>
      <c r="P171" s="1"/>
      <c r="Q171" s="1"/>
      <c r="R171" s="1"/>
      <c r="S171" s="1"/>
      <c r="T171" s="1"/>
    </row>
    <row r="172" spans="1:20" ht="20.25" customHeight="1">
      <c r="A172" s="1"/>
      <c r="B172" s="1"/>
      <c r="C172" s="1"/>
      <c r="D172" s="1"/>
      <c r="E172" s="1"/>
      <c r="F172" s="1"/>
      <c r="G172" s="1"/>
      <c r="H172" s="1"/>
      <c r="I172" s="1"/>
      <c r="J172" s="1"/>
      <c r="K172" s="1"/>
      <c r="L172" s="1"/>
      <c r="M172" s="1"/>
      <c r="N172" s="1"/>
      <c r="O172" s="1"/>
      <c r="P172" s="1"/>
      <c r="Q172" s="1"/>
      <c r="R172" s="1"/>
      <c r="S172" s="1"/>
      <c r="T172" s="1"/>
    </row>
    <row r="173" spans="1:20" ht="20.25" customHeight="1">
      <c r="A173" s="1"/>
      <c r="B173" s="1"/>
      <c r="C173" s="1"/>
      <c r="D173" s="1"/>
      <c r="E173" s="1"/>
      <c r="F173" s="1"/>
      <c r="G173" s="1"/>
      <c r="H173" s="1"/>
      <c r="I173" s="1"/>
      <c r="J173" s="1"/>
      <c r="K173" s="1"/>
      <c r="L173" s="1"/>
      <c r="M173" s="1"/>
      <c r="N173" s="1"/>
      <c r="O173" s="1"/>
      <c r="P173" s="1"/>
      <c r="Q173" s="1"/>
      <c r="R173" s="1"/>
      <c r="S173" s="1"/>
      <c r="T173" s="1"/>
    </row>
    <row r="174" spans="1:20" ht="20.25" customHeight="1">
      <c r="A174" s="1"/>
      <c r="B174" s="1"/>
      <c r="C174" s="1"/>
      <c r="D174" s="1"/>
      <c r="E174" s="1"/>
      <c r="F174" s="1"/>
      <c r="G174" s="1"/>
      <c r="H174" s="1"/>
      <c r="I174" s="1"/>
      <c r="J174" s="1"/>
      <c r="K174" s="1"/>
      <c r="L174" s="1"/>
      <c r="M174" s="1"/>
      <c r="N174" s="1"/>
      <c r="O174" s="1"/>
      <c r="P174" s="1"/>
      <c r="Q174" s="1"/>
      <c r="R174" s="1"/>
      <c r="S174" s="1"/>
      <c r="T174" s="1"/>
    </row>
    <row r="175" spans="1:20" ht="20.25" customHeight="1">
      <c r="A175" s="1"/>
      <c r="B175" s="1"/>
      <c r="C175" s="1"/>
      <c r="D175" s="1"/>
      <c r="E175" s="1"/>
      <c r="F175" s="1"/>
      <c r="G175" s="1"/>
      <c r="H175" s="1"/>
      <c r="I175" s="1"/>
      <c r="J175" s="1"/>
      <c r="K175" s="1"/>
      <c r="L175" s="1"/>
      <c r="M175" s="1"/>
      <c r="N175" s="1"/>
      <c r="O175" s="1"/>
      <c r="P175" s="1"/>
      <c r="Q175" s="1"/>
      <c r="R175" s="1"/>
      <c r="S175" s="1"/>
      <c r="T175" s="1"/>
    </row>
    <row r="176" spans="1:20" ht="20.25" customHeight="1">
      <c r="A176" s="1"/>
      <c r="B176" s="1"/>
      <c r="C176" s="1"/>
      <c r="D176" s="1"/>
      <c r="E176" s="1"/>
      <c r="F176" s="1"/>
      <c r="G176" s="1"/>
      <c r="H176" s="1"/>
      <c r="I176" s="1"/>
      <c r="J176" s="1"/>
      <c r="K176" s="1"/>
      <c r="L176" s="1"/>
      <c r="M176" s="1"/>
      <c r="N176" s="1"/>
      <c r="O176" s="1"/>
      <c r="P176" s="1"/>
      <c r="Q176" s="1"/>
      <c r="R176" s="1"/>
      <c r="S176" s="1"/>
      <c r="T176" s="1"/>
    </row>
    <row r="177" spans="1:20" ht="20.25" customHeight="1">
      <c r="A177" s="1"/>
      <c r="B177" s="1"/>
      <c r="C177" s="1"/>
      <c r="D177" s="1"/>
      <c r="E177" s="1"/>
      <c r="F177" s="1"/>
      <c r="G177" s="1"/>
      <c r="H177" s="1"/>
      <c r="I177" s="1"/>
      <c r="J177" s="1"/>
      <c r="K177" s="1"/>
      <c r="L177" s="1"/>
      <c r="M177" s="1"/>
      <c r="N177" s="1"/>
      <c r="O177" s="1"/>
      <c r="P177" s="1"/>
      <c r="Q177" s="1"/>
      <c r="R177" s="1"/>
      <c r="S177" s="1"/>
      <c r="T177" s="1"/>
    </row>
    <row r="178" spans="1:20" ht="20.25" customHeight="1">
      <c r="A178" s="1"/>
      <c r="B178" s="1"/>
      <c r="C178" s="1"/>
      <c r="D178" s="1"/>
      <c r="E178" s="1"/>
      <c r="F178" s="1"/>
      <c r="G178" s="1"/>
      <c r="H178" s="1"/>
      <c r="I178" s="1"/>
      <c r="J178" s="1"/>
      <c r="K178" s="1"/>
      <c r="L178" s="1"/>
      <c r="M178" s="1"/>
      <c r="N178" s="1"/>
      <c r="O178" s="1"/>
      <c r="P178" s="1"/>
      <c r="Q178" s="1"/>
      <c r="R178" s="1"/>
      <c r="S178" s="1"/>
      <c r="T178" s="1"/>
    </row>
    <row r="179" spans="1:20" ht="20.25" customHeight="1">
      <c r="A179" s="1"/>
      <c r="B179" s="1"/>
      <c r="C179" s="1"/>
      <c r="D179" s="1"/>
      <c r="E179" s="1"/>
      <c r="F179" s="1"/>
      <c r="G179" s="1"/>
      <c r="H179" s="1"/>
      <c r="I179" s="1"/>
      <c r="J179" s="1"/>
      <c r="K179" s="1"/>
      <c r="L179" s="1"/>
      <c r="M179" s="1"/>
      <c r="N179" s="1"/>
      <c r="O179" s="1"/>
      <c r="P179" s="1"/>
      <c r="Q179" s="1"/>
      <c r="R179" s="1"/>
      <c r="S179" s="1"/>
      <c r="T179" s="1"/>
    </row>
    <row r="180" spans="1:20" ht="20.25" customHeight="1">
      <c r="A180" s="1"/>
      <c r="B180" s="1"/>
      <c r="C180" s="1"/>
      <c r="D180" s="1"/>
      <c r="E180" s="1"/>
      <c r="F180" s="1"/>
      <c r="G180" s="1"/>
      <c r="H180" s="1"/>
      <c r="I180" s="1"/>
      <c r="J180" s="1"/>
      <c r="K180" s="1"/>
      <c r="L180" s="1"/>
      <c r="M180" s="1"/>
      <c r="N180" s="1"/>
      <c r="O180" s="1"/>
      <c r="P180" s="1"/>
      <c r="Q180" s="1"/>
      <c r="R180" s="1"/>
      <c r="S180" s="1"/>
      <c r="T180" s="1"/>
    </row>
    <row r="181" spans="1:20" ht="20.25" customHeight="1">
      <c r="A181" s="1"/>
      <c r="B181" s="1"/>
      <c r="C181" s="1"/>
      <c r="D181" s="1"/>
      <c r="E181" s="1"/>
      <c r="F181" s="1"/>
      <c r="G181" s="1"/>
      <c r="H181" s="1"/>
      <c r="I181" s="1"/>
      <c r="J181" s="1"/>
      <c r="K181" s="1"/>
      <c r="L181" s="1"/>
      <c r="M181" s="1"/>
      <c r="N181" s="1"/>
      <c r="O181" s="1"/>
      <c r="P181" s="1"/>
      <c r="Q181" s="1"/>
      <c r="R181" s="1"/>
      <c r="S181" s="1"/>
      <c r="T181" s="1"/>
    </row>
    <row r="182" spans="1:20" ht="20.25" customHeight="1">
      <c r="A182" s="1"/>
      <c r="B182" s="1"/>
      <c r="C182" s="1"/>
      <c r="D182" s="1"/>
      <c r="E182" s="1"/>
      <c r="F182" s="1"/>
      <c r="G182" s="1"/>
      <c r="H182" s="1"/>
      <c r="I182" s="1"/>
      <c r="J182" s="1"/>
      <c r="K182" s="1"/>
      <c r="L182" s="1"/>
      <c r="M182" s="1"/>
      <c r="N182" s="1"/>
      <c r="O182" s="1"/>
      <c r="P182" s="1"/>
      <c r="Q182" s="1"/>
      <c r="R182" s="1"/>
      <c r="S182" s="1"/>
      <c r="T182" s="1"/>
    </row>
    <row r="183" spans="1:20" ht="20.25" customHeight="1">
      <c r="A183" s="1"/>
      <c r="B183" s="1"/>
      <c r="C183" s="1"/>
      <c r="D183" s="1"/>
      <c r="E183" s="1"/>
      <c r="F183" s="1"/>
      <c r="G183" s="1"/>
      <c r="H183" s="1"/>
      <c r="I183" s="1"/>
      <c r="J183" s="1"/>
      <c r="K183" s="1"/>
      <c r="L183" s="1"/>
      <c r="M183" s="1"/>
      <c r="N183" s="1"/>
      <c r="O183" s="1"/>
      <c r="P183" s="1"/>
      <c r="Q183" s="1"/>
      <c r="R183" s="1"/>
      <c r="S183" s="1"/>
      <c r="T183" s="1"/>
    </row>
    <row r="184" spans="1:20" ht="20.25" customHeight="1">
      <c r="A184" s="1"/>
      <c r="B184" s="1"/>
      <c r="C184" s="1"/>
      <c r="D184" s="1"/>
      <c r="E184" s="1"/>
      <c r="F184" s="1"/>
      <c r="G184" s="1"/>
      <c r="H184" s="1"/>
      <c r="I184" s="1"/>
      <c r="J184" s="1"/>
      <c r="K184" s="1"/>
      <c r="L184" s="1"/>
      <c r="M184" s="1"/>
      <c r="N184" s="1"/>
      <c r="O184" s="1"/>
      <c r="P184" s="1"/>
      <c r="Q184" s="1"/>
      <c r="R184" s="1"/>
      <c r="S184" s="1"/>
      <c r="T184" s="1"/>
    </row>
    <row r="185" spans="1:20" ht="20.25" customHeight="1">
      <c r="A185" s="1"/>
      <c r="B185" s="1"/>
      <c r="C185" s="1"/>
      <c r="D185" s="1"/>
      <c r="E185" s="1"/>
      <c r="F185" s="1"/>
      <c r="G185" s="1"/>
      <c r="H185" s="1"/>
      <c r="I185" s="1"/>
      <c r="J185" s="1"/>
      <c r="K185" s="1"/>
      <c r="L185" s="1"/>
      <c r="M185" s="1"/>
      <c r="N185" s="1"/>
      <c r="O185" s="1"/>
      <c r="P185" s="1"/>
      <c r="Q185" s="1"/>
      <c r="R185" s="1"/>
      <c r="S185" s="1"/>
      <c r="T185" s="1"/>
    </row>
    <row r="186" spans="1:20" ht="20.25" customHeight="1">
      <c r="A186" s="1"/>
      <c r="B186" s="1"/>
      <c r="C186" s="1"/>
      <c r="D186" s="1"/>
      <c r="E186" s="1"/>
      <c r="F186" s="1"/>
      <c r="G186" s="1"/>
      <c r="H186" s="1"/>
      <c r="I186" s="1"/>
      <c r="J186" s="1"/>
      <c r="K186" s="1"/>
      <c r="L186" s="1"/>
      <c r="M186" s="1"/>
      <c r="N186" s="1"/>
      <c r="O186" s="1"/>
      <c r="P186" s="1"/>
      <c r="Q186" s="1"/>
      <c r="R186" s="1"/>
      <c r="S186" s="1"/>
      <c r="T186" s="1"/>
    </row>
    <row r="187" spans="1:20" ht="20.25" customHeight="1">
      <c r="A187" s="1"/>
      <c r="B187" s="1"/>
      <c r="C187" s="1"/>
      <c r="D187" s="1"/>
      <c r="E187" s="1"/>
      <c r="F187" s="1"/>
      <c r="G187" s="1"/>
      <c r="H187" s="1"/>
      <c r="I187" s="1"/>
      <c r="J187" s="1"/>
      <c r="K187" s="1"/>
      <c r="L187" s="1"/>
      <c r="M187" s="1"/>
      <c r="N187" s="1"/>
      <c r="O187" s="1"/>
      <c r="P187" s="1"/>
      <c r="Q187" s="1"/>
      <c r="R187" s="1"/>
      <c r="S187" s="1"/>
      <c r="T187" s="1"/>
    </row>
    <row r="188" spans="1:20" ht="20.25" customHeight="1">
      <c r="A188" s="1"/>
      <c r="B188" s="1"/>
      <c r="C188" s="1"/>
      <c r="D188" s="1"/>
      <c r="E188" s="1"/>
      <c r="F188" s="1"/>
      <c r="G188" s="1"/>
      <c r="H188" s="1"/>
      <c r="I188" s="1"/>
      <c r="J188" s="1"/>
      <c r="K188" s="1"/>
      <c r="L188" s="1"/>
      <c r="M188" s="1"/>
      <c r="N188" s="1"/>
      <c r="O188" s="1"/>
      <c r="P188" s="1"/>
      <c r="Q188" s="1"/>
      <c r="R188" s="1"/>
      <c r="S188" s="1"/>
      <c r="T188" s="1"/>
    </row>
    <row r="189" spans="1:20" ht="20.25" customHeight="1">
      <c r="A189" s="1"/>
      <c r="B189" s="1"/>
      <c r="C189" s="1"/>
      <c r="D189" s="1"/>
      <c r="E189" s="1"/>
      <c r="F189" s="1"/>
      <c r="G189" s="1"/>
      <c r="H189" s="1"/>
      <c r="I189" s="1"/>
      <c r="J189" s="1"/>
      <c r="K189" s="1"/>
      <c r="L189" s="1"/>
      <c r="M189" s="1"/>
      <c r="N189" s="1"/>
      <c r="O189" s="1"/>
      <c r="P189" s="1"/>
      <c r="Q189" s="1"/>
      <c r="R189" s="1"/>
      <c r="S189" s="1"/>
      <c r="T189" s="1"/>
    </row>
    <row r="190" spans="1:20" ht="20.25" customHeight="1">
      <c r="A190" s="1"/>
      <c r="B190" s="1"/>
      <c r="C190" s="1"/>
      <c r="D190" s="1"/>
      <c r="E190" s="1"/>
      <c r="F190" s="1"/>
      <c r="G190" s="1"/>
      <c r="H190" s="1"/>
      <c r="I190" s="1"/>
      <c r="J190" s="1"/>
      <c r="K190" s="1"/>
      <c r="L190" s="1"/>
      <c r="M190" s="1"/>
      <c r="N190" s="1"/>
      <c r="O190" s="1"/>
      <c r="P190" s="1"/>
      <c r="Q190" s="1"/>
      <c r="R190" s="1"/>
      <c r="S190" s="1"/>
      <c r="T190" s="1"/>
    </row>
    <row r="191" spans="1:20" ht="20.25" customHeight="1">
      <c r="A191" s="1"/>
      <c r="B191" s="1"/>
      <c r="C191" s="1"/>
      <c r="D191" s="1"/>
      <c r="E191" s="1"/>
      <c r="F191" s="1"/>
      <c r="G191" s="1"/>
      <c r="H191" s="1"/>
      <c r="I191" s="1"/>
      <c r="J191" s="1"/>
      <c r="K191" s="1"/>
      <c r="L191" s="1"/>
      <c r="M191" s="1"/>
      <c r="N191" s="1"/>
      <c r="O191" s="1"/>
      <c r="P191" s="1"/>
      <c r="Q191" s="1"/>
      <c r="R191" s="1"/>
      <c r="S191" s="1"/>
      <c r="T191" s="1"/>
    </row>
    <row r="192" spans="1:20" ht="20.25" customHeight="1">
      <c r="A192" s="1"/>
      <c r="B192" s="1"/>
      <c r="C192" s="1"/>
      <c r="D192" s="1"/>
      <c r="E192" s="1"/>
      <c r="F192" s="1"/>
      <c r="G192" s="1"/>
      <c r="H192" s="1"/>
      <c r="I192" s="1"/>
      <c r="J192" s="1"/>
      <c r="K192" s="1"/>
      <c r="L192" s="1"/>
      <c r="M192" s="1"/>
      <c r="N192" s="1"/>
      <c r="O192" s="1"/>
      <c r="P192" s="1"/>
      <c r="Q192" s="1"/>
      <c r="R192" s="1"/>
      <c r="S192" s="1"/>
      <c r="T192" s="1"/>
    </row>
    <row r="193" spans="1:20" ht="20.25" customHeight="1">
      <c r="A193" s="1"/>
      <c r="B193" s="1"/>
      <c r="C193" s="1"/>
      <c r="D193" s="1"/>
      <c r="E193" s="1"/>
      <c r="F193" s="1"/>
      <c r="G193" s="1"/>
      <c r="H193" s="1"/>
      <c r="I193" s="1"/>
      <c r="J193" s="1"/>
      <c r="K193" s="1"/>
      <c r="L193" s="1"/>
      <c r="M193" s="1"/>
      <c r="N193" s="1"/>
      <c r="O193" s="1"/>
      <c r="P193" s="1"/>
      <c r="Q193" s="1"/>
      <c r="R193" s="1"/>
      <c r="S193" s="1"/>
      <c r="T193" s="1"/>
    </row>
    <row r="194" spans="1:20" ht="20.25" customHeight="1">
      <c r="A194" s="1"/>
      <c r="B194" s="1"/>
      <c r="C194" s="1"/>
      <c r="D194" s="1"/>
      <c r="E194" s="1"/>
      <c r="F194" s="1"/>
      <c r="G194" s="1"/>
      <c r="H194" s="1"/>
      <c r="I194" s="1"/>
      <c r="J194" s="1"/>
      <c r="K194" s="1"/>
      <c r="L194" s="1"/>
      <c r="M194" s="1"/>
      <c r="N194" s="1"/>
      <c r="O194" s="1"/>
      <c r="P194" s="1"/>
      <c r="Q194" s="1"/>
      <c r="R194" s="1"/>
      <c r="S194" s="1"/>
      <c r="T194" s="1"/>
    </row>
    <row r="195" spans="1:20" ht="20.25" customHeight="1">
      <c r="A195" s="1"/>
      <c r="B195" s="1"/>
      <c r="C195" s="1"/>
      <c r="D195" s="1"/>
      <c r="E195" s="1"/>
      <c r="F195" s="1"/>
      <c r="G195" s="1"/>
      <c r="H195" s="1"/>
      <c r="I195" s="1"/>
      <c r="J195" s="1"/>
      <c r="K195" s="1"/>
      <c r="L195" s="1"/>
      <c r="M195" s="1"/>
      <c r="N195" s="1"/>
      <c r="O195" s="1"/>
      <c r="P195" s="1"/>
      <c r="Q195" s="1"/>
      <c r="R195" s="1"/>
      <c r="S195" s="1"/>
      <c r="T195" s="1"/>
    </row>
    <row r="196" spans="1:20" ht="20.25" customHeight="1">
      <c r="A196" s="1"/>
      <c r="B196" s="1"/>
      <c r="C196" s="1"/>
      <c r="D196" s="1"/>
      <c r="E196" s="1"/>
      <c r="F196" s="1"/>
      <c r="G196" s="1"/>
      <c r="H196" s="1"/>
      <c r="I196" s="1"/>
      <c r="J196" s="1"/>
      <c r="K196" s="1"/>
      <c r="L196" s="1"/>
      <c r="M196" s="1"/>
      <c r="N196" s="1"/>
      <c r="O196" s="1"/>
      <c r="P196" s="1"/>
      <c r="Q196" s="1"/>
      <c r="R196" s="1"/>
      <c r="S196" s="1"/>
      <c r="T196" s="1"/>
    </row>
    <row r="197" spans="1:20" ht="20.25" customHeight="1">
      <c r="A197" s="1"/>
      <c r="B197" s="1"/>
      <c r="C197" s="1"/>
      <c r="D197" s="1"/>
      <c r="E197" s="1"/>
      <c r="F197" s="1"/>
      <c r="G197" s="1"/>
      <c r="H197" s="1"/>
      <c r="I197" s="1"/>
      <c r="J197" s="1"/>
      <c r="K197" s="1"/>
      <c r="L197" s="1"/>
      <c r="M197" s="1"/>
      <c r="N197" s="1"/>
      <c r="O197" s="1"/>
      <c r="P197" s="1"/>
      <c r="Q197" s="1"/>
      <c r="R197" s="1"/>
      <c r="S197" s="1"/>
      <c r="T197" s="1"/>
    </row>
    <row r="198" spans="1:20" ht="20.25" customHeight="1">
      <c r="A198" s="1"/>
      <c r="B198" s="1"/>
      <c r="C198" s="1"/>
      <c r="D198" s="1"/>
      <c r="E198" s="1"/>
      <c r="F198" s="1"/>
      <c r="G198" s="1"/>
      <c r="H198" s="1"/>
      <c r="I198" s="1"/>
      <c r="J198" s="1"/>
      <c r="K198" s="1"/>
      <c r="L198" s="1"/>
      <c r="M198" s="1"/>
      <c r="N198" s="1"/>
      <c r="O198" s="1"/>
      <c r="P198" s="1"/>
      <c r="Q198" s="1"/>
      <c r="R198" s="1"/>
      <c r="S198" s="1"/>
      <c r="T198" s="1"/>
    </row>
    <row r="199" spans="1:20" ht="20.25" customHeight="1">
      <c r="A199" s="1"/>
      <c r="B199" s="1"/>
      <c r="C199" s="1"/>
      <c r="D199" s="1"/>
      <c r="E199" s="1"/>
      <c r="F199" s="1"/>
      <c r="G199" s="1"/>
      <c r="H199" s="1"/>
      <c r="I199" s="1"/>
      <c r="J199" s="1"/>
      <c r="K199" s="1"/>
      <c r="L199" s="1"/>
      <c r="M199" s="1"/>
      <c r="N199" s="1"/>
      <c r="O199" s="1"/>
      <c r="P199" s="1"/>
      <c r="Q199" s="1"/>
      <c r="R199" s="1"/>
      <c r="S199" s="1"/>
      <c r="T199" s="1"/>
    </row>
    <row r="200" spans="1:20" ht="20.25" customHeight="1">
      <c r="A200" s="1"/>
      <c r="B200" s="1"/>
      <c r="C200" s="1"/>
      <c r="D200" s="1"/>
      <c r="E200" s="1"/>
      <c r="F200" s="1"/>
      <c r="G200" s="1"/>
      <c r="H200" s="1"/>
      <c r="I200" s="1"/>
      <c r="J200" s="1"/>
      <c r="K200" s="1"/>
      <c r="L200" s="1"/>
      <c r="M200" s="1"/>
      <c r="N200" s="1"/>
      <c r="O200" s="1"/>
      <c r="P200" s="1"/>
      <c r="Q200" s="1"/>
      <c r="R200" s="1"/>
      <c r="S200" s="1"/>
      <c r="T200" s="1"/>
    </row>
    <row r="201" spans="1:20" ht="20.25" customHeight="1">
      <c r="A201" s="1"/>
      <c r="B201" s="1"/>
      <c r="C201" s="1"/>
      <c r="D201" s="1"/>
      <c r="E201" s="1"/>
      <c r="F201" s="1"/>
      <c r="G201" s="1"/>
      <c r="H201" s="1"/>
      <c r="I201" s="1"/>
      <c r="J201" s="1"/>
      <c r="K201" s="1"/>
      <c r="L201" s="1"/>
      <c r="M201" s="1"/>
      <c r="N201" s="1"/>
      <c r="O201" s="1"/>
      <c r="P201" s="1"/>
      <c r="Q201" s="1"/>
      <c r="R201" s="1"/>
      <c r="S201" s="1"/>
      <c r="T201" s="1"/>
    </row>
    <row r="202" spans="1:20" ht="20.25" customHeight="1">
      <c r="A202" s="1"/>
      <c r="B202" s="1"/>
      <c r="C202" s="1"/>
      <c r="D202" s="1"/>
      <c r="E202" s="1"/>
      <c r="F202" s="1"/>
      <c r="G202" s="1"/>
      <c r="H202" s="1"/>
      <c r="I202" s="1"/>
      <c r="J202" s="1"/>
      <c r="K202" s="1"/>
      <c r="L202" s="1"/>
      <c r="M202" s="1"/>
      <c r="N202" s="1"/>
      <c r="O202" s="1"/>
      <c r="P202" s="1"/>
      <c r="Q202" s="1"/>
      <c r="R202" s="1"/>
      <c r="S202" s="1"/>
      <c r="T202" s="1"/>
    </row>
    <row r="203" spans="1:20" ht="20.25" customHeight="1">
      <c r="A203" s="1"/>
      <c r="B203" s="1"/>
      <c r="C203" s="1"/>
      <c r="D203" s="1"/>
      <c r="E203" s="1"/>
      <c r="F203" s="1"/>
      <c r="G203" s="1"/>
      <c r="H203" s="1"/>
      <c r="I203" s="1"/>
      <c r="J203" s="1"/>
      <c r="K203" s="1"/>
      <c r="L203" s="1"/>
      <c r="M203" s="1"/>
      <c r="N203" s="1"/>
      <c r="O203" s="1"/>
      <c r="P203" s="1"/>
      <c r="Q203" s="1"/>
      <c r="R203" s="1"/>
      <c r="S203" s="1"/>
      <c r="T203" s="1"/>
    </row>
    <row r="204" spans="1:20" ht="20.25" customHeight="1">
      <c r="A204" s="1"/>
      <c r="B204" s="1"/>
      <c r="C204" s="1"/>
      <c r="D204" s="1"/>
      <c r="E204" s="1"/>
      <c r="F204" s="1"/>
      <c r="G204" s="1"/>
      <c r="H204" s="1"/>
      <c r="I204" s="1"/>
      <c r="J204" s="1"/>
      <c r="K204" s="1"/>
      <c r="L204" s="1"/>
      <c r="M204" s="1"/>
      <c r="N204" s="1"/>
      <c r="O204" s="1"/>
      <c r="P204" s="1"/>
      <c r="Q204" s="1"/>
      <c r="R204" s="1"/>
      <c r="S204" s="1"/>
      <c r="T204" s="1"/>
    </row>
    <row r="205" spans="1:20" ht="20.25" customHeight="1">
      <c r="A205" s="1"/>
      <c r="B205" s="1"/>
      <c r="C205" s="1"/>
      <c r="D205" s="1"/>
      <c r="E205" s="1"/>
      <c r="F205" s="1"/>
      <c r="G205" s="1"/>
      <c r="H205" s="1"/>
      <c r="I205" s="1"/>
      <c r="J205" s="1"/>
      <c r="K205" s="1"/>
      <c r="L205" s="1"/>
      <c r="M205" s="1"/>
      <c r="N205" s="1"/>
      <c r="O205" s="1"/>
      <c r="P205" s="1"/>
      <c r="Q205" s="1"/>
      <c r="R205" s="1"/>
      <c r="S205" s="1"/>
      <c r="T205" s="1"/>
    </row>
    <row r="206" spans="1:20" ht="20.25" customHeight="1">
      <c r="A206" s="1"/>
      <c r="B206" s="1"/>
      <c r="C206" s="1"/>
      <c r="D206" s="1"/>
      <c r="E206" s="1"/>
      <c r="F206" s="1"/>
      <c r="G206" s="1"/>
      <c r="H206" s="1"/>
      <c r="I206" s="1"/>
      <c r="J206" s="1"/>
      <c r="K206" s="1"/>
      <c r="L206" s="1"/>
      <c r="M206" s="1"/>
      <c r="N206" s="1"/>
      <c r="O206" s="1"/>
      <c r="P206" s="1"/>
      <c r="Q206" s="1"/>
      <c r="R206" s="1"/>
      <c r="S206" s="1"/>
      <c r="T206" s="1"/>
    </row>
    <row r="207" spans="1:20" ht="20.25" customHeight="1">
      <c r="A207" s="1"/>
      <c r="B207" s="1"/>
      <c r="C207" s="1"/>
      <c r="D207" s="1"/>
      <c r="E207" s="1"/>
      <c r="F207" s="1"/>
      <c r="G207" s="1"/>
      <c r="H207" s="1"/>
      <c r="I207" s="1"/>
      <c r="J207" s="1"/>
      <c r="K207" s="1"/>
      <c r="L207" s="1"/>
      <c r="M207" s="1"/>
      <c r="N207" s="1"/>
      <c r="O207" s="1"/>
      <c r="P207" s="1"/>
      <c r="Q207" s="1"/>
      <c r="R207" s="1"/>
      <c r="S207" s="1"/>
      <c r="T207" s="1"/>
    </row>
    <row r="208" spans="1:20" ht="20.25" customHeight="1">
      <c r="A208" s="1"/>
      <c r="B208" s="1"/>
      <c r="C208" s="1"/>
      <c r="D208" s="1"/>
      <c r="E208" s="1"/>
      <c r="F208" s="1"/>
      <c r="G208" s="1"/>
      <c r="H208" s="1"/>
      <c r="I208" s="1"/>
      <c r="J208" s="1"/>
      <c r="K208" s="1"/>
      <c r="L208" s="1"/>
      <c r="M208" s="1"/>
      <c r="N208" s="1"/>
      <c r="O208" s="1"/>
      <c r="P208" s="1"/>
      <c r="Q208" s="1"/>
      <c r="R208" s="1"/>
      <c r="S208" s="1"/>
      <c r="T208" s="1"/>
    </row>
    <row r="209" spans="1:20" ht="20.25" customHeight="1">
      <c r="A209" s="1"/>
      <c r="B209" s="1"/>
      <c r="C209" s="1"/>
      <c r="D209" s="1"/>
      <c r="E209" s="1"/>
      <c r="F209" s="1"/>
      <c r="G209" s="1"/>
      <c r="H209" s="1"/>
      <c r="I209" s="1"/>
      <c r="J209" s="1"/>
      <c r="K209" s="1"/>
      <c r="L209" s="1"/>
      <c r="M209" s="1"/>
      <c r="N209" s="1"/>
      <c r="O209" s="1"/>
      <c r="P209" s="1"/>
      <c r="Q209" s="1"/>
      <c r="R209" s="1"/>
      <c r="S209" s="1"/>
      <c r="T209" s="1"/>
    </row>
    <row r="210" spans="1:20" ht="20.25" customHeight="1">
      <c r="A210" s="1"/>
      <c r="B210" s="1"/>
      <c r="C210" s="1"/>
      <c r="D210" s="1"/>
      <c r="E210" s="1"/>
      <c r="F210" s="1"/>
      <c r="G210" s="1"/>
      <c r="H210" s="1"/>
      <c r="I210" s="1"/>
      <c r="J210" s="1"/>
      <c r="K210" s="1"/>
      <c r="L210" s="1"/>
      <c r="M210" s="1"/>
      <c r="N210" s="1"/>
      <c r="O210" s="1"/>
      <c r="P210" s="1"/>
      <c r="Q210" s="1"/>
      <c r="R210" s="1"/>
      <c r="S210" s="1"/>
      <c r="T210" s="1"/>
    </row>
    <row r="211" spans="1:20" ht="20.25" customHeight="1">
      <c r="A211" s="1"/>
      <c r="B211" s="1"/>
      <c r="C211" s="1"/>
      <c r="D211" s="1"/>
      <c r="E211" s="1"/>
      <c r="F211" s="1"/>
      <c r="G211" s="1"/>
      <c r="H211" s="1"/>
      <c r="I211" s="1"/>
      <c r="J211" s="1"/>
      <c r="K211" s="1"/>
      <c r="L211" s="1"/>
      <c r="M211" s="1"/>
      <c r="N211" s="1"/>
      <c r="O211" s="1"/>
      <c r="P211" s="1"/>
      <c r="Q211" s="1"/>
      <c r="R211" s="1"/>
      <c r="S211" s="1"/>
      <c r="T211" s="1"/>
    </row>
    <row r="212" spans="1:20" ht="20.25" customHeight="1">
      <c r="A212" s="1"/>
      <c r="B212" s="1"/>
      <c r="C212" s="1"/>
      <c r="D212" s="1"/>
      <c r="E212" s="1"/>
      <c r="F212" s="1"/>
      <c r="G212" s="1"/>
      <c r="H212" s="1"/>
      <c r="I212" s="1"/>
      <c r="J212" s="1"/>
      <c r="K212" s="1"/>
      <c r="L212" s="1"/>
      <c r="M212" s="1"/>
      <c r="N212" s="1"/>
      <c r="O212" s="1"/>
      <c r="P212" s="1"/>
      <c r="Q212" s="1"/>
      <c r="R212" s="1"/>
      <c r="S212" s="1"/>
      <c r="T212" s="1"/>
    </row>
    <row r="213" spans="1:20" ht="20.25" customHeight="1">
      <c r="A213" s="1"/>
      <c r="B213" s="1"/>
      <c r="C213" s="1"/>
      <c r="D213" s="1"/>
      <c r="E213" s="1"/>
      <c r="F213" s="1"/>
      <c r="G213" s="1"/>
      <c r="H213" s="1"/>
      <c r="I213" s="1"/>
      <c r="J213" s="1"/>
      <c r="K213" s="1"/>
      <c r="L213" s="1"/>
      <c r="M213" s="1"/>
      <c r="N213" s="1"/>
      <c r="O213" s="1"/>
      <c r="P213" s="1"/>
      <c r="Q213" s="1"/>
      <c r="R213" s="1"/>
      <c r="S213" s="1"/>
      <c r="T213" s="1"/>
    </row>
    <row r="214" spans="1:20" ht="20.25" customHeight="1">
      <c r="A214" s="1"/>
      <c r="B214" s="1"/>
      <c r="C214" s="1"/>
      <c r="D214" s="1"/>
      <c r="E214" s="1"/>
      <c r="F214" s="1"/>
      <c r="G214" s="1"/>
      <c r="H214" s="1"/>
      <c r="I214" s="1"/>
      <c r="J214" s="1"/>
      <c r="K214" s="1"/>
      <c r="L214" s="1"/>
      <c r="M214" s="1"/>
      <c r="N214" s="1"/>
      <c r="O214" s="1"/>
      <c r="P214" s="1"/>
      <c r="Q214" s="1"/>
      <c r="R214" s="1"/>
      <c r="S214" s="1"/>
      <c r="T214" s="1"/>
    </row>
    <row r="215" spans="1:20" ht="20.25" customHeight="1">
      <c r="A215" s="1"/>
      <c r="B215" s="1"/>
      <c r="C215" s="1"/>
      <c r="D215" s="1"/>
      <c r="E215" s="1"/>
      <c r="F215" s="1"/>
      <c r="G215" s="1"/>
      <c r="H215" s="1"/>
      <c r="I215" s="1"/>
      <c r="J215" s="1"/>
      <c r="K215" s="1"/>
      <c r="L215" s="1"/>
      <c r="M215" s="1"/>
      <c r="N215" s="1"/>
      <c r="O215" s="1"/>
      <c r="P215" s="1"/>
      <c r="Q215" s="1"/>
      <c r="R215" s="1"/>
      <c r="S215" s="1"/>
      <c r="T215" s="1"/>
    </row>
    <row r="216" spans="1:20" ht="20.25" customHeight="1">
      <c r="A216" s="1"/>
      <c r="B216" s="1"/>
      <c r="C216" s="1"/>
      <c r="D216" s="1"/>
      <c r="E216" s="1"/>
      <c r="F216" s="1"/>
      <c r="G216" s="1"/>
      <c r="H216" s="1"/>
      <c r="I216" s="1"/>
      <c r="J216" s="1"/>
      <c r="K216" s="1"/>
      <c r="L216" s="1"/>
      <c r="M216" s="1"/>
      <c r="N216" s="1"/>
      <c r="O216" s="1"/>
      <c r="P216" s="1"/>
      <c r="Q216" s="1"/>
      <c r="R216" s="1"/>
      <c r="S216" s="1"/>
      <c r="T216" s="1"/>
    </row>
    <row r="217" spans="1:20" ht="20.25" customHeight="1">
      <c r="A217" s="1"/>
      <c r="B217" s="1"/>
      <c r="C217" s="1"/>
      <c r="D217" s="1"/>
      <c r="E217" s="1"/>
      <c r="F217" s="1"/>
      <c r="G217" s="1"/>
      <c r="H217" s="1"/>
      <c r="I217" s="1"/>
      <c r="J217" s="1"/>
      <c r="K217" s="1"/>
      <c r="L217" s="1"/>
      <c r="M217" s="1"/>
      <c r="N217" s="1"/>
      <c r="O217" s="1"/>
      <c r="P217" s="1"/>
      <c r="Q217" s="1"/>
      <c r="R217" s="1"/>
      <c r="S217" s="1"/>
      <c r="T217" s="1"/>
    </row>
    <row r="218" spans="1:20" ht="20.25" customHeight="1">
      <c r="A218" s="1"/>
      <c r="B218" s="1"/>
      <c r="C218" s="1"/>
      <c r="D218" s="1"/>
      <c r="E218" s="1"/>
      <c r="F218" s="1"/>
      <c r="G218" s="1"/>
      <c r="H218" s="1"/>
      <c r="I218" s="1"/>
      <c r="J218" s="1"/>
      <c r="K218" s="1"/>
      <c r="L218" s="1"/>
      <c r="M218" s="1"/>
      <c r="N218" s="1"/>
      <c r="O218" s="1"/>
      <c r="P218" s="1"/>
      <c r="Q218" s="1"/>
      <c r="R218" s="1"/>
      <c r="S218" s="1"/>
      <c r="T218" s="1"/>
    </row>
    <row r="219" spans="1:20" ht="20.25" customHeight="1">
      <c r="A219" s="1"/>
      <c r="B219" s="1"/>
      <c r="C219" s="1"/>
      <c r="D219" s="1"/>
      <c r="E219" s="1"/>
      <c r="F219" s="1"/>
      <c r="G219" s="1"/>
      <c r="H219" s="1"/>
      <c r="I219" s="1"/>
      <c r="J219" s="1"/>
      <c r="K219" s="1"/>
      <c r="L219" s="1"/>
      <c r="M219" s="1"/>
      <c r="N219" s="1"/>
      <c r="O219" s="1"/>
      <c r="P219" s="1"/>
      <c r="Q219" s="1"/>
      <c r="R219" s="1"/>
      <c r="S219" s="1"/>
      <c r="T219" s="1"/>
    </row>
    <row r="220" spans="1:20" ht="20.25" customHeight="1">
      <c r="A220" s="1"/>
      <c r="B220" s="1"/>
      <c r="C220" s="1"/>
      <c r="D220" s="1"/>
      <c r="E220" s="1"/>
      <c r="F220" s="1"/>
      <c r="G220" s="1"/>
      <c r="H220" s="1"/>
      <c r="I220" s="1"/>
      <c r="J220" s="1"/>
      <c r="K220" s="1"/>
      <c r="L220" s="1"/>
      <c r="M220" s="1"/>
      <c r="N220" s="1"/>
      <c r="O220" s="1"/>
      <c r="P220" s="1"/>
      <c r="Q220" s="1"/>
      <c r="R220" s="1"/>
      <c r="S220" s="1"/>
      <c r="T220" s="1"/>
    </row>
    <row r="221" spans="1:20" ht="20.25" customHeight="1">
      <c r="A221" s="1"/>
      <c r="B221" s="1"/>
      <c r="C221" s="1"/>
      <c r="D221" s="1"/>
      <c r="E221" s="1"/>
      <c r="F221" s="1"/>
      <c r="G221" s="1"/>
      <c r="H221" s="1"/>
      <c r="I221" s="1"/>
      <c r="J221" s="1"/>
      <c r="K221" s="1"/>
      <c r="L221" s="1"/>
      <c r="M221" s="1"/>
      <c r="N221" s="1"/>
      <c r="O221" s="1"/>
      <c r="P221" s="1"/>
      <c r="Q221" s="1"/>
      <c r="R221" s="1"/>
      <c r="S221" s="1"/>
      <c r="T221" s="1"/>
    </row>
    <row r="222" spans="1:20" ht="20.25" customHeight="1">
      <c r="A222" s="1"/>
      <c r="B222" s="1"/>
      <c r="C222" s="1"/>
      <c r="D222" s="1"/>
      <c r="E222" s="1"/>
      <c r="F222" s="1"/>
      <c r="G222" s="1"/>
      <c r="H222" s="1"/>
      <c r="I222" s="1"/>
      <c r="J222" s="1"/>
      <c r="K222" s="1"/>
      <c r="L222" s="1"/>
      <c r="M222" s="1"/>
      <c r="N222" s="1"/>
      <c r="O222" s="1"/>
      <c r="P222" s="1"/>
      <c r="Q222" s="1"/>
      <c r="R222" s="1"/>
      <c r="S222" s="1"/>
      <c r="T222" s="1"/>
    </row>
    <row r="223" spans="1:20" ht="20.25" customHeight="1">
      <c r="A223" s="1"/>
      <c r="B223" s="1"/>
      <c r="C223" s="1"/>
      <c r="D223" s="1"/>
      <c r="E223" s="1"/>
      <c r="F223" s="1"/>
      <c r="G223" s="1"/>
      <c r="H223" s="1"/>
      <c r="I223" s="1"/>
      <c r="J223" s="1"/>
      <c r="K223" s="1"/>
      <c r="L223" s="1"/>
      <c r="M223" s="1"/>
      <c r="N223" s="1"/>
      <c r="O223" s="1"/>
      <c r="P223" s="1"/>
      <c r="Q223" s="1"/>
      <c r="R223" s="1"/>
      <c r="S223" s="1"/>
      <c r="T223" s="1"/>
    </row>
    <row r="224" spans="1:20" ht="20.25" customHeight="1">
      <c r="A224" s="1"/>
      <c r="B224" s="1"/>
      <c r="C224" s="1"/>
      <c r="D224" s="1"/>
      <c r="E224" s="1"/>
      <c r="F224" s="1"/>
      <c r="G224" s="1"/>
      <c r="H224" s="1"/>
      <c r="I224" s="1"/>
      <c r="J224" s="1"/>
      <c r="K224" s="1"/>
      <c r="L224" s="1"/>
      <c r="M224" s="1"/>
      <c r="N224" s="1"/>
      <c r="O224" s="1"/>
      <c r="P224" s="1"/>
      <c r="Q224" s="1"/>
      <c r="R224" s="1"/>
      <c r="S224" s="1"/>
      <c r="T224" s="1"/>
    </row>
    <row r="225" spans="1:20" ht="20.25" customHeight="1">
      <c r="A225" s="1"/>
      <c r="B225" s="1"/>
      <c r="C225" s="1"/>
      <c r="D225" s="1"/>
      <c r="E225" s="1"/>
      <c r="F225" s="1"/>
      <c r="G225" s="1"/>
      <c r="H225" s="1"/>
      <c r="I225" s="1"/>
      <c r="J225" s="1"/>
      <c r="K225" s="1"/>
      <c r="L225" s="1"/>
      <c r="M225" s="1"/>
      <c r="N225" s="1"/>
      <c r="O225" s="1"/>
      <c r="P225" s="1"/>
      <c r="Q225" s="1"/>
      <c r="R225" s="1"/>
      <c r="S225" s="1"/>
      <c r="T225" s="1"/>
    </row>
    <row r="226" spans="1:20" ht="20.25" customHeight="1">
      <c r="A226" s="1"/>
      <c r="B226" s="1"/>
      <c r="C226" s="1"/>
      <c r="D226" s="1"/>
      <c r="E226" s="1"/>
      <c r="F226" s="1"/>
      <c r="G226" s="1"/>
      <c r="H226" s="1"/>
      <c r="I226" s="1"/>
      <c r="J226" s="1"/>
      <c r="K226" s="1"/>
      <c r="L226" s="1"/>
      <c r="M226" s="1"/>
      <c r="N226" s="1"/>
      <c r="O226" s="1"/>
      <c r="P226" s="1"/>
      <c r="Q226" s="1"/>
      <c r="R226" s="1"/>
      <c r="S226" s="1"/>
      <c r="T226" s="1"/>
    </row>
    <row r="227" spans="1:20" ht="20.25" customHeight="1">
      <c r="A227" s="1"/>
      <c r="B227" s="1"/>
      <c r="C227" s="1"/>
      <c r="D227" s="1"/>
      <c r="E227" s="1"/>
      <c r="F227" s="1"/>
      <c r="G227" s="1"/>
      <c r="H227" s="1"/>
      <c r="I227" s="1"/>
      <c r="J227" s="1"/>
      <c r="K227" s="1"/>
      <c r="L227" s="1"/>
      <c r="M227" s="1"/>
      <c r="N227" s="1"/>
      <c r="O227" s="1"/>
      <c r="P227" s="1"/>
      <c r="Q227" s="1"/>
      <c r="R227" s="1"/>
      <c r="S227" s="1"/>
      <c r="T227" s="1"/>
    </row>
    <row r="228" spans="1:20" ht="20.25" customHeight="1">
      <c r="A228" s="1"/>
      <c r="B228" s="1"/>
      <c r="C228" s="1"/>
      <c r="D228" s="1"/>
      <c r="E228" s="1"/>
      <c r="F228" s="1"/>
      <c r="G228" s="1"/>
      <c r="H228" s="1"/>
      <c r="I228" s="1"/>
      <c r="J228" s="1"/>
      <c r="K228" s="1"/>
      <c r="L228" s="1"/>
      <c r="M228" s="1"/>
      <c r="N228" s="1"/>
      <c r="O228" s="1"/>
      <c r="P228" s="1"/>
      <c r="Q228" s="1"/>
      <c r="R228" s="1"/>
      <c r="S228" s="1"/>
      <c r="T228" s="1"/>
    </row>
    <row r="229" spans="1:20" ht="20.25" customHeight="1">
      <c r="A229" s="1"/>
      <c r="B229" s="1"/>
      <c r="C229" s="1"/>
      <c r="D229" s="1"/>
      <c r="E229" s="1"/>
      <c r="F229" s="1"/>
      <c r="G229" s="1"/>
      <c r="H229" s="1"/>
      <c r="I229" s="1"/>
      <c r="J229" s="1"/>
      <c r="K229" s="1"/>
      <c r="L229" s="1"/>
      <c r="M229" s="1"/>
      <c r="N229" s="1"/>
      <c r="O229" s="1"/>
      <c r="P229" s="1"/>
      <c r="Q229" s="1"/>
      <c r="R229" s="1"/>
      <c r="S229" s="1"/>
      <c r="T229" s="1"/>
    </row>
    <row r="230" spans="1:20" ht="20.25" customHeight="1">
      <c r="A230" s="1"/>
      <c r="B230" s="1"/>
      <c r="C230" s="1"/>
      <c r="D230" s="1"/>
      <c r="E230" s="1"/>
      <c r="F230" s="1"/>
      <c r="G230" s="1"/>
      <c r="H230" s="1"/>
      <c r="I230" s="1"/>
      <c r="J230" s="1"/>
      <c r="K230" s="1"/>
      <c r="L230" s="1"/>
      <c r="M230" s="1"/>
      <c r="N230" s="1"/>
      <c r="O230" s="1"/>
      <c r="P230" s="1"/>
      <c r="Q230" s="1"/>
      <c r="R230" s="1"/>
      <c r="S230" s="1"/>
      <c r="T230" s="1"/>
    </row>
    <row r="231" spans="1:20" ht="20.25" customHeight="1">
      <c r="A231" s="1"/>
      <c r="B231" s="1"/>
      <c r="C231" s="1"/>
      <c r="D231" s="1"/>
      <c r="E231" s="1"/>
      <c r="F231" s="1"/>
      <c r="G231" s="1"/>
      <c r="H231" s="1"/>
      <c r="I231" s="1"/>
      <c r="J231" s="1"/>
      <c r="K231" s="1"/>
      <c r="L231" s="1"/>
      <c r="M231" s="1"/>
      <c r="N231" s="1"/>
      <c r="O231" s="1"/>
      <c r="P231" s="1"/>
      <c r="Q231" s="1"/>
      <c r="R231" s="1"/>
      <c r="S231" s="1"/>
      <c r="T231" s="1"/>
    </row>
    <row r="232" spans="1:20" ht="20.25" customHeight="1">
      <c r="A232" s="1"/>
      <c r="B232" s="1"/>
      <c r="C232" s="1"/>
      <c r="D232" s="1"/>
      <c r="E232" s="1"/>
      <c r="F232" s="1"/>
      <c r="G232" s="1"/>
      <c r="H232" s="1"/>
      <c r="I232" s="1"/>
      <c r="J232" s="1"/>
      <c r="K232" s="1"/>
      <c r="L232" s="1"/>
      <c r="M232" s="1"/>
      <c r="N232" s="1"/>
      <c r="O232" s="1"/>
      <c r="P232" s="1"/>
      <c r="Q232" s="1"/>
      <c r="R232" s="1"/>
      <c r="S232" s="1"/>
      <c r="T232" s="1"/>
    </row>
    <row r="233" spans="1:20" ht="20.25" customHeight="1">
      <c r="A233" s="1"/>
      <c r="B233" s="1"/>
      <c r="C233" s="1"/>
      <c r="D233" s="1"/>
      <c r="E233" s="1"/>
      <c r="F233" s="1"/>
      <c r="G233" s="1"/>
      <c r="H233" s="1"/>
      <c r="I233" s="1"/>
      <c r="J233" s="1"/>
      <c r="K233" s="1"/>
      <c r="L233" s="1"/>
      <c r="M233" s="1"/>
      <c r="N233" s="1"/>
      <c r="O233" s="1"/>
      <c r="P233" s="1"/>
      <c r="Q233" s="1"/>
      <c r="R233" s="1"/>
      <c r="S233" s="1"/>
      <c r="T233" s="1"/>
    </row>
    <row r="234" spans="1:20" ht="20.25" customHeight="1">
      <c r="A234" s="1"/>
      <c r="B234" s="1"/>
      <c r="C234" s="1"/>
      <c r="D234" s="1"/>
      <c r="E234" s="1"/>
      <c r="F234" s="1"/>
      <c r="G234" s="1"/>
      <c r="H234" s="1"/>
      <c r="I234" s="1"/>
      <c r="J234" s="1"/>
      <c r="K234" s="1"/>
      <c r="L234" s="1"/>
      <c r="M234" s="1"/>
      <c r="N234" s="1"/>
      <c r="O234" s="1"/>
      <c r="P234" s="1"/>
      <c r="Q234" s="1"/>
      <c r="R234" s="1"/>
      <c r="S234" s="1"/>
      <c r="T234" s="1"/>
    </row>
    <row r="235" spans="1:20" ht="20.25" customHeight="1">
      <c r="A235" s="1"/>
      <c r="B235" s="1"/>
      <c r="C235" s="1"/>
      <c r="D235" s="1"/>
      <c r="E235" s="1"/>
      <c r="F235" s="1"/>
      <c r="G235" s="1"/>
      <c r="H235" s="1"/>
      <c r="I235" s="1"/>
      <c r="J235" s="1"/>
      <c r="K235" s="1"/>
      <c r="L235" s="1"/>
      <c r="M235" s="1"/>
      <c r="N235" s="1"/>
      <c r="O235" s="1"/>
      <c r="P235" s="1"/>
      <c r="Q235" s="1"/>
      <c r="R235" s="1"/>
      <c r="S235" s="1"/>
      <c r="T235" s="1"/>
    </row>
    <row r="236" spans="1:20" ht="20.25" customHeight="1">
      <c r="A236" s="1"/>
      <c r="B236" s="1"/>
      <c r="C236" s="1"/>
      <c r="D236" s="1"/>
      <c r="E236" s="1"/>
      <c r="F236" s="1"/>
      <c r="G236" s="1"/>
      <c r="H236" s="1"/>
      <c r="I236" s="1"/>
      <c r="J236" s="1"/>
      <c r="K236" s="1"/>
      <c r="L236" s="1"/>
      <c r="M236" s="1"/>
      <c r="N236" s="1"/>
      <c r="O236" s="1"/>
      <c r="P236" s="1"/>
      <c r="Q236" s="1"/>
      <c r="R236" s="1"/>
      <c r="S236" s="1"/>
      <c r="T236" s="1"/>
    </row>
    <row r="237" spans="1:20" ht="20.25" customHeight="1">
      <c r="A237" s="1"/>
      <c r="B237" s="1"/>
      <c r="C237" s="1"/>
      <c r="D237" s="1"/>
      <c r="E237" s="1"/>
      <c r="F237" s="1"/>
      <c r="G237" s="1"/>
      <c r="H237" s="1"/>
      <c r="I237" s="1"/>
      <c r="J237" s="1"/>
      <c r="K237" s="1"/>
      <c r="L237" s="1"/>
      <c r="M237" s="1"/>
      <c r="N237" s="1"/>
      <c r="O237" s="1"/>
      <c r="P237" s="1"/>
      <c r="Q237" s="1"/>
      <c r="R237" s="1"/>
      <c r="S237" s="1"/>
      <c r="T237" s="1"/>
    </row>
    <row r="238" spans="1:20" ht="20.25" customHeight="1">
      <c r="A238" s="1"/>
      <c r="B238" s="1"/>
      <c r="C238" s="1"/>
      <c r="D238" s="1"/>
      <c r="E238" s="1"/>
      <c r="F238" s="1"/>
      <c r="G238" s="1"/>
      <c r="H238" s="1"/>
      <c r="I238" s="1"/>
      <c r="J238" s="1"/>
      <c r="K238" s="1"/>
      <c r="L238" s="1"/>
      <c r="M238" s="1"/>
      <c r="N238" s="1"/>
      <c r="O238" s="1"/>
      <c r="P238" s="1"/>
      <c r="Q238" s="1"/>
      <c r="R238" s="1"/>
      <c r="S238" s="1"/>
      <c r="T238" s="1"/>
    </row>
    <row r="239" spans="1:20" ht="20.25" customHeight="1">
      <c r="A239" s="1"/>
      <c r="B239" s="1"/>
      <c r="C239" s="1"/>
      <c r="D239" s="1"/>
      <c r="E239" s="1"/>
      <c r="F239" s="1"/>
      <c r="G239" s="1"/>
      <c r="H239" s="1"/>
      <c r="I239" s="1"/>
      <c r="J239" s="1"/>
      <c r="K239" s="1"/>
      <c r="L239" s="1"/>
      <c r="M239" s="1"/>
      <c r="N239" s="1"/>
      <c r="O239" s="1"/>
      <c r="P239" s="1"/>
      <c r="Q239" s="1"/>
      <c r="R239" s="1"/>
      <c r="S239" s="1"/>
      <c r="T239" s="1"/>
    </row>
    <row r="240" spans="1:20" ht="20.25" customHeight="1">
      <c r="A240" s="1"/>
      <c r="B240" s="1"/>
      <c r="C240" s="1"/>
      <c r="D240" s="1"/>
      <c r="E240" s="1"/>
      <c r="F240" s="1"/>
      <c r="G240" s="1"/>
      <c r="H240" s="1"/>
      <c r="I240" s="1"/>
      <c r="J240" s="1"/>
      <c r="K240" s="1"/>
      <c r="L240" s="1"/>
      <c r="M240" s="1"/>
      <c r="N240" s="1"/>
      <c r="O240" s="1"/>
      <c r="P240" s="1"/>
      <c r="Q240" s="1"/>
      <c r="R240" s="1"/>
      <c r="S240" s="1"/>
      <c r="T240" s="1"/>
    </row>
    <row r="241" spans="1:20" ht="20.25" customHeight="1">
      <c r="A241" s="1"/>
      <c r="B241" s="1"/>
      <c r="C241" s="1"/>
      <c r="D241" s="1"/>
      <c r="E241" s="1"/>
      <c r="F241" s="1"/>
      <c r="G241" s="1"/>
      <c r="H241" s="1"/>
      <c r="I241" s="1"/>
      <c r="J241" s="1"/>
      <c r="K241" s="1"/>
      <c r="L241" s="1"/>
      <c r="M241" s="1"/>
      <c r="N241" s="1"/>
      <c r="O241" s="1"/>
      <c r="P241" s="1"/>
      <c r="Q241" s="1"/>
      <c r="R241" s="1"/>
      <c r="S241" s="1"/>
      <c r="T241" s="1"/>
    </row>
    <row r="242" spans="1:20" ht="20.25" customHeight="1">
      <c r="A242" s="1"/>
      <c r="B242" s="1"/>
      <c r="C242" s="1"/>
      <c r="D242" s="1"/>
      <c r="E242" s="1"/>
      <c r="F242" s="1"/>
      <c r="G242" s="1"/>
      <c r="H242" s="1"/>
      <c r="I242" s="1"/>
      <c r="J242" s="1"/>
      <c r="K242" s="1"/>
      <c r="L242" s="1"/>
      <c r="M242" s="1"/>
      <c r="N242" s="1"/>
      <c r="O242" s="1"/>
      <c r="P242" s="1"/>
      <c r="Q242" s="1"/>
      <c r="R242" s="1"/>
      <c r="S242" s="1"/>
      <c r="T242" s="1"/>
    </row>
    <row r="243" spans="1:20" ht="20.25" customHeight="1">
      <c r="A243" s="1"/>
      <c r="B243" s="1"/>
      <c r="C243" s="1"/>
      <c r="D243" s="1"/>
      <c r="E243" s="1"/>
      <c r="F243" s="1"/>
      <c r="G243" s="1"/>
      <c r="H243" s="1"/>
      <c r="I243" s="1"/>
      <c r="J243" s="1"/>
      <c r="K243" s="1"/>
      <c r="L243" s="1"/>
      <c r="M243" s="1"/>
      <c r="N243" s="1"/>
      <c r="O243" s="1"/>
      <c r="P243" s="1"/>
      <c r="Q243" s="1"/>
      <c r="R243" s="1"/>
      <c r="S243" s="1"/>
      <c r="T243" s="1"/>
    </row>
    <row r="244" spans="1:20" ht="20.25" customHeight="1">
      <c r="A244" s="1"/>
      <c r="B244" s="1"/>
      <c r="C244" s="1"/>
      <c r="D244" s="1"/>
      <c r="E244" s="1"/>
      <c r="F244" s="1"/>
      <c r="G244" s="1"/>
      <c r="H244" s="1"/>
      <c r="I244" s="1"/>
      <c r="J244" s="1"/>
      <c r="K244" s="1"/>
      <c r="L244" s="1"/>
      <c r="M244" s="1"/>
      <c r="N244" s="1"/>
      <c r="O244" s="1"/>
      <c r="P244" s="1"/>
      <c r="Q244" s="1"/>
      <c r="R244" s="1"/>
      <c r="S244" s="1"/>
      <c r="T244" s="1"/>
    </row>
    <row r="245" spans="1:20" ht="20.25" customHeight="1">
      <c r="A245" s="1"/>
      <c r="B245" s="1"/>
      <c r="C245" s="1"/>
      <c r="D245" s="1"/>
      <c r="E245" s="1"/>
      <c r="F245" s="1"/>
      <c r="G245" s="1"/>
      <c r="H245" s="1"/>
      <c r="I245" s="1"/>
      <c r="J245" s="1"/>
      <c r="K245" s="1"/>
      <c r="L245" s="1"/>
      <c r="M245" s="1"/>
      <c r="N245" s="1"/>
      <c r="O245" s="1"/>
      <c r="P245" s="1"/>
      <c r="Q245" s="1"/>
      <c r="R245" s="1"/>
      <c r="S245" s="1"/>
      <c r="T245" s="1"/>
    </row>
    <row r="246" spans="1:20" ht="20.25" customHeight="1">
      <c r="A246" s="1"/>
      <c r="B246" s="1"/>
      <c r="C246" s="1"/>
      <c r="D246" s="1"/>
      <c r="E246" s="1"/>
      <c r="F246" s="1"/>
      <c r="G246" s="1"/>
      <c r="H246" s="1"/>
      <c r="I246" s="1"/>
      <c r="J246" s="1"/>
      <c r="K246" s="1"/>
      <c r="L246" s="1"/>
      <c r="M246" s="1"/>
      <c r="N246" s="1"/>
      <c r="O246" s="1"/>
      <c r="P246" s="1"/>
      <c r="Q246" s="1"/>
      <c r="R246" s="1"/>
      <c r="S246" s="1"/>
      <c r="T246" s="1"/>
    </row>
    <row r="247" spans="1:20" ht="20.25" customHeight="1">
      <c r="A247" s="1"/>
      <c r="B247" s="1"/>
      <c r="C247" s="1"/>
      <c r="D247" s="1"/>
      <c r="E247" s="1"/>
      <c r="F247" s="1"/>
      <c r="G247" s="1"/>
      <c r="H247" s="1"/>
      <c r="I247" s="1"/>
      <c r="J247" s="1"/>
      <c r="K247" s="1"/>
      <c r="L247" s="1"/>
      <c r="M247" s="1"/>
      <c r="N247" s="1"/>
      <c r="O247" s="1"/>
      <c r="P247" s="1"/>
      <c r="Q247" s="1"/>
      <c r="R247" s="1"/>
      <c r="S247" s="1"/>
      <c r="T247" s="1"/>
    </row>
    <row r="248" spans="1:20" ht="20.25" customHeight="1">
      <c r="A248" s="1"/>
      <c r="B248" s="1"/>
      <c r="C248" s="1"/>
      <c r="D248" s="1"/>
      <c r="E248" s="1"/>
      <c r="F248" s="1"/>
      <c r="G248" s="1"/>
      <c r="H248" s="1"/>
      <c r="I248" s="1"/>
      <c r="J248" s="1"/>
      <c r="K248" s="1"/>
      <c r="L248" s="1"/>
      <c r="M248" s="1"/>
      <c r="N248" s="1"/>
      <c r="O248" s="1"/>
      <c r="P248" s="1"/>
      <c r="Q248" s="1"/>
      <c r="R248" s="1"/>
      <c r="S248" s="1"/>
      <c r="T248" s="1"/>
    </row>
    <row r="249" spans="1:20" ht="20.25" customHeight="1">
      <c r="A249" s="1"/>
      <c r="B249" s="1"/>
      <c r="C249" s="1"/>
      <c r="D249" s="1"/>
      <c r="E249" s="1"/>
      <c r="F249" s="1"/>
      <c r="G249" s="1"/>
      <c r="H249" s="1"/>
      <c r="I249" s="1"/>
      <c r="J249" s="1"/>
      <c r="K249" s="1"/>
      <c r="L249" s="1"/>
      <c r="M249" s="1"/>
      <c r="N249" s="1"/>
      <c r="O249" s="1"/>
      <c r="P249" s="1"/>
      <c r="Q249" s="1"/>
      <c r="R249" s="1"/>
      <c r="S249" s="1"/>
      <c r="T249" s="1"/>
    </row>
    <row r="250" spans="1:20" ht="20.25" customHeight="1">
      <c r="A250" s="1"/>
      <c r="B250" s="1"/>
      <c r="C250" s="1"/>
      <c r="D250" s="1"/>
      <c r="E250" s="1"/>
      <c r="F250" s="1"/>
      <c r="G250" s="1"/>
      <c r="H250" s="1"/>
      <c r="I250" s="1"/>
      <c r="J250" s="1"/>
      <c r="K250" s="1"/>
      <c r="L250" s="1"/>
      <c r="M250" s="1"/>
      <c r="N250" s="1"/>
      <c r="O250" s="1"/>
      <c r="P250" s="1"/>
      <c r="Q250" s="1"/>
      <c r="R250" s="1"/>
      <c r="S250" s="1"/>
      <c r="T250" s="1"/>
    </row>
    <row r="251" spans="1:20" ht="20.25" customHeight="1">
      <c r="A251" s="1"/>
      <c r="B251" s="1"/>
      <c r="C251" s="1"/>
      <c r="D251" s="1"/>
      <c r="E251" s="1"/>
      <c r="F251" s="1"/>
      <c r="G251" s="1"/>
      <c r="H251" s="1"/>
      <c r="I251" s="1"/>
      <c r="J251" s="1"/>
      <c r="K251" s="1"/>
      <c r="L251" s="1"/>
      <c r="M251" s="1"/>
      <c r="N251" s="1"/>
      <c r="O251" s="1"/>
      <c r="P251" s="1"/>
      <c r="Q251" s="1"/>
      <c r="R251" s="1"/>
      <c r="S251" s="1"/>
      <c r="T251" s="1"/>
    </row>
    <row r="252" spans="1:20" ht="20.25" customHeight="1">
      <c r="A252" s="1"/>
      <c r="B252" s="1"/>
      <c r="C252" s="1"/>
      <c r="D252" s="1"/>
      <c r="E252" s="1"/>
      <c r="F252" s="1"/>
      <c r="G252" s="1"/>
      <c r="H252" s="1"/>
      <c r="I252" s="1"/>
      <c r="J252" s="1"/>
      <c r="K252" s="1"/>
      <c r="L252" s="1"/>
      <c r="M252" s="1"/>
      <c r="N252" s="1"/>
      <c r="O252" s="1"/>
      <c r="P252" s="1"/>
      <c r="Q252" s="1"/>
      <c r="R252" s="1"/>
      <c r="S252" s="1"/>
      <c r="T252" s="1"/>
    </row>
    <row r="253" spans="1:20" ht="20.25" customHeight="1">
      <c r="A253" s="1"/>
      <c r="B253" s="1"/>
      <c r="C253" s="1"/>
      <c r="D253" s="1"/>
      <c r="E253" s="1"/>
      <c r="F253" s="1"/>
      <c r="G253" s="1"/>
      <c r="H253" s="1"/>
      <c r="I253" s="1"/>
      <c r="J253" s="1"/>
      <c r="K253" s="1"/>
      <c r="L253" s="1"/>
      <c r="M253" s="1"/>
      <c r="N253" s="1"/>
      <c r="O253" s="1"/>
      <c r="P253" s="1"/>
      <c r="Q253" s="1"/>
      <c r="R253" s="1"/>
      <c r="S253" s="1"/>
      <c r="T253" s="1"/>
    </row>
    <row r="254" spans="1:20" ht="20.25" customHeight="1">
      <c r="A254" s="1"/>
      <c r="B254" s="1"/>
      <c r="C254" s="1"/>
      <c r="D254" s="1"/>
      <c r="E254" s="1"/>
      <c r="F254" s="1"/>
      <c r="G254" s="1"/>
      <c r="H254" s="1"/>
      <c r="I254" s="1"/>
      <c r="J254" s="1"/>
      <c r="K254" s="1"/>
      <c r="L254" s="1"/>
      <c r="M254" s="1"/>
      <c r="N254" s="1"/>
      <c r="O254" s="1"/>
      <c r="P254" s="1"/>
      <c r="Q254" s="1"/>
      <c r="R254" s="1"/>
      <c r="S254" s="1"/>
      <c r="T254" s="1"/>
    </row>
    <row r="255" spans="1:20" ht="20.25" customHeight="1">
      <c r="A255" s="1"/>
      <c r="B255" s="1"/>
      <c r="C255" s="1"/>
      <c r="D255" s="1"/>
      <c r="E255" s="1"/>
      <c r="F255" s="1"/>
      <c r="G255" s="1"/>
      <c r="H255" s="1"/>
      <c r="I255" s="1"/>
      <c r="J255" s="1"/>
      <c r="K255" s="1"/>
      <c r="L255" s="1"/>
      <c r="M255" s="1"/>
      <c r="N255" s="1"/>
      <c r="O255" s="1"/>
      <c r="P255" s="1"/>
      <c r="Q255" s="1"/>
      <c r="R255" s="1"/>
      <c r="S255" s="1"/>
      <c r="T255" s="1"/>
    </row>
    <row r="256" spans="1:20" ht="20.25" customHeight="1">
      <c r="A256" s="1"/>
      <c r="B256" s="1"/>
      <c r="C256" s="1"/>
      <c r="D256" s="1"/>
      <c r="E256" s="1"/>
      <c r="F256" s="1"/>
      <c r="G256" s="1"/>
      <c r="H256" s="1"/>
      <c r="I256" s="1"/>
      <c r="J256" s="1"/>
      <c r="K256" s="1"/>
      <c r="L256" s="1"/>
      <c r="M256" s="1"/>
      <c r="N256" s="1"/>
      <c r="O256" s="1"/>
      <c r="P256" s="1"/>
      <c r="Q256" s="1"/>
      <c r="R256" s="1"/>
      <c r="S256" s="1"/>
      <c r="T256" s="1"/>
    </row>
    <row r="257" spans="1:20" ht="20.25" customHeight="1">
      <c r="A257" s="1"/>
      <c r="B257" s="1"/>
      <c r="C257" s="1"/>
      <c r="D257" s="1"/>
      <c r="E257" s="1"/>
      <c r="F257" s="1"/>
      <c r="G257" s="1"/>
      <c r="H257" s="1"/>
      <c r="I257" s="1"/>
      <c r="J257" s="1"/>
      <c r="K257" s="1"/>
      <c r="L257" s="1"/>
      <c r="M257" s="1"/>
      <c r="N257" s="1"/>
      <c r="O257" s="1"/>
      <c r="P257" s="1"/>
      <c r="Q257" s="1"/>
      <c r="R257" s="1"/>
      <c r="S257" s="1"/>
      <c r="T257" s="1"/>
    </row>
    <row r="258" spans="1:20" ht="20.25" customHeight="1">
      <c r="A258" s="1"/>
      <c r="B258" s="1"/>
      <c r="C258" s="1"/>
      <c r="D258" s="1"/>
      <c r="E258" s="1"/>
      <c r="F258" s="1"/>
      <c r="G258" s="1"/>
      <c r="H258" s="1"/>
      <c r="I258" s="1"/>
      <c r="J258" s="1"/>
      <c r="K258" s="1"/>
      <c r="L258" s="1"/>
      <c r="M258" s="1"/>
      <c r="N258" s="1"/>
      <c r="O258" s="1"/>
      <c r="P258" s="1"/>
      <c r="Q258" s="1"/>
      <c r="R258" s="1"/>
      <c r="S258" s="1"/>
      <c r="T258" s="1"/>
    </row>
    <row r="259" spans="1:20" ht="20.25" customHeight="1">
      <c r="A259" s="1"/>
      <c r="B259" s="1"/>
      <c r="C259" s="1"/>
      <c r="D259" s="1"/>
      <c r="E259" s="1"/>
      <c r="F259" s="1"/>
      <c r="G259" s="1"/>
      <c r="H259" s="1"/>
      <c r="I259" s="1"/>
      <c r="J259" s="1"/>
      <c r="K259" s="1"/>
      <c r="L259" s="1"/>
      <c r="M259" s="1"/>
      <c r="N259" s="1"/>
      <c r="O259" s="1"/>
      <c r="P259" s="1"/>
      <c r="Q259" s="1"/>
      <c r="R259" s="1"/>
      <c r="S259" s="1"/>
      <c r="T259" s="1"/>
    </row>
    <row r="260" spans="1:20" ht="20.25" customHeight="1">
      <c r="A260" s="1"/>
      <c r="B260" s="14"/>
      <c r="D260" s="14"/>
      <c r="T260" s="1"/>
    </row>
    <row r="261" spans="1:20" ht="20.25" customHeight="1">
      <c r="A261" s="1"/>
      <c r="B261" s="14"/>
      <c r="D261" s="14"/>
      <c r="T261" s="1"/>
    </row>
    <row r="262" spans="1:20" ht="20.25" customHeight="1">
      <c r="A262" s="1"/>
      <c r="B262" s="14"/>
      <c r="D262" s="14"/>
      <c r="T262" s="1"/>
    </row>
    <row r="263" spans="1:20" ht="20.25" customHeight="1">
      <c r="A263" s="1"/>
      <c r="B263" s="14"/>
      <c r="D263" s="14"/>
      <c r="T263" s="1"/>
    </row>
    <row r="264" spans="1:20" ht="20.25" customHeight="1">
      <c r="A264" s="1"/>
      <c r="B264" s="14"/>
      <c r="D264" s="14"/>
      <c r="T264" s="1"/>
    </row>
    <row r="265" spans="1:20" ht="20.25" customHeight="1">
      <c r="A265" s="1"/>
      <c r="B265" s="14"/>
      <c r="D265" s="14"/>
      <c r="T265" s="1"/>
    </row>
    <row r="266" spans="1:20" ht="20.25" customHeight="1">
      <c r="A266" s="1"/>
      <c r="B266" s="14"/>
      <c r="D266" s="14"/>
      <c r="T266" s="1"/>
    </row>
    <row r="267" spans="1:20" ht="20.25" customHeight="1">
      <c r="A267" s="14"/>
      <c r="B267" s="14"/>
      <c r="D267" s="14"/>
    </row>
    <row r="268" spans="1:20" ht="20.25" customHeight="1">
      <c r="A268" s="14"/>
      <c r="B268" s="14"/>
      <c r="D268" s="14"/>
    </row>
    <row r="269" spans="1:20" ht="20.25" customHeight="1">
      <c r="A269" s="14"/>
      <c r="B269" s="14"/>
      <c r="D269" s="14"/>
    </row>
    <row r="270" spans="1:20" ht="20.25" customHeight="1">
      <c r="A270" s="14"/>
      <c r="B270" s="14"/>
      <c r="D270" s="14"/>
    </row>
    <row r="271" spans="1:20" ht="20.25" customHeight="1">
      <c r="A271" s="14"/>
      <c r="B271" s="14"/>
      <c r="D271" s="14"/>
    </row>
    <row r="272" spans="1:20" ht="20.25" customHeight="1">
      <c r="A272" s="14"/>
      <c r="B272" s="14"/>
      <c r="D272" s="14"/>
    </row>
    <row r="273" s="14" customFormat="1" ht="20.25" customHeight="1"/>
    <row r="274" s="14" customFormat="1" ht="20.25" customHeight="1"/>
    <row r="275" s="14" customFormat="1" ht="20.25" customHeight="1"/>
    <row r="276" s="14" customFormat="1" ht="20.25" customHeight="1"/>
    <row r="277" s="14" customFormat="1" ht="20.25" customHeight="1"/>
    <row r="278" s="14" customFormat="1" ht="20.25" customHeight="1"/>
    <row r="279" s="14" customFormat="1" ht="20.25" customHeight="1"/>
    <row r="280" s="14" customFormat="1" ht="20.25" customHeight="1"/>
    <row r="281" s="14" customFormat="1" ht="20.25" customHeight="1"/>
    <row r="282" s="14" customFormat="1" ht="20.25" customHeight="1"/>
    <row r="283" s="14" customFormat="1" ht="20.25" customHeight="1"/>
    <row r="284" s="14" customFormat="1" ht="20.25" customHeight="1"/>
    <row r="285" s="14" customFormat="1" ht="20.25" customHeight="1"/>
    <row r="286" s="14" customFormat="1" ht="20.25" customHeight="1"/>
    <row r="287" s="14" customFormat="1" ht="20.25" customHeight="1"/>
    <row r="288" s="14" customFormat="1" ht="20.25" customHeight="1"/>
    <row r="289" s="14" customFormat="1" ht="20.25" customHeight="1"/>
    <row r="290" s="14" customFormat="1" ht="20.25" customHeight="1"/>
    <row r="291" s="14" customFormat="1" ht="20.25" customHeight="1"/>
    <row r="292" s="14" customFormat="1" ht="20.25" customHeight="1"/>
    <row r="293" s="14" customFormat="1" ht="20.25" customHeight="1"/>
    <row r="294" s="14" customFormat="1" ht="20.25" customHeight="1"/>
    <row r="295" s="14" customFormat="1" ht="20.25" customHeight="1"/>
    <row r="296" s="14" customFormat="1" ht="20.25" customHeight="1"/>
    <row r="297" s="14" customFormat="1" ht="20.25" customHeight="1"/>
    <row r="298" s="14" customFormat="1" ht="20.25" customHeight="1"/>
    <row r="299" s="14" customFormat="1" ht="20.25" customHeight="1"/>
    <row r="300" s="14" customFormat="1" ht="20.25" customHeight="1"/>
    <row r="301" s="14" customFormat="1" ht="20.25" customHeight="1"/>
    <row r="302" s="14" customFormat="1" ht="20.25" customHeight="1"/>
    <row r="303" s="14" customFormat="1" ht="20.25" customHeight="1"/>
    <row r="304" s="14" customFormat="1" ht="20.25" customHeight="1"/>
    <row r="305" spans="1:4" ht="20.25" customHeight="1">
      <c r="A305" s="14"/>
      <c r="B305" s="14"/>
      <c r="D305" s="14"/>
    </row>
    <row r="306" spans="1:4" ht="20.25" customHeight="1">
      <c r="A306" s="14"/>
      <c r="B306" s="14"/>
      <c r="D306" s="14"/>
    </row>
    <row r="307" spans="1:4" ht="20.25" customHeight="1">
      <c r="A307" s="14"/>
      <c r="B307" s="14"/>
      <c r="D307" s="14"/>
    </row>
    <row r="308" spans="1:4" ht="20.25" customHeight="1">
      <c r="A308" s="14"/>
      <c r="B308" s="14"/>
      <c r="D308" s="14"/>
    </row>
    <row r="309" spans="1:4" ht="20.25" customHeight="1">
      <c r="A309" s="14"/>
      <c r="B309" s="14"/>
      <c r="D309" s="14"/>
    </row>
    <row r="310" spans="1:4" ht="20.25" customHeight="1">
      <c r="A310" s="14"/>
      <c r="B310" s="14"/>
      <c r="D310" s="14"/>
    </row>
    <row r="311" spans="1:4" ht="20.25" customHeight="1">
      <c r="A311" s="14"/>
      <c r="B311" s="14"/>
      <c r="D311" s="14"/>
    </row>
    <row r="312" spans="1:4" ht="20.25" customHeight="1">
      <c r="A312" s="14"/>
      <c r="B312" s="14"/>
      <c r="D312" s="14"/>
    </row>
    <row r="313" spans="1:4" ht="20.25" customHeight="1">
      <c r="A313" s="14"/>
      <c r="B313" s="14"/>
      <c r="D313" s="14"/>
    </row>
    <row r="314" spans="1:4" ht="20.25" customHeight="1">
      <c r="A314" s="14"/>
    </row>
    <row r="315" spans="1:4" ht="20.25" customHeight="1">
      <c r="A315" s="14"/>
    </row>
    <row r="316" spans="1:4" ht="20.25" customHeight="1">
      <c r="A316" s="14"/>
    </row>
    <row r="317" spans="1:4" ht="20.25" customHeight="1">
      <c r="A317" s="14"/>
    </row>
    <row r="318" spans="1:4" ht="20.25" customHeight="1">
      <c r="A318" s="14"/>
    </row>
    <row r="319" spans="1:4" ht="20.25" customHeight="1">
      <c r="A319" s="14"/>
    </row>
    <row r="320" spans="1:4" ht="20.25" customHeight="1">
      <c r="A320" s="14"/>
    </row>
  </sheetData>
  <mergeCells count="1">
    <mergeCell ref="C7:Q7"/>
  </mergeCells>
  <printOptions horizontalCentered="1"/>
  <pageMargins left="0.11811023622047245" right="0.11811023622047245" top="0.15748031496062992" bottom="0.15748031496062992" header="0.31496062992125984" footer="0.31496062992125984"/>
  <pageSetup paperSize="9" scale="67" fitToHeight="1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Data Description</vt:lpstr>
      <vt:lpstr>CKD Risk Data</vt:lpstr>
      <vt:lpstr>Correlation</vt:lpstr>
      <vt:lpstr>Regression Model</vt:lpstr>
      <vt:lpstr>Correlation!Print_Titles</vt:lpstr>
      <vt:lpstr>'Regression Model'!Print_Titles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Kaldi</dc:creator>
  <cp:lastModifiedBy>Eugene</cp:lastModifiedBy>
  <dcterms:created xsi:type="dcterms:W3CDTF">2023-07-20T12:15:48Z</dcterms:created>
  <dcterms:modified xsi:type="dcterms:W3CDTF">2025-09-27T22:03:38Z</dcterms:modified>
</cp:coreProperties>
</file>