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.Kuliah\Kondis\"/>
    </mc:Choice>
  </mc:AlternateContent>
  <xr:revisionPtr revIDLastSave="0" documentId="13_ncr:1_{536A02D4-FA0E-411C-920B-5FEAE0EF13E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-Linier" sheetId="8" r:id="rId1"/>
    <sheet name="R-Polinomial" sheetId="7" r:id="rId2"/>
    <sheet name="Orde 1" sheetId="1" r:id="rId3"/>
    <sheet name="Orde 2" sheetId="6" r:id="rId4"/>
  </sheets>
  <definedNames>
    <definedName name="K_10" localSheetId="1">'R-Polinomial'!$I$7</definedName>
    <definedName name="K_11" localSheetId="1">'R-Polinomial'!$I$8</definedName>
    <definedName name="K_12" localSheetId="1">'R-Polinomial'!$I$9</definedName>
    <definedName name="K0" localSheetId="1">'R-Polinomial'!$I$7</definedName>
    <definedName name="k0">'R-Linier'!$I$7</definedName>
    <definedName name="k1_">'R-Linier'!$I$8</definedName>
    <definedName name="k2_">'R-Polinomial'!$I$9</definedName>
    <definedName name="solver_adj" localSheetId="2" hidden="1">'Orde 1'!$I$7:$I$9</definedName>
    <definedName name="solver_adj" localSheetId="0" hidden="1">'R-Linier'!$I$7:$I$9</definedName>
    <definedName name="solver_adj" localSheetId="1" hidden="1">'R-Polinomial'!$I$7:$I$9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100</definedName>
    <definedName name="solver_itr" localSheetId="0" hidden="1">100</definedName>
    <definedName name="solver_itr" localSheetId="1" hidden="1">100</definedName>
    <definedName name="solver_lhs1" localSheetId="2" hidden="1">'Orde 1'!$I$8</definedName>
    <definedName name="solver_lhs1" localSheetId="0" hidden="1">'R-Linier'!$I$8</definedName>
    <definedName name="solver_lhs1" localSheetId="1" hidden="1">'R-Polinomial'!$I$8</definedName>
    <definedName name="solver_lhs2" localSheetId="2" hidden="1">'Orde 1'!$I$9</definedName>
    <definedName name="solver_lhs2" localSheetId="0" hidden="1">'R-Linier'!$I$9</definedName>
    <definedName name="solver_lhs2" localSheetId="1" hidden="1">'R-Polinomial'!$I$9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"0,075"</definedName>
    <definedName name="solver_msl" localSheetId="2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od" localSheetId="2" hidden="1">2147483647</definedName>
    <definedName name="solver_num" localSheetId="2" hidden="1">2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'Orde 1'!$I$12</definedName>
    <definedName name="solver_opt" localSheetId="0" hidden="1">'R-Linier'!$I$12</definedName>
    <definedName name="solver_opt" localSheetId="1" hidden="1">'R-Polinomial'!$I$12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el1" localSheetId="2" hidden="1">3</definedName>
    <definedName name="solver_rel1" localSheetId="0" hidden="1">3</definedName>
    <definedName name="solver_rel1" localSheetId="1" hidden="1">3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hs1" localSheetId="2" hidden="1">0</definedName>
    <definedName name="solver_rhs1" localSheetId="0" hidden="1">0</definedName>
    <definedName name="solver_rhs1" localSheetId="1" hidden="1">0</definedName>
    <definedName name="solver_rhs2" localSheetId="2" hidden="1">0</definedName>
    <definedName name="solver_rhs2" localSheetId="0" hidden="1">0</definedName>
    <definedName name="solver_rhs2" localSheetId="1" hidden="1">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cl" localSheetId="0" hidden="1">2</definedName>
    <definedName name="solver_scl" localSheetId="1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tim" localSheetId="2" hidden="1">100</definedName>
    <definedName name="solver_tim" localSheetId="0" hidden="1">100</definedName>
    <definedName name="solver_tim" localSheetId="1" hidden="1">100</definedName>
    <definedName name="solver_tol" localSheetId="2" hidden="1">5</definedName>
    <definedName name="solver_tol" localSheetId="0" hidden="1">0.05</definedName>
    <definedName name="solver_tol" localSheetId="1" hidden="1">0.05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x">'R-Linier'!$I$9</definedName>
    <definedName name="y">'R-Linier'!$I$10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7" l="1"/>
  <c r="N33" i="7" s="1"/>
  <c r="L28" i="7"/>
  <c r="N28" i="7" s="1"/>
  <c r="L25" i="7"/>
  <c r="N25" i="7" s="1"/>
  <c r="L21" i="7"/>
  <c r="N21" i="7" s="1"/>
  <c r="L15" i="7"/>
  <c r="N15" i="7" s="1"/>
  <c r="L12" i="7"/>
  <c r="N12" i="7" s="1"/>
  <c r="D8" i="7"/>
  <c r="E8" i="7" s="1"/>
  <c r="D7" i="7"/>
  <c r="E7" i="7" s="1"/>
  <c r="L37" i="7"/>
  <c r="N37" i="7" s="1"/>
  <c r="K37" i="7"/>
  <c r="O37" i="7" s="1"/>
  <c r="A8" i="7"/>
  <c r="A9" i="7" s="1"/>
  <c r="D9" i="7" s="1"/>
  <c r="K6" i="7"/>
  <c r="M6" i="7" s="1"/>
  <c r="L37" i="8"/>
  <c r="N37" i="8" s="1"/>
  <c r="L32" i="8"/>
  <c r="N32" i="8" s="1"/>
  <c r="L30" i="8"/>
  <c r="N30" i="8" s="1"/>
  <c r="L29" i="8"/>
  <c r="N29" i="8" s="1"/>
  <c r="L25" i="8"/>
  <c r="N25" i="8" s="1"/>
  <c r="L20" i="8"/>
  <c r="N20" i="8" s="1"/>
  <c r="L18" i="8"/>
  <c r="N18" i="8" s="1"/>
  <c r="L17" i="8"/>
  <c r="N17" i="8" s="1"/>
  <c r="L13" i="8"/>
  <c r="N13" i="8" s="1"/>
  <c r="L12" i="8"/>
  <c r="N12" i="8" s="1"/>
  <c r="L8" i="8"/>
  <c r="N8" i="8" s="1"/>
  <c r="L6" i="8"/>
  <c r="N6" i="8" s="1"/>
  <c r="K37" i="8"/>
  <c r="O37" i="8" s="1"/>
  <c r="K6" i="8"/>
  <c r="M6" i="8" s="1"/>
  <c r="I10" i="8"/>
  <c r="L8" i="7" s="1"/>
  <c r="N8" i="7" s="1"/>
  <c r="D7" i="8"/>
  <c r="E7" i="8" s="1"/>
  <c r="A8" i="8"/>
  <c r="D8" i="8" s="1"/>
  <c r="E8" i="8" s="1"/>
  <c r="L13" i="7" l="1"/>
  <c r="N13" i="7" s="1"/>
  <c r="L26" i="7"/>
  <c r="N26" i="7" s="1"/>
  <c r="L7" i="8"/>
  <c r="N7" i="8" s="1"/>
  <c r="L19" i="8"/>
  <c r="N19" i="8" s="1"/>
  <c r="L31" i="8"/>
  <c r="N31" i="8" s="1"/>
  <c r="L14" i="7"/>
  <c r="N14" i="7" s="1"/>
  <c r="L27" i="7"/>
  <c r="N27" i="7" s="1"/>
  <c r="L9" i="8"/>
  <c r="N9" i="8" s="1"/>
  <c r="N4" i="8" s="1"/>
  <c r="L21" i="8"/>
  <c r="N21" i="8" s="1"/>
  <c r="L33" i="8"/>
  <c r="N33" i="8" s="1"/>
  <c r="L17" i="7"/>
  <c r="N17" i="7" s="1"/>
  <c r="L29" i="7"/>
  <c r="N29" i="7" s="1"/>
  <c r="L10" i="8"/>
  <c r="N10" i="8" s="1"/>
  <c r="L22" i="8"/>
  <c r="N22" i="8" s="1"/>
  <c r="L34" i="8"/>
  <c r="N34" i="8" s="1"/>
  <c r="L18" i="7"/>
  <c r="N18" i="7" s="1"/>
  <c r="L30" i="7"/>
  <c r="N30" i="7" s="1"/>
  <c r="K7" i="8"/>
  <c r="O7" i="8" s="1"/>
  <c r="L11" i="8"/>
  <c r="N11" i="8" s="1"/>
  <c r="L23" i="8"/>
  <c r="N23" i="8" s="1"/>
  <c r="L35" i="8"/>
  <c r="N35" i="8" s="1"/>
  <c r="L19" i="7"/>
  <c r="N19" i="7" s="1"/>
  <c r="L31" i="7"/>
  <c r="N31" i="7" s="1"/>
  <c r="L24" i="8"/>
  <c r="N24" i="8" s="1"/>
  <c r="L36" i="8"/>
  <c r="N36" i="8" s="1"/>
  <c r="K7" i="7"/>
  <c r="M7" i="7" s="1"/>
  <c r="L20" i="7"/>
  <c r="N20" i="7" s="1"/>
  <c r="L32" i="7"/>
  <c r="N32" i="7" s="1"/>
  <c r="A9" i="8"/>
  <c r="L14" i="8"/>
  <c r="N14" i="8" s="1"/>
  <c r="L26" i="8"/>
  <c r="N26" i="8" s="1"/>
  <c r="L9" i="7"/>
  <c r="N9" i="7" s="1"/>
  <c r="L22" i="7"/>
  <c r="N22" i="7" s="1"/>
  <c r="L34" i="7"/>
  <c r="N34" i="7" s="1"/>
  <c r="L15" i="8"/>
  <c r="N15" i="8" s="1"/>
  <c r="L27" i="8"/>
  <c r="N27" i="8" s="1"/>
  <c r="L16" i="7"/>
  <c r="N16" i="7" s="1"/>
  <c r="L10" i="7"/>
  <c r="N10" i="7" s="1"/>
  <c r="N4" i="7" s="1"/>
  <c r="L23" i="7"/>
  <c r="N23" i="7" s="1"/>
  <c r="L35" i="7"/>
  <c r="N35" i="7" s="1"/>
  <c r="L7" i="7"/>
  <c r="N7" i="7" s="1"/>
  <c r="L16" i="8"/>
  <c r="N16" i="8" s="1"/>
  <c r="L28" i="8"/>
  <c r="N28" i="8" s="1"/>
  <c r="L36" i="7"/>
  <c r="N36" i="7" s="1"/>
  <c r="L11" i="7"/>
  <c r="N11" i="7" s="1"/>
  <c r="L24" i="7"/>
  <c r="N24" i="7" s="1"/>
  <c r="L6" i="7"/>
  <c r="N6" i="7" s="1"/>
  <c r="I10" i="7"/>
  <c r="K8" i="7"/>
  <c r="E9" i="7"/>
  <c r="A10" i="7"/>
  <c r="D10" i="7" s="1"/>
  <c r="M37" i="7"/>
  <c r="M7" i="8"/>
  <c r="O6" i="8"/>
  <c r="M37" i="8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F7" i="6"/>
  <c r="D8" i="6" s="1"/>
  <c r="L10" i="6"/>
  <c r="D8" i="1"/>
  <c r="D7" i="1"/>
  <c r="O7" i="7" l="1"/>
  <c r="O6" i="7"/>
  <c r="A10" i="8"/>
  <c r="D9" i="8"/>
  <c r="E9" i="8" s="1"/>
  <c r="K8" i="8"/>
  <c r="M8" i="7"/>
  <c r="O8" i="7"/>
  <c r="K9" i="7"/>
  <c r="A11" i="7"/>
  <c r="D11" i="7" s="1"/>
  <c r="E10" i="7"/>
  <c r="D9" i="1"/>
  <c r="E9" i="1" s="1"/>
  <c r="E7" i="1"/>
  <c r="E8" i="1"/>
  <c r="O8" i="8" l="1"/>
  <c r="M8" i="8"/>
  <c r="D10" i="8"/>
  <c r="E10" i="8" s="1"/>
  <c r="K9" i="8"/>
  <c r="A11" i="8"/>
  <c r="O9" i="7"/>
  <c r="M9" i="7"/>
  <c r="E11" i="7"/>
  <c r="A12" i="7"/>
  <c r="D12" i="7" s="1"/>
  <c r="K10" i="7"/>
  <c r="D30" i="1"/>
  <c r="E30" i="1" s="1"/>
  <c r="D31" i="1"/>
  <c r="E31" i="1" s="1"/>
  <c r="D32" i="1"/>
  <c r="E32" i="1" s="1"/>
  <c r="D10" i="1"/>
  <c r="E10" i="1" s="1"/>
  <c r="K10" i="8" l="1"/>
  <c r="D11" i="8"/>
  <c r="E11" i="8" s="1"/>
  <c r="A12" i="8"/>
  <c r="O9" i="8"/>
  <c r="M9" i="8"/>
  <c r="A13" i="7"/>
  <c r="D13" i="7" s="1"/>
  <c r="E12" i="7"/>
  <c r="K11" i="7"/>
  <c r="M10" i="7"/>
  <c r="O10" i="7"/>
  <c r="D33" i="1"/>
  <c r="E33" i="1" s="1"/>
  <c r="D11" i="1"/>
  <c r="E11" i="1" s="1"/>
  <c r="K11" i="8" l="1"/>
  <c r="D12" i="8"/>
  <c r="E12" i="8" s="1"/>
  <c r="A13" i="8"/>
  <c r="O10" i="8"/>
  <c r="M10" i="8"/>
  <c r="M11" i="7"/>
  <c r="O11" i="7"/>
  <c r="A14" i="7"/>
  <c r="D14" i="7" s="1"/>
  <c r="E13" i="7"/>
  <c r="K12" i="7"/>
  <c r="D34" i="1"/>
  <c r="E34" i="1" s="1"/>
  <c r="D12" i="1"/>
  <c r="E12" i="1" s="1"/>
  <c r="O11" i="8" l="1"/>
  <c r="M11" i="8"/>
  <c r="K12" i="8"/>
  <c r="D13" i="8"/>
  <c r="E13" i="8" s="1"/>
  <c r="A14" i="8"/>
  <c r="K13" i="7"/>
  <c r="A15" i="7"/>
  <c r="D15" i="7" s="1"/>
  <c r="E14" i="7"/>
  <c r="O12" i="7"/>
  <c r="M12" i="7"/>
  <c r="D35" i="1"/>
  <c r="E35" i="1" s="1"/>
  <c r="D13" i="1"/>
  <c r="E13" i="1" s="1"/>
  <c r="K13" i="8" l="1"/>
  <c r="D14" i="8"/>
  <c r="E14" i="8" s="1"/>
  <c r="A15" i="8"/>
  <c r="O12" i="8"/>
  <c r="M12" i="8"/>
  <c r="K14" i="7"/>
  <c r="A16" i="7"/>
  <c r="D16" i="7" s="1"/>
  <c r="E15" i="7"/>
  <c r="O13" i="7"/>
  <c r="M13" i="7"/>
  <c r="D36" i="1"/>
  <c r="E36" i="1" s="1"/>
  <c r="D14" i="1"/>
  <c r="E14" i="1" s="1"/>
  <c r="O13" i="8" l="1"/>
  <c r="M13" i="8"/>
  <c r="D15" i="8"/>
  <c r="E15" i="8" s="1"/>
  <c r="K14" i="8"/>
  <c r="A16" i="8"/>
  <c r="K15" i="7"/>
  <c r="A17" i="7"/>
  <c r="D17" i="7" s="1"/>
  <c r="E16" i="7"/>
  <c r="O14" i="7"/>
  <c r="M14" i="7"/>
  <c r="D15" i="1"/>
  <c r="E15" i="1" s="1"/>
  <c r="O14" i="8" l="1"/>
  <c r="M14" i="8"/>
  <c r="D16" i="8"/>
  <c r="E16" i="8" s="1"/>
  <c r="K15" i="8"/>
  <c r="A17" i="8"/>
  <c r="K16" i="7"/>
  <c r="A18" i="7"/>
  <c r="D18" i="7" s="1"/>
  <c r="E17" i="7"/>
  <c r="O15" i="7"/>
  <c r="M15" i="7"/>
  <c r="D16" i="1"/>
  <c r="E16" i="1" s="1"/>
  <c r="O15" i="8" l="1"/>
  <c r="M15" i="8"/>
  <c r="D17" i="8"/>
  <c r="E17" i="8" s="1"/>
  <c r="K16" i="8"/>
  <c r="A18" i="8"/>
  <c r="K17" i="7"/>
  <c r="A19" i="7"/>
  <c r="D19" i="7" s="1"/>
  <c r="E18" i="7"/>
  <c r="O16" i="7"/>
  <c r="M16" i="7"/>
  <c r="D17" i="1"/>
  <c r="E17" i="1" s="1"/>
  <c r="O16" i="8" l="1"/>
  <c r="M16" i="8"/>
  <c r="D18" i="8"/>
  <c r="E18" i="8" s="1"/>
  <c r="K17" i="8"/>
  <c r="A19" i="8"/>
  <c r="K18" i="7"/>
  <c r="E19" i="7"/>
  <c r="A20" i="7"/>
  <c r="D20" i="7" s="1"/>
  <c r="O17" i="7"/>
  <c r="M17" i="7"/>
  <c r="D18" i="1"/>
  <c r="E18" i="1" s="1"/>
  <c r="O17" i="8" l="1"/>
  <c r="M17" i="8"/>
  <c r="D19" i="8"/>
  <c r="E19" i="8" s="1"/>
  <c r="K18" i="8"/>
  <c r="A20" i="8"/>
  <c r="K19" i="7"/>
  <c r="E20" i="7"/>
  <c r="A21" i="7"/>
  <c r="D21" i="7" s="1"/>
  <c r="O18" i="7"/>
  <c r="M18" i="7"/>
  <c r="D19" i="1"/>
  <c r="E19" i="1" s="1"/>
  <c r="O18" i="8" l="1"/>
  <c r="M18" i="8"/>
  <c r="D20" i="8"/>
  <c r="E20" i="8" s="1"/>
  <c r="K19" i="8"/>
  <c r="A21" i="8"/>
  <c r="K20" i="7"/>
  <c r="A22" i="7"/>
  <c r="D22" i="7" s="1"/>
  <c r="E21" i="7"/>
  <c r="O19" i="7"/>
  <c r="M19" i="7"/>
  <c r="D20" i="1"/>
  <c r="E20" i="1" s="1"/>
  <c r="D21" i="8" l="1"/>
  <c r="E21" i="8" s="1"/>
  <c r="K20" i="8"/>
  <c r="A22" i="8"/>
  <c r="O19" i="8"/>
  <c r="M19" i="8"/>
  <c r="K21" i="7"/>
  <c r="A23" i="7"/>
  <c r="D23" i="7" s="1"/>
  <c r="E22" i="7"/>
  <c r="O20" i="7"/>
  <c r="M20" i="7"/>
  <c r="D21" i="1"/>
  <c r="E21" i="1" s="1"/>
  <c r="K21" i="8" l="1"/>
  <c r="D22" i="8"/>
  <c r="E22" i="8" s="1"/>
  <c r="A23" i="8"/>
  <c r="O20" i="8"/>
  <c r="M20" i="8"/>
  <c r="K22" i="7"/>
  <c r="A24" i="7"/>
  <c r="D24" i="7" s="1"/>
  <c r="E23" i="7"/>
  <c r="O21" i="7"/>
  <c r="M21" i="7"/>
  <c r="D22" i="1"/>
  <c r="E22" i="1" s="1"/>
  <c r="D23" i="8" l="1"/>
  <c r="E23" i="8" s="1"/>
  <c r="K22" i="8"/>
  <c r="A24" i="8"/>
  <c r="O21" i="8"/>
  <c r="M21" i="8"/>
  <c r="K23" i="7"/>
  <c r="E24" i="7"/>
  <c r="A25" i="7"/>
  <c r="D25" i="7" s="1"/>
  <c r="O22" i="7"/>
  <c r="M22" i="7"/>
  <c r="D23" i="1"/>
  <c r="E23" i="1" s="1"/>
  <c r="K23" i="8" l="1"/>
  <c r="D24" i="8"/>
  <c r="E24" i="8" s="1"/>
  <c r="A25" i="8"/>
  <c r="O22" i="8"/>
  <c r="M22" i="8"/>
  <c r="K24" i="7"/>
  <c r="E25" i="7"/>
  <c r="A26" i="7"/>
  <c r="D26" i="7" s="1"/>
  <c r="O23" i="7"/>
  <c r="M23" i="7"/>
  <c r="D24" i="1"/>
  <c r="E24" i="1" s="1"/>
  <c r="K24" i="8" l="1"/>
  <c r="D25" i="8"/>
  <c r="E25" i="8" s="1"/>
  <c r="A26" i="8"/>
  <c r="O23" i="8"/>
  <c r="M23" i="8"/>
  <c r="K25" i="7"/>
  <c r="A27" i="7"/>
  <c r="D27" i="7" s="1"/>
  <c r="E26" i="7"/>
  <c r="O24" i="7"/>
  <c r="M24" i="7"/>
  <c r="D25" i="1"/>
  <c r="E25" i="1" s="1"/>
  <c r="K25" i="8" l="1"/>
  <c r="D26" i="8"/>
  <c r="E26" i="8" s="1"/>
  <c r="A27" i="8"/>
  <c r="O24" i="8"/>
  <c r="M24" i="8"/>
  <c r="K26" i="7"/>
  <c r="E27" i="7"/>
  <c r="A28" i="7"/>
  <c r="D28" i="7" s="1"/>
  <c r="O25" i="7"/>
  <c r="M25" i="7"/>
  <c r="D26" i="1"/>
  <c r="E26" i="1" s="1"/>
  <c r="D27" i="8" l="1"/>
  <c r="E27" i="8" s="1"/>
  <c r="K26" i="8"/>
  <c r="A28" i="8"/>
  <c r="O25" i="8"/>
  <c r="M25" i="8"/>
  <c r="K27" i="7"/>
  <c r="E28" i="7"/>
  <c r="A29" i="7"/>
  <c r="D29" i="7" s="1"/>
  <c r="O26" i="7"/>
  <c r="M26" i="7"/>
  <c r="D27" i="1"/>
  <c r="E27" i="1" s="1"/>
  <c r="D28" i="8" l="1"/>
  <c r="E28" i="8" s="1"/>
  <c r="K27" i="8"/>
  <c r="A29" i="8"/>
  <c r="O26" i="8"/>
  <c r="M26" i="8"/>
  <c r="K28" i="7"/>
  <c r="A30" i="7"/>
  <c r="D30" i="7" s="1"/>
  <c r="E29" i="7"/>
  <c r="I12" i="7" s="1"/>
  <c r="O27" i="7"/>
  <c r="M27" i="7"/>
  <c r="D28" i="1"/>
  <c r="E28" i="1" s="1"/>
  <c r="D29" i="1"/>
  <c r="E29" i="1" s="1"/>
  <c r="D29" i="8" l="1"/>
  <c r="E29" i="8" s="1"/>
  <c r="K28" i="8"/>
  <c r="A30" i="8"/>
  <c r="O27" i="8"/>
  <c r="M27" i="8"/>
  <c r="K29" i="7"/>
  <c r="A31" i="7"/>
  <c r="D31" i="7" s="1"/>
  <c r="E30" i="7"/>
  <c r="O28" i="7"/>
  <c r="M28" i="7"/>
  <c r="I12" i="1"/>
  <c r="D30" i="8" l="1"/>
  <c r="E30" i="8" s="1"/>
  <c r="K29" i="8"/>
  <c r="A31" i="8"/>
  <c r="O28" i="8"/>
  <c r="M28" i="8"/>
  <c r="K30" i="7"/>
  <c r="A32" i="7"/>
  <c r="D32" i="7" s="1"/>
  <c r="E31" i="7"/>
  <c r="O29" i="7"/>
  <c r="M29" i="7"/>
  <c r="H7" i="6"/>
  <c r="G7" i="6"/>
  <c r="E8" i="6" s="1"/>
  <c r="D31" i="8" l="1"/>
  <c r="E31" i="8" s="1"/>
  <c r="K30" i="8"/>
  <c r="A32" i="8"/>
  <c r="O29" i="8"/>
  <c r="M29" i="8"/>
  <c r="K31" i="7"/>
  <c r="A33" i="7"/>
  <c r="D33" i="7" s="1"/>
  <c r="E32" i="7"/>
  <c r="O30" i="7"/>
  <c r="M30" i="7"/>
  <c r="F8" i="6"/>
  <c r="D9" i="6" s="1"/>
  <c r="G8" i="6"/>
  <c r="E9" i="6" s="1"/>
  <c r="H8" i="6"/>
  <c r="D32" i="8" l="1"/>
  <c r="E32" i="8" s="1"/>
  <c r="K31" i="8"/>
  <c r="A33" i="8"/>
  <c r="M30" i="8"/>
  <c r="O30" i="8"/>
  <c r="K32" i="7"/>
  <c r="A34" i="7"/>
  <c r="D34" i="7" s="1"/>
  <c r="E33" i="7"/>
  <c r="O31" i="7"/>
  <c r="M31" i="7"/>
  <c r="F9" i="6"/>
  <c r="D10" i="6" s="1"/>
  <c r="G9" i="6"/>
  <c r="E10" i="6" s="1"/>
  <c r="H9" i="6"/>
  <c r="D33" i="8" l="1"/>
  <c r="E33" i="8" s="1"/>
  <c r="K32" i="8"/>
  <c r="A34" i="8"/>
  <c r="O31" i="8"/>
  <c r="M31" i="8"/>
  <c r="K33" i="7"/>
  <c r="E34" i="7"/>
  <c r="A35" i="7"/>
  <c r="D35" i="7" s="1"/>
  <c r="O32" i="7"/>
  <c r="M32" i="7"/>
  <c r="F10" i="6"/>
  <c r="D11" i="6" s="1"/>
  <c r="G10" i="6"/>
  <c r="E11" i="6" s="1"/>
  <c r="H10" i="6"/>
  <c r="D34" i="8" l="1"/>
  <c r="E34" i="8" s="1"/>
  <c r="K33" i="8"/>
  <c r="A35" i="8"/>
  <c r="O32" i="8"/>
  <c r="M32" i="8"/>
  <c r="K34" i="7"/>
  <c r="A36" i="7"/>
  <c r="D36" i="7" s="1"/>
  <c r="E35" i="7"/>
  <c r="O33" i="7"/>
  <c r="M33" i="7"/>
  <c r="F11" i="6"/>
  <c r="D12" i="6" s="1"/>
  <c r="G11" i="6"/>
  <c r="E12" i="6" s="1"/>
  <c r="H11" i="6"/>
  <c r="K34" i="8" l="1"/>
  <c r="D35" i="8"/>
  <c r="E35" i="8" s="1"/>
  <c r="A36" i="8"/>
  <c r="O33" i="8"/>
  <c r="M33" i="8"/>
  <c r="K35" i="7"/>
  <c r="A37" i="7"/>
  <c r="D37" i="7" s="1"/>
  <c r="E36" i="7"/>
  <c r="O34" i="7"/>
  <c r="M34" i="7"/>
  <c r="F12" i="6"/>
  <c r="D13" i="6" s="1"/>
  <c r="G12" i="6"/>
  <c r="E13" i="6" s="1"/>
  <c r="H12" i="6"/>
  <c r="K35" i="8" l="1"/>
  <c r="D36" i="8"/>
  <c r="E36" i="8" s="1"/>
  <c r="A37" i="8"/>
  <c r="O34" i="8"/>
  <c r="M34" i="8"/>
  <c r="K36" i="7"/>
  <c r="E37" i="7"/>
  <c r="O35" i="7"/>
  <c r="M35" i="7"/>
  <c r="F13" i="6"/>
  <c r="D14" i="6" s="1"/>
  <c r="G13" i="6"/>
  <c r="E14" i="6" s="1"/>
  <c r="H13" i="6"/>
  <c r="K36" i="8" l="1"/>
  <c r="D37" i="8"/>
  <c r="E37" i="8" s="1"/>
  <c r="O35" i="8"/>
  <c r="M35" i="8"/>
  <c r="O36" i="7"/>
  <c r="O4" i="7" s="1"/>
  <c r="M36" i="7"/>
  <c r="M4" i="7" s="1"/>
  <c r="F14" i="6"/>
  <c r="D15" i="6" s="1"/>
  <c r="G14" i="6"/>
  <c r="E15" i="6" s="1"/>
  <c r="H14" i="6"/>
  <c r="O36" i="8" l="1"/>
  <c r="O4" i="8" s="1"/>
  <c r="M36" i="8"/>
  <c r="M4" i="8" s="1"/>
  <c r="F15" i="6"/>
  <c r="D16" i="6" s="1"/>
  <c r="G15" i="6"/>
  <c r="E16" i="6" s="1"/>
  <c r="H15" i="6"/>
  <c r="I13" i="8" l="1"/>
  <c r="F16" i="6"/>
  <c r="D17" i="6" s="1"/>
  <c r="G16" i="6"/>
  <c r="E17" i="6" s="1"/>
  <c r="H16" i="6"/>
  <c r="F17" i="6" l="1"/>
  <c r="D18" i="6" s="1"/>
  <c r="G17" i="6"/>
  <c r="E18" i="6" s="1"/>
  <c r="H17" i="6"/>
  <c r="F18" i="6" l="1"/>
  <c r="D19" i="6" s="1"/>
  <c r="G18" i="6"/>
  <c r="E19" i="6" s="1"/>
  <c r="H18" i="6"/>
  <c r="H19" i="6" l="1"/>
  <c r="F19" i="6"/>
  <c r="D20" i="6" s="1"/>
  <c r="G19" i="6"/>
  <c r="E20" i="6" s="1"/>
  <c r="F20" i="6" l="1"/>
  <c r="D21" i="6" s="1"/>
  <c r="G20" i="6"/>
  <c r="E21" i="6" s="1"/>
  <c r="H20" i="6"/>
  <c r="F21" i="6" l="1"/>
  <c r="D22" i="6" s="1"/>
  <c r="G21" i="6"/>
  <c r="E22" i="6" s="1"/>
  <c r="H21" i="6"/>
  <c r="F22" i="6" l="1"/>
  <c r="D23" i="6" s="1"/>
  <c r="G22" i="6"/>
  <c r="E23" i="6" s="1"/>
  <c r="H22" i="6"/>
  <c r="F23" i="6" l="1"/>
  <c r="D24" i="6" s="1"/>
  <c r="G23" i="6"/>
  <c r="E24" i="6" s="1"/>
  <c r="H23" i="6"/>
  <c r="F24" i="6" l="1"/>
  <c r="D25" i="6" s="1"/>
  <c r="G24" i="6"/>
  <c r="E25" i="6" s="1"/>
  <c r="H24" i="6"/>
  <c r="F25" i="6" l="1"/>
  <c r="D26" i="6" s="1"/>
  <c r="G25" i="6"/>
  <c r="E26" i="6" s="1"/>
  <c r="H25" i="6"/>
  <c r="F26" i="6" l="1"/>
  <c r="D27" i="6" s="1"/>
  <c r="G26" i="6"/>
  <c r="E27" i="6" s="1"/>
  <c r="H26" i="6"/>
  <c r="F27" i="6" l="1"/>
  <c r="D28" i="6" s="1"/>
  <c r="G27" i="6"/>
  <c r="E28" i="6" s="1"/>
  <c r="H27" i="6"/>
  <c r="F28" i="6" l="1"/>
  <c r="D29" i="6" s="1"/>
  <c r="G28" i="6"/>
  <c r="E29" i="6" s="1"/>
  <c r="H28" i="6"/>
  <c r="F29" i="6" l="1"/>
  <c r="D30" i="6" s="1"/>
  <c r="G29" i="6"/>
  <c r="E30" i="6" s="1"/>
  <c r="H29" i="6"/>
  <c r="F30" i="6" l="1"/>
  <c r="D31" i="6" s="1"/>
  <c r="G30" i="6"/>
  <c r="E31" i="6" s="1"/>
  <c r="H30" i="6"/>
  <c r="F31" i="6" l="1"/>
  <c r="D32" i="6" s="1"/>
  <c r="G31" i="6"/>
  <c r="E32" i="6" s="1"/>
  <c r="H31" i="6"/>
  <c r="F32" i="6" l="1"/>
  <c r="D33" i="6" s="1"/>
  <c r="G32" i="6"/>
  <c r="E33" i="6" s="1"/>
  <c r="H32" i="6"/>
  <c r="F33" i="6" l="1"/>
  <c r="D34" i="6" s="1"/>
  <c r="G33" i="6"/>
  <c r="E34" i="6" s="1"/>
  <c r="H33" i="6"/>
  <c r="F34" i="6" l="1"/>
  <c r="D35" i="6" s="1"/>
  <c r="G34" i="6"/>
  <c r="E35" i="6" s="1"/>
  <c r="H34" i="6"/>
  <c r="F35" i="6" l="1"/>
  <c r="D36" i="6" s="1"/>
  <c r="G35" i="6"/>
  <c r="E36" i="6" s="1"/>
  <c r="H35" i="6"/>
  <c r="F36" i="6" l="1"/>
  <c r="D37" i="6" s="1"/>
  <c r="G36" i="6"/>
  <c r="E37" i="6" s="1"/>
  <c r="H36" i="6"/>
  <c r="F37" i="6" l="1"/>
  <c r="D38" i="6" s="1"/>
  <c r="G37" i="6"/>
  <c r="E38" i="6" s="1"/>
  <c r="H37" i="6"/>
  <c r="F38" i="6" l="1"/>
  <c r="D39" i="6" s="1"/>
  <c r="G38" i="6"/>
  <c r="E39" i="6" s="1"/>
  <c r="H38" i="6"/>
  <c r="F39" i="6" l="1"/>
  <c r="D40" i="6" s="1"/>
  <c r="G39" i="6"/>
  <c r="E40" i="6" s="1"/>
  <c r="H39" i="6"/>
  <c r="F40" i="6" l="1"/>
  <c r="D41" i="6" s="1"/>
  <c r="G40" i="6"/>
  <c r="E41" i="6" s="1"/>
  <c r="H40" i="6"/>
  <c r="F41" i="6" l="1"/>
  <c r="D42" i="6" s="1"/>
  <c r="G41" i="6"/>
  <c r="E42" i="6" s="1"/>
  <c r="H41" i="6"/>
  <c r="F42" i="6" l="1"/>
  <c r="D43" i="6" s="1"/>
  <c r="G42" i="6"/>
  <c r="E43" i="6" s="1"/>
  <c r="H42" i="6"/>
  <c r="F43" i="6" l="1"/>
  <c r="D44" i="6" s="1"/>
  <c r="G43" i="6"/>
  <c r="E44" i="6" s="1"/>
  <c r="H43" i="6"/>
  <c r="F44" i="6" l="1"/>
  <c r="D45" i="6" s="1"/>
  <c r="G44" i="6"/>
  <c r="E45" i="6" s="1"/>
  <c r="H44" i="6"/>
  <c r="F45" i="6" l="1"/>
  <c r="D46" i="6" s="1"/>
  <c r="G45" i="6"/>
  <c r="E46" i="6" s="1"/>
  <c r="H45" i="6"/>
  <c r="F46" i="6" l="1"/>
  <c r="D47" i="6" s="1"/>
  <c r="G46" i="6"/>
  <c r="E47" i="6" s="1"/>
  <c r="H46" i="6"/>
  <c r="F47" i="6" l="1"/>
  <c r="D48" i="6" s="1"/>
  <c r="G47" i="6"/>
  <c r="E48" i="6" s="1"/>
  <c r="H47" i="6"/>
  <c r="F48" i="6" l="1"/>
  <c r="D49" i="6" s="1"/>
  <c r="G48" i="6"/>
  <c r="E49" i="6" s="1"/>
  <c r="H48" i="6"/>
  <c r="F49" i="6" l="1"/>
  <c r="D50" i="6" s="1"/>
  <c r="G49" i="6"/>
  <c r="E50" i="6" s="1"/>
  <c r="H49" i="6"/>
  <c r="F50" i="6" l="1"/>
  <c r="D51" i="6" s="1"/>
  <c r="G50" i="6"/>
  <c r="E51" i="6" s="1"/>
  <c r="H50" i="6"/>
  <c r="F51" i="6" l="1"/>
  <c r="D52" i="6" s="1"/>
  <c r="G51" i="6"/>
  <c r="E52" i="6" s="1"/>
  <c r="H51" i="6"/>
  <c r="F52" i="6" l="1"/>
  <c r="D53" i="6" s="1"/>
  <c r="G52" i="6"/>
  <c r="E53" i="6" s="1"/>
  <c r="H52" i="6"/>
  <c r="F53" i="6" l="1"/>
  <c r="D54" i="6" s="1"/>
  <c r="G53" i="6"/>
  <c r="E54" i="6" s="1"/>
  <c r="H53" i="6"/>
  <c r="F54" i="6" l="1"/>
  <c r="D55" i="6" s="1"/>
  <c r="G54" i="6"/>
  <c r="E55" i="6" s="1"/>
  <c r="H54" i="6"/>
  <c r="F55" i="6" l="1"/>
  <c r="D56" i="6" s="1"/>
  <c r="G55" i="6"/>
  <c r="E56" i="6" s="1"/>
  <c r="H55" i="6"/>
  <c r="F56" i="6" l="1"/>
  <c r="D57" i="6" s="1"/>
  <c r="G56" i="6"/>
  <c r="E57" i="6" s="1"/>
  <c r="H56" i="6"/>
  <c r="F57" i="6" l="1"/>
  <c r="D58" i="6" s="1"/>
  <c r="G57" i="6"/>
  <c r="E58" i="6" s="1"/>
  <c r="H57" i="6"/>
  <c r="F58" i="6" l="1"/>
  <c r="D59" i="6" s="1"/>
  <c r="G58" i="6"/>
  <c r="E59" i="6" s="1"/>
  <c r="H58" i="6"/>
  <c r="F59" i="6" l="1"/>
  <c r="D60" i="6" s="1"/>
  <c r="G59" i="6"/>
  <c r="E60" i="6" s="1"/>
  <c r="H59" i="6"/>
  <c r="F60" i="6" l="1"/>
  <c r="D61" i="6" s="1"/>
  <c r="G60" i="6"/>
  <c r="E61" i="6" s="1"/>
  <c r="H60" i="6"/>
  <c r="F61" i="6" l="1"/>
  <c r="D62" i="6" s="1"/>
  <c r="G61" i="6"/>
  <c r="E62" i="6" s="1"/>
  <c r="H61" i="6"/>
  <c r="F62" i="6" l="1"/>
  <c r="D63" i="6" s="1"/>
  <c r="G62" i="6"/>
  <c r="E63" i="6" s="1"/>
  <c r="H62" i="6"/>
  <c r="F63" i="6" l="1"/>
  <c r="D64" i="6" s="1"/>
  <c r="G63" i="6"/>
  <c r="E64" i="6" s="1"/>
  <c r="H63" i="6"/>
  <c r="F64" i="6" l="1"/>
  <c r="D65" i="6" s="1"/>
  <c r="G64" i="6"/>
  <c r="E65" i="6" s="1"/>
  <c r="H64" i="6"/>
  <c r="F65" i="6" l="1"/>
  <c r="D66" i="6" s="1"/>
  <c r="G65" i="6"/>
  <c r="E66" i="6" s="1"/>
  <c r="H65" i="6"/>
  <c r="F66" i="6" l="1"/>
  <c r="D67" i="6" s="1"/>
  <c r="G66" i="6"/>
  <c r="E67" i="6" s="1"/>
  <c r="H66" i="6"/>
  <c r="F67" i="6" l="1"/>
  <c r="D68" i="6" s="1"/>
  <c r="G67" i="6"/>
  <c r="E68" i="6" s="1"/>
  <c r="H67" i="6"/>
  <c r="F68" i="6" l="1"/>
  <c r="D69" i="6" s="1"/>
  <c r="G68" i="6"/>
  <c r="E69" i="6" s="1"/>
  <c r="H68" i="6"/>
  <c r="F69" i="6" l="1"/>
  <c r="D70" i="6" s="1"/>
  <c r="G69" i="6"/>
  <c r="E70" i="6" s="1"/>
  <c r="H69" i="6"/>
  <c r="F70" i="6" l="1"/>
  <c r="D71" i="6" s="1"/>
  <c r="G70" i="6"/>
  <c r="E71" i="6" s="1"/>
  <c r="H70" i="6"/>
  <c r="F71" i="6" l="1"/>
  <c r="D72" i="6" s="1"/>
  <c r="G71" i="6"/>
  <c r="E72" i="6" s="1"/>
  <c r="H71" i="6"/>
  <c r="F72" i="6" l="1"/>
  <c r="D73" i="6" s="1"/>
  <c r="G72" i="6"/>
  <c r="E73" i="6" s="1"/>
  <c r="H72" i="6"/>
  <c r="F73" i="6" l="1"/>
  <c r="D74" i="6" s="1"/>
  <c r="G73" i="6"/>
  <c r="E74" i="6" s="1"/>
  <c r="H73" i="6"/>
  <c r="F74" i="6" l="1"/>
  <c r="D75" i="6" s="1"/>
  <c r="G74" i="6"/>
  <c r="E75" i="6" s="1"/>
  <c r="H74" i="6"/>
  <c r="F75" i="6" l="1"/>
  <c r="D76" i="6" s="1"/>
  <c r="G75" i="6"/>
  <c r="E76" i="6" s="1"/>
  <c r="H75" i="6"/>
  <c r="F76" i="6" l="1"/>
  <c r="D77" i="6" s="1"/>
  <c r="G76" i="6"/>
  <c r="E77" i="6" s="1"/>
  <c r="H76" i="6"/>
  <c r="F77" i="6" l="1"/>
  <c r="D78" i="6" s="1"/>
  <c r="G77" i="6"/>
  <c r="E78" i="6" s="1"/>
  <c r="H77" i="6"/>
  <c r="F78" i="6" l="1"/>
  <c r="D79" i="6" s="1"/>
  <c r="G78" i="6"/>
  <c r="E79" i="6" s="1"/>
  <c r="H78" i="6"/>
  <c r="F79" i="6" l="1"/>
  <c r="D80" i="6" s="1"/>
  <c r="G79" i="6"/>
  <c r="E80" i="6" s="1"/>
  <c r="H79" i="6"/>
  <c r="F80" i="6" l="1"/>
  <c r="D81" i="6" s="1"/>
  <c r="G80" i="6"/>
  <c r="E81" i="6" s="1"/>
  <c r="H80" i="6"/>
  <c r="F81" i="6" l="1"/>
  <c r="D82" i="6" s="1"/>
  <c r="G81" i="6"/>
  <c r="E82" i="6" s="1"/>
  <c r="H81" i="6"/>
  <c r="F82" i="6" l="1"/>
  <c r="D83" i="6" s="1"/>
  <c r="G82" i="6"/>
  <c r="E83" i="6" s="1"/>
  <c r="H82" i="6"/>
  <c r="F83" i="6" l="1"/>
  <c r="D84" i="6" s="1"/>
  <c r="G83" i="6"/>
  <c r="E84" i="6" s="1"/>
  <c r="H83" i="6"/>
  <c r="F84" i="6" l="1"/>
  <c r="D85" i="6" s="1"/>
  <c r="G84" i="6"/>
  <c r="E85" i="6" s="1"/>
  <c r="H84" i="6"/>
  <c r="F85" i="6" l="1"/>
  <c r="D86" i="6" s="1"/>
  <c r="G85" i="6"/>
  <c r="E86" i="6" s="1"/>
  <c r="H85" i="6"/>
  <c r="F86" i="6" l="1"/>
  <c r="D87" i="6" s="1"/>
  <c r="G86" i="6"/>
  <c r="E87" i="6" s="1"/>
  <c r="H86" i="6"/>
  <c r="F87" i="6" l="1"/>
  <c r="D88" i="6" s="1"/>
  <c r="G87" i="6"/>
  <c r="E88" i="6" s="1"/>
  <c r="H87" i="6"/>
  <c r="F88" i="6" l="1"/>
  <c r="D89" i="6" s="1"/>
  <c r="G88" i="6"/>
  <c r="E89" i="6" s="1"/>
  <c r="H88" i="6"/>
  <c r="F89" i="6" l="1"/>
  <c r="D90" i="6" s="1"/>
  <c r="G89" i="6"/>
  <c r="E90" i="6" s="1"/>
  <c r="H89" i="6"/>
  <c r="F90" i="6" l="1"/>
  <c r="D91" i="6" s="1"/>
  <c r="G90" i="6"/>
  <c r="E91" i="6" s="1"/>
  <c r="H90" i="6"/>
  <c r="F91" i="6" l="1"/>
  <c r="D92" i="6" s="1"/>
  <c r="G91" i="6"/>
  <c r="E92" i="6" s="1"/>
  <c r="H91" i="6"/>
  <c r="F92" i="6" l="1"/>
  <c r="D93" i="6" s="1"/>
  <c r="G92" i="6"/>
  <c r="E93" i="6" s="1"/>
  <c r="H92" i="6"/>
  <c r="F93" i="6" l="1"/>
  <c r="D94" i="6" s="1"/>
  <c r="G93" i="6"/>
  <c r="E94" i="6" s="1"/>
  <c r="H93" i="6"/>
  <c r="F94" i="6" l="1"/>
  <c r="D95" i="6" s="1"/>
  <c r="G94" i="6"/>
  <c r="E95" i="6" s="1"/>
  <c r="H94" i="6"/>
  <c r="F95" i="6" l="1"/>
  <c r="D96" i="6" s="1"/>
  <c r="G95" i="6"/>
  <c r="E96" i="6" s="1"/>
  <c r="H95" i="6"/>
  <c r="F96" i="6" l="1"/>
  <c r="D97" i="6" s="1"/>
  <c r="G96" i="6"/>
  <c r="E97" i="6" s="1"/>
  <c r="H96" i="6"/>
  <c r="F97" i="6" l="1"/>
  <c r="D98" i="6" s="1"/>
  <c r="G97" i="6"/>
  <c r="E98" i="6" s="1"/>
  <c r="H97" i="6"/>
  <c r="F98" i="6" l="1"/>
  <c r="D99" i="6" s="1"/>
  <c r="G98" i="6"/>
  <c r="E99" i="6" s="1"/>
  <c r="H98" i="6"/>
  <c r="F99" i="6" l="1"/>
  <c r="D100" i="6" s="1"/>
  <c r="G99" i="6"/>
  <c r="E100" i="6" s="1"/>
  <c r="H99" i="6"/>
  <c r="F100" i="6" l="1"/>
  <c r="D101" i="6" s="1"/>
  <c r="G100" i="6"/>
  <c r="E101" i="6" s="1"/>
  <c r="H100" i="6"/>
  <c r="F101" i="6" l="1"/>
  <c r="D102" i="6" s="1"/>
  <c r="G101" i="6"/>
  <c r="E102" i="6" s="1"/>
  <c r="H101" i="6"/>
  <c r="F102" i="6" l="1"/>
  <c r="D103" i="6" s="1"/>
  <c r="G102" i="6"/>
  <c r="E103" i="6" s="1"/>
  <c r="H102" i="6"/>
  <c r="F103" i="6" l="1"/>
  <c r="D104" i="6" s="1"/>
  <c r="G103" i="6"/>
  <c r="E104" i="6" s="1"/>
  <c r="H103" i="6"/>
  <c r="F104" i="6" l="1"/>
  <c r="D105" i="6" s="1"/>
  <c r="G104" i="6"/>
  <c r="E105" i="6" s="1"/>
  <c r="H104" i="6"/>
  <c r="F105" i="6" l="1"/>
  <c r="D106" i="6" s="1"/>
  <c r="G105" i="6"/>
  <c r="E106" i="6" s="1"/>
  <c r="H105" i="6"/>
  <c r="F106" i="6" l="1"/>
  <c r="D107" i="6" s="1"/>
  <c r="G106" i="6"/>
  <c r="E107" i="6" s="1"/>
  <c r="H106" i="6"/>
  <c r="F107" i="6" l="1"/>
  <c r="G107" i="6"/>
  <c r="H107" i="6"/>
  <c r="L12" i="6" s="1"/>
  <c r="I12" i="8" l="1"/>
</calcChain>
</file>

<file path=xl/sharedStrings.xml><?xml version="1.0" encoding="utf-8"?>
<sst xmlns="http://schemas.openxmlformats.org/spreadsheetml/2006/main" count="103" uniqueCount="50">
  <si>
    <t>t</t>
  </si>
  <si>
    <t>y</t>
  </si>
  <si>
    <t>u</t>
  </si>
  <si>
    <t>K</t>
  </si>
  <si>
    <t>SSE</t>
  </si>
  <si>
    <t>ts</t>
  </si>
  <si>
    <t>dt</t>
  </si>
  <si>
    <t>Wn^2</t>
  </si>
  <si>
    <t>x2</t>
  </si>
  <si>
    <t>dx1</t>
  </si>
  <si>
    <t>dx2</t>
  </si>
  <si>
    <t>Waktu (s)</t>
  </si>
  <si>
    <t>Input</t>
  </si>
  <si>
    <t>Output</t>
  </si>
  <si>
    <t>Galat</t>
  </si>
  <si>
    <t xml:space="preserve">Parameter Proses </t>
  </si>
  <si>
    <t xml:space="preserve"> t</t>
  </si>
  <si>
    <t>Waktu Cacah</t>
  </si>
  <si>
    <t>Penguatan</t>
  </si>
  <si>
    <t>Konstanta Waktu</t>
  </si>
  <si>
    <t>Waktu Tunda</t>
  </si>
  <si>
    <t>Kualitas Regresi</t>
  </si>
  <si>
    <t>Koefisien Korelasi</t>
  </si>
  <si>
    <r>
      <t>t</t>
    </r>
    <r>
      <rPr>
        <b/>
        <vertAlign val="subscript"/>
        <sz val="12"/>
        <color theme="1"/>
        <rFont val="Calibri"/>
        <family val="2"/>
        <scheme val="minor"/>
      </rPr>
      <t>d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</si>
  <si>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</si>
  <si>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Kuadrat Kesalahan</t>
  </si>
  <si>
    <t xml:space="preserve">IDENTIFIKASI SISTEM DINAMIK ORDE 1
TEKNIK REGRESI KUADRAT TERKECIL </t>
  </si>
  <si>
    <t xml:space="preserve">IDENTIFIKASI SISTEM DINAMIK ORDE 2
TEKNIK REGRESI KUADRAT TERKECIL </t>
  </si>
  <si>
    <t>er^2</t>
  </si>
  <si>
    <t>y_id</t>
  </si>
  <si>
    <t>Ident</t>
  </si>
  <si>
    <t>z</t>
  </si>
  <si>
    <r>
      <rPr>
        <b/>
        <sz val="12"/>
        <color theme="1"/>
        <rFont val="Symbol"/>
        <family val="1"/>
        <charset val="2"/>
      </rPr>
      <t>w</t>
    </r>
    <r>
      <rPr>
        <b/>
        <vertAlign val="subscript"/>
        <sz val="12"/>
        <color theme="1"/>
        <rFont val="Calibri"/>
        <family val="2"/>
        <scheme val="minor"/>
      </rPr>
      <t>n</t>
    </r>
  </si>
  <si>
    <t>Faktor Redaman</t>
  </si>
  <si>
    <t>Frekuensi Natural</t>
  </si>
  <si>
    <t xml:space="preserve">IDENTIFIKASI HUBUNGAN LINIER ANTARA DUA VARIABEL
TEKNIK REGRESI KUADRAT TERKECIL </t>
  </si>
  <si>
    <t>v_bebas</t>
  </si>
  <si>
    <t>x</t>
  </si>
  <si>
    <t>v_terikat</t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</si>
  <si>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x</t>
    </r>
  </si>
  <si>
    <t>Interval</t>
  </si>
  <si>
    <t>Bias</t>
  </si>
  <si>
    <t>Gradien</t>
  </si>
  <si>
    <r>
      <t>k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</si>
  <si>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k</t>
    </r>
    <r>
      <rPr>
        <b/>
        <vertAlign val="subscript"/>
        <sz val="12"/>
        <color theme="1"/>
        <rFont val="Calibri"/>
        <family val="2"/>
        <scheme val="minor"/>
      </rPr>
      <t>1</t>
    </r>
  </si>
  <si>
    <t>x^2</t>
  </si>
  <si>
    <t>y^2</t>
  </si>
  <si>
    <t>xy</t>
  </si>
  <si>
    <t xml:space="preserve">IDENTIFIKASI HUBUNGAN KUADRATIK ANTARA DUA VARIABEL
TEKNIK REGRESI KUADRAT TERKECIL </t>
  </si>
  <si>
    <r>
      <t>k</t>
    </r>
    <r>
      <rPr>
        <b/>
        <vertAlign val="sub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</si>
</sst>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b/>
      <sz val="14"/>
      <color theme="8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 style="thick">
        <color theme="8" tint="-0.24994659260841701"/>
      </left>
      <right style="thick">
        <color theme="8" tint="-0.24994659260841701"/>
      </right>
      <top/>
      <bottom style="thick">
        <color theme="8" tint="-0.24994659260841701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/>
      <diagonal/>
    </border>
    <border>
      <left style="thick">
        <color theme="8" tint="-0.24994659260841701"/>
      </left>
      <right/>
      <top style="thick">
        <color theme="8" tint="-0.24994659260841701"/>
      </top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 style="thick">
        <color theme="8" tint="-0.24994659260841701"/>
      </bottom>
      <diagonal/>
    </border>
    <border>
      <left/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0" fillId="2" borderId="0" xfId="1" applyFont="1" applyFill="1"/>
    <xf numFmtId="164" fontId="0" fillId="2" borderId="0" xfId="1" applyFont="1" applyFill="1" applyAlignment="1">
      <alignment horizontal="center" vertical="center"/>
    </xf>
    <xf numFmtId="164" fontId="2" fillId="3" borderId="3" xfId="1" applyFont="1" applyFill="1" applyBorder="1" applyAlignment="1">
      <alignment horizontal="center"/>
    </xf>
    <xf numFmtId="164" fontId="2" fillId="3" borderId="2" xfId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7" fillId="2" borderId="0" xfId="1" applyNumberFormat="1" applyFont="1" applyFill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wrapText="1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A3B8B411-EFC8-4DE1-B749-09660EC9B9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Regresi Linier</a:t>
            </a:r>
            <a:endParaRPr lang="id-ID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'R-Linier'!$B$6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'R-Linier'!$A$7:$A$37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'R-Linier'!$B$7:$B$37</c:f>
              <c:numCache>
                <c:formatCode>0.00</c:formatCode>
                <c:ptCount val="31"/>
                <c:pt idx="0">
                  <c:v>1.9345780846553695E-2</c:v>
                </c:pt>
                <c:pt idx="1">
                  <c:v>0.38210226866884034</c:v>
                </c:pt>
                <c:pt idx="2">
                  <c:v>1.5851384573407072</c:v>
                </c:pt>
                <c:pt idx="3">
                  <c:v>1.5908893267354678</c:v>
                </c:pt>
                <c:pt idx="4">
                  <c:v>1.8257598137536215</c:v>
                </c:pt>
                <c:pt idx="5">
                  <c:v>2.4619922199809592</c:v>
                </c:pt>
                <c:pt idx="6">
                  <c:v>2.4276056314789178</c:v>
                </c:pt>
                <c:pt idx="7">
                  <c:v>2.767290544695137</c:v>
                </c:pt>
                <c:pt idx="8">
                  <c:v>3.5937329693042708</c:v>
                </c:pt>
                <c:pt idx="9">
                  <c:v>4.0948765519672232</c:v>
                </c:pt>
                <c:pt idx="10">
                  <c:v>4.0638821902770248</c:v>
                </c:pt>
                <c:pt idx="11">
                  <c:v>4.5327267549258012</c:v>
                </c:pt>
                <c:pt idx="12">
                  <c:v>5.1479219695747007</c:v>
                </c:pt>
                <c:pt idx="13">
                  <c:v>5.3227495603151285</c:v>
                </c:pt>
                <c:pt idx="14">
                  <c:v>5.7316000508835279</c:v>
                </c:pt>
                <c:pt idx="15">
                  <c:v>6.3459024788869742</c:v>
                </c:pt>
                <c:pt idx="16">
                  <c:v>6.6681013632320472</c:v>
                </c:pt>
                <c:pt idx="17">
                  <c:v>7.1446346627251271</c:v>
                </c:pt>
                <c:pt idx="18">
                  <c:v>7.0233676223900314</c:v>
                </c:pt>
                <c:pt idx="19">
                  <c:v>7.0677620429598083</c:v>
                </c:pt>
                <c:pt idx="20">
                  <c:v>8.1386992574886197</c:v>
                </c:pt>
                <c:pt idx="21">
                  <c:v>7.8976661954241099</c:v>
                </c:pt>
                <c:pt idx="22">
                  <c:v>8.3534773138644098</c:v>
                </c:pt>
                <c:pt idx="23">
                  <c:v>9.0062861525429767</c:v>
                </c:pt>
                <c:pt idx="24">
                  <c:v>9.184183880969309</c:v>
                </c:pt>
                <c:pt idx="25">
                  <c:v>9.4428945876296417</c:v>
                </c:pt>
                <c:pt idx="26">
                  <c:v>10.357179185864821</c:v>
                </c:pt>
                <c:pt idx="27">
                  <c:v>9.9337468165288332</c:v>
                </c:pt>
                <c:pt idx="28">
                  <c:v>10.987814820116258</c:v>
                </c:pt>
                <c:pt idx="29">
                  <c:v>10.895994654512766</c:v>
                </c:pt>
                <c:pt idx="30">
                  <c:v>11.207486109067842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3-4D09-9760-6C215CB54DCA}"/>
            </c:ext>
          </c:extLst>
        </c:ser>
        <c:ser>
          <c:idx val="1"/>
          <c:order val="1"/>
          <c:tx>
            <c:strRef>
              <c:f>'R-Linier'!$C$6</c:f>
              <c:strCache>
                <c:ptCount val="1"/>
              </c:strCache>
            </c:strRef>
          </c:tx>
          <c:xVal>
            <c:numRef>
              <c:f>'R-Linier'!$A$7:$A$37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'R-Linier'!$C$7:$C$37</c:f>
              <c:numCache>
                <c:formatCode>0.00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3-4D09-9760-6C215CB54DCA}"/>
            </c:ext>
          </c:extLst>
        </c:ser>
        <c:ser>
          <c:idx val="2"/>
          <c:order val="2"/>
          <c:tx>
            <c:strRef>
              <c:f>'R-Linier'!$D$6</c:f>
              <c:strCache>
                <c:ptCount val="1"/>
                <c:pt idx="0">
                  <c:v>y_id</c:v>
                </c:pt>
              </c:strCache>
            </c:strRef>
          </c:tx>
          <c:xVal>
            <c:numRef>
              <c:f>'R-Linier'!$A$7:$A$37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'R-Linier'!$D$7:$D$37</c:f>
              <c:numCache>
                <c:formatCode>0.00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1.7999999999999998</c:v>
                </c:pt>
                <c:pt idx="9">
                  <c:v>1.9</c:v>
                </c:pt>
                <c:pt idx="10">
                  <c:v>2</c:v>
                </c:pt>
                <c:pt idx="11">
                  <c:v>2.0999999999999996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2.6000000000000005</c:v>
                </c:pt>
                <c:pt idx="17">
                  <c:v>2.7</c:v>
                </c:pt>
                <c:pt idx="18">
                  <c:v>2.8000000000000007</c:v>
                </c:pt>
                <c:pt idx="19">
                  <c:v>2.9000000000000004</c:v>
                </c:pt>
                <c:pt idx="20">
                  <c:v>3.0000000000000004</c:v>
                </c:pt>
                <c:pt idx="21">
                  <c:v>3.1000000000000005</c:v>
                </c:pt>
                <c:pt idx="22">
                  <c:v>3.2000000000000006</c:v>
                </c:pt>
                <c:pt idx="23">
                  <c:v>3.3000000000000007</c:v>
                </c:pt>
                <c:pt idx="24">
                  <c:v>3.4000000000000008</c:v>
                </c:pt>
                <c:pt idx="25">
                  <c:v>3.5000000000000009</c:v>
                </c:pt>
                <c:pt idx="26">
                  <c:v>3.600000000000001</c:v>
                </c:pt>
                <c:pt idx="27">
                  <c:v>3.7000000000000011</c:v>
                </c:pt>
                <c:pt idx="28">
                  <c:v>3.8000000000000012</c:v>
                </c:pt>
                <c:pt idx="29">
                  <c:v>3.9000000000000012</c:v>
                </c:pt>
                <c:pt idx="30">
                  <c:v>4.0000000000000018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3-4D09-9760-6C215CB5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64"/>
        <c:axId val="1857576"/>
      </c:scatterChart>
      <c:valAx>
        <c:axId val="1853264"/>
        <c:scaling>
          <c:orientation val="minMax"/>
          <c:max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variabel bebas (x)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57576"/>
        <c:crosses val="autoZero"/>
        <c:crossBetween val="midCat"/>
      </c:valAx>
      <c:valAx>
        <c:axId val="185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variabel terikat (y)</a:t>
                </a:r>
                <a:endParaRPr lang="id-ID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53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Sistem Dinamik Orde 1</a:t>
            </a:r>
            <a:endParaRPr lang="id-ID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'R-Polinomial'!$B$6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'R-Polinomial'!$A$7:$A$37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'R-Polinomial'!$B$7:$B$37</c:f>
              <c:numCache>
                <c:formatCode>0.00</c:formatCode>
                <c:ptCount val="31"/>
                <c:pt idx="0">
                  <c:v>1.669583787935613</c:v>
                </c:pt>
                <c:pt idx="1">
                  <c:v>1.8216654157243752</c:v>
                </c:pt>
                <c:pt idx="2">
                  <c:v>6.022169401288906</c:v>
                </c:pt>
                <c:pt idx="3">
                  <c:v>5.9884775007686173</c:v>
                </c:pt>
                <c:pt idx="4">
                  <c:v>6.5789055945254304</c:v>
                </c:pt>
                <c:pt idx="5">
                  <c:v>2.6433150191343913</c:v>
                </c:pt>
                <c:pt idx="6">
                  <c:v>6.4869279700963887</c:v>
                </c:pt>
                <c:pt idx="7">
                  <c:v>5.2563454706024269</c:v>
                </c:pt>
                <c:pt idx="8">
                  <c:v>5.0249743112480321</c:v>
                </c:pt>
                <c:pt idx="9">
                  <c:v>6.2862212491761511</c:v>
                </c:pt>
                <c:pt idx="10">
                  <c:v>5.9968002664753737</c:v>
                </c:pt>
                <c:pt idx="11">
                  <c:v>6.7005956429576354</c:v>
                </c:pt>
                <c:pt idx="12">
                  <c:v>9.1062436542952163</c:v>
                </c:pt>
                <c:pt idx="13">
                  <c:v>12.440186929743899</c:v>
                </c:pt>
                <c:pt idx="14">
                  <c:v>12.382983148334574</c:v>
                </c:pt>
                <c:pt idx="15">
                  <c:v>13.429386794297951</c:v>
                </c:pt>
                <c:pt idx="16">
                  <c:v>15.398140446201783</c:v>
                </c:pt>
                <c:pt idx="17">
                  <c:v>13.303766537307389</c:v>
                </c:pt>
                <c:pt idx="18">
                  <c:v>15.945707808298462</c:v>
                </c:pt>
                <c:pt idx="19">
                  <c:v>17.544208250642964</c:v>
                </c:pt>
                <c:pt idx="20">
                  <c:v>19.95806237965472</c:v>
                </c:pt>
                <c:pt idx="21">
                  <c:v>17.416352272431439</c:v>
                </c:pt>
                <c:pt idx="22">
                  <c:v>20.686379463150583</c:v>
                </c:pt>
                <c:pt idx="23">
                  <c:v>22.370336623029509</c:v>
                </c:pt>
                <c:pt idx="24">
                  <c:v>22.777111426081241</c:v>
                </c:pt>
                <c:pt idx="25">
                  <c:v>28.641942090103139</c:v>
                </c:pt>
                <c:pt idx="26">
                  <c:v>28.106464880269009</c:v>
                </c:pt>
                <c:pt idx="27">
                  <c:v>27.917399434449404</c:v>
                </c:pt>
                <c:pt idx="28">
                  <c:v>33.903304188877712</c:v>
                </c:pt>
                <c:pt idx="29">
                  <c:v>32.350861933712984</c:v>
                </c:pt>
                <c:pt idx="30">
                  <c:v>33.344835282116243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E-4A14-A751-E25F9DCD5307}"/>
            </c:ext>
          </c:extLst>
        </c:ser>
        <c:ser>
          <c:idx val="1"/>
          <c:order val="1"/>
          <c:tx>
            <c:strRef>
              <c:f>'R-Polinomial'!$C$6</c:f>
              <c:strCache>
                <c:ptCount val="1"/>
              </c:strCache>
            </c:strRef>
          </c:tx>
          <c:xVal>
            <c:numRef>
              <c:f>'R-Polinomial'!$A$7:$A$37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'R-Polinomial'!$C$7:$C$37</c:f>
              <c:numCache>
                <c:formatCode>0.00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E-4A14-A751-E25F9DCD5307}"/>
            </c:ext>
          </c:extLst>
        </c:ser>
        <c:ser>
          <c:idx val="2"/>
          <c:order val="2"/>
          <c:tx>
            <c:strRef>
              <c:f>'R-Polinomial'!$D$6</c:f>
              <c:strCache>
                <c:ptCount val="1"/>
                <c:pt idx="0">
                  <c:v>y_id</c:v>
                </c:pt>
              </c:strCache>
            </c:strRef>
          </c:tx>
          <c:xVal>
            <c:numRef>
              <c:f>'R-Polinomial'!$A$7:$A$37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'R-Polinomial'!$D$7:$D$37</c:f>
              <c:numCache>
                <c:formatCode>0.00</c:formatCode>
                <c:ptCount val="31"/>
                <c:pt idx="0">
                  <c:v>1</c:v>
                </c:pt>
                <c:pt idx="1">
                  <c:v>1.1100000000000001</c:v>
                </c:pt>
                <c:pt idx="2">
                  <c:v>1.24</c:v>
                </c:pt>
                <c:pt idx="3">
                  <c:v>1.3900000000000001</c:v>
                </c:pt>
                <c:pt idx="4">
                  <c:v>1.56</c:v>
                </c:pt>
                <c:pt idx="5">
                  <c:v>1.75</c:v>
                </c:pt>
                <c:pt idx="6">
                  <c:v>1.96</c:v>
                </c:pt>
                <c:pt idx="7">
                  <c:v>2.19</c:v>
                </c:pt>
                <c:pt idx="8">
                  <c:v>2.4399999999999995</c:v>
                </c:pt>
                <c:pt idx="9">
                  <c:v>2.71</c:v>
                </c:pt>
                <c:pt idx="10">
                  <c:v>3</c:v>
                </c:pt>
                <c:pt idx="11">
                  <c:v>3.3099999999999996</c:v>
                </c:pt>
                <c:pt idx="12">
                  <c:v>3.64</c:v>
                </c:pt>
                <c:pt idx="13">
                  <c:v>3.99</c:v>
                </c:pt>
                <c:pt idx="14">
                  <c:v>4.3600000000000012</c:v>
                </c:pt>
                <c:pt idx="15">
                  <c:v>4.7500000000000009</c:v>
                </c:pt>
                <c:pt idx="16">
                  <c:v>5.1600000000000019</c:v>
                </c:pt>
                <c:pt idx="17">
                  <c:v>5.5900000000000016</c:v>
                </c:pt>
                <c:pt idx="18">
                  <c:v>6.0400000000000027</c:v>
                </c:pt>
                <c:pt idx="19">
                  <c:v>6.5100000000000025</c:v>
                </c:pt>
                <c:pt idx="20">
                  <c:v>7.0000000000000018</c:v>
                </c:pt>
                <c:pt idx="21">
                  <c:v>7.5100000000000025</c:v>
                </c:pt>
                <c:pt idx="22">
                  <c:v>8.0400000000000027</c:v>
                </c:pt>
                <c:pt idx="23">
                  <c:v>8.5900000000000034</c:v>
                </c:pt>
                <c:pt idx="24">
                  <c:v>9.1600000000000055</c:v>
                </c:pt>
                <c:pt idx="25">
                  <c:v>9.7500000000000053</c:v>
                </c:pt>
                <c:pt idx="26">
                  <c:v>10.360000000000007</c:v>
                </c:pt>
                <c:pt idx="27">
                  <c:v>10.990000000000006</c:v>
                </c:pt>
                <c:pt idx="28">
                  <c:v>11.640000000000008</c:v>
                </c:pt>
                <c:pt idx="29">
                  <c:v>12.310000000000009</c:v>
                </c:pt>
                <c:pt idx="30">
                  <c:v>13.000000000000009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E-4A14-A751-E25F9DCD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008"/>
        <c:axId val="1855224"/>
      </c:scatterChart>
      <c:valAx>
        <c:axId val="1856008"/>
        <c:scaling>
          <c:orientation val="minMax"/>
          <c:max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Waktu (t)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55224"/>
        <c:crosses val="autoZero"/>
        <c:crossBetween val="midCat"/>
      </c:valAx>
      <c:valAx>
        <c:axId val="1855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(u(t)) &amp; Respon Sistem (y(t))</a:t>
                </a:r>
                <a:endParaRPr lang="id-ID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560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Regresi Kuadratik</a:t>
            </a:r>
            <a:endParaRPr lang="id-ID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'R-Polinomial'!$B$6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'R-Polinomial'!$A$7:$A$37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'R-Polinomial'!$B$7:$B$37</c:f>
              <c:numCache>
                <c:formatCode>0.00</c:formatCode>
                <c:ptCount val="31"/>
                <c:pt idx="0">
                  <c:v>1.669583787935613</c:v>
                </c:pt>
                <c:pt idx="1">
                  <c:v>1.8216654157243752</c:v>
                </c:pt>
                <c:pt idx="2">
                  <c:v>6.022169401288906</c:v>
                </c:pt>
                <c:pt idx="3">
                  <c:v>5.9884775007686173</c:v>
                </c:pt>
                <c:pt idx="4">
                  <c:v>6.5789055945254304</c:v>
                </c:pt>
                <c:pt idx="5">
                  <c:v>2.6433150191343913</c:v>
                </c:pt>
                <c:pt idx="6">
                  <c:v>6.4869279700963887</c:v>
                </c:pt>
                <c:pt idx="7">
                  <c:v>5.2563454706024269</c:v>
                </c:pt>
                <c:pt idx="8">
                  <c:v>5.0249743112480321</c:v>
                </c:pt>
                <c:pt idx="9">
                  <c:v>6.2862212491761511</c:v>
                </c:pt>
                <c:pt idx="10">
                  <c:v>5.9968002664753737</c:v>
                </c:pt>
                <c:pt idx="11">
                  <c:v>6.7005956429576354</c:v>
                </c:pt>
                <c:pt idx="12">
                  <c:v>9.1062436542952163</c:v>
                </c:pt>
                <c:pt idx="13">
                  <c:v>12.440186929743899</c:v>
                </c:pt>
                <c:pt idx="14">
                  <c:v>12.382983148334574</c:v>
                </c:pt>
                <c:pt idx="15">
                  <c:v>13.429386794297951</c:v>
                </c:pt>
                <c:pt idx="16">
                  <c:v>15.398140446201783</c:v>
                </c:pt>
                <c:pt idx="17">
                  <c:v>13.303766537307389</c:v>
                </c:pt>
                <c:pt idx="18">
                  <c:v>15.945707808298462</c:v>
                </c:pt>
                <c:pt idx="19">
                  <c:v>17.544208250642964</c:v>
                </c:pt>
                <c:pt idx="20">
                  <c:v>19.95806237965472</c:v>
                </c:pt>
                <c:pt idx="21">
                  <c:v>17.416352272431439</c:v>
                </c:pt>
                <c:pt idx="22">
                  <c:v>20.686379463150583</c:v>
                </c:pt>
                <c:pt idx="23">
                  <c:v>22.370336623029509</c:v>
                </c:pt>
                <c:pt idx="24">
                  <c:v>22.777111426081241</c:v>
                </c:pt>
                <c:pt idx="25">
                  <c:v>28.641942090103139</c:v>
                </c:pt>
                <c:pt idx="26">
                  <c:v>28.106464880269009</c:v>
                </c:pt>
                <c:pt idx="27">
                  <c:v>27.917399434449404</c:v>
                </c:pt>
                <c:pt idx="28">
                  <c:v>33.903304188877712</c:v>
                </c:pt>
                <c:pt idx="29">
                  <c:v>32.350861933712984</c:v>
                </c:pt>
                <c:pt idx="30">
                  <c:v>33.344835282116243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3-4CCA-B507-EBB5E6DCE704}"/>
            </c:ext>
          </c:extLst>
        </c:ser>
        <c:ser>
          <c:idx val="1"/>
          <c:order val="1"/>
          <c:tx>
            <c:strRef>
              <c:f>'R-Polinomial'!$D$6</c:f>
              <c:strCache>
                <c:ptCount val="1"/>
                <c:pt idx="0">
                  <c:v>y_id</c:v>
                </c:pt>
              </c:strCache>
            </c:strRef>
          </c:tx>
          <c:xVal>
            <c:numRef>
              <c:f>'R-Polinomial'!$A$7:$A$37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'R-Polinomial'!$D$7:$D$37</c:f>
              <c:numCache>
                <c:formatCode>0.00</c:formatCode>
                <c:ptCount val="31"/>
                <c:pt idx="0">
                  <c:v>1</c:v>
                </c:pt>
                <c:pt idx="1">
                  <c:v>1.1100000000000001</c:v>
                </c:pt>
                <c:pt idx="2">
                  <c:v>1.24</c:v>
                </c:pt>
                <c:pt idx="3">
                  <c:v>1.3900000000000001</c:v>
                </c:pt>
                <c:pt idx="4">
                  <c:v>1.56</c:v>
                </c:pt>
                <c:pt idx="5">
                  <c:v>1.75</c:v>
                </c:pt>
                <c:pt idx="6">
                  <c:v>1.96</c:v>
                </c:pt>
                <c:pt idx="7">
                  <c:v>2.19</c:v>
                </c:pt>
                <c:pt idx="8">
                  <c:v>2.4399999999999995</c:v>
                </c:pt>
                <c:pt idx="9">
                  <c:v>2.71</c:v>
                </c:pt>
                <c:pt idx="10">
                  <c:v>3</c:v>
                </c:pt>
                <c:pt idx="11">
                  <c:v>3.3099999999999996</c:v>
                </c:pt>
                <c:pt idx="12">
                  <c:v>3.64</c:v>
                </c:pt>
                <c:pt idx="13">
                  <c:v>3.99</c:v>
                </c:pt>
                <c:pt idx="14">
                  <c:v>4.3600000000000012</c:v>
                </c:pt>
                <c:pt idx="15">
                  <c:v>4.7500000000000009</c:v>
                </c:pt>
                <c:pt idx="16">
                  <c:v>5.1600000000000019</c:v>
                </c:pt>
                <c:pt idx="17">
                  <c:v>5.5900000000000016</c:v>
                </c:pt>
                <c:pt idx="18">
                  <c:v>6.0400000000000027</c:v>
                </c:pt>
                <c:pt idx="19">
                  <c:v>6.5100000000000025</c:v>
                </c:pt>
                <c:pt idx="20">
                  <c:v>7.0000000000000018</c:v>
                </c:pt>
                <c:pt idx="21">
                  <c:v>7.5100000000000025</c:v>
                </c:pt>
                <c:pt idx="22">
                  <c:v>8.0400000000000027</c:v>
                </c:pt>
                <c:pt idx="23">
                  <c:v>8.5900000000000034</c:v>
                </c:pt>
                <c:pt idx="24">
                  <c:v>9.1600000000000055</c:v>
                </c:pt>
                <c:pt idx="25">
                  <c:v>9.7500000000000053</c:v>
                </c:pt>
                <c:pt idx="26">
                  <c:v>10.360000000000007</c:v>
                </c:pt>
                <c:pt idx="27">
                  <c:v>10.990000000000006</c:v>
                </c:pt>
                <c:pt idx="28">
                  <c:v>11.640000000000008</c:v>
                </c:pt>
                <c:pt idx="29">
                  <c:v>12.310000000000009</c:v>
                </c:pt>
                <c:pt idx="30">
                  <c:v>13.000000000000009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3-4CCA-B507-EBB5E6DC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6728"/>
        <c:axId val="417833784"/>
      </c:scatterChart>
      <c:valAx>
        <c:axId val="417826728"/>
        <c:scaling>
          <c:orientation val="minMax"/>
          <c:max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variabel bebas (x)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7833784"/>
        <c:crosses val="autoZero"/>
        <c:crossBetween val="midCat"/>
      </c:valAx>
      <c:valAx>
        <c:axId val="417833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variabel terikat (y)</a:t>
                </a:r>
                <a:endParaRPr lang="id-ID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17826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Sistem Dinamik Orde 1</a:t>
            </a:r>
            <a:endParaRPr lang="id-ID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'Orde 1'!$B$6</c:f>
              <c:strCache>
                <c:ptCount val="1"/>
                <c:pt idx="0">
                  <c:v>u</c:v>
                </c:pt>
              </c:strCache>
            </c:strRef>
          </c:tx>
          <c:xVal>
            <c:numRef>
              <c:f>'Orde 1'!$A$7:$A$37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'Orde 1'!$B$7:$B$37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8-4900-88CA-C15B2A2FF5C4}"/>
            </c:ext>
          </c:extLst>
        </c:ser>
        <c:ser>
          <c:idx val="1"/>
          <c:order val="1"/>
          <c:tx>
            <c:strRef>
              <c:f>'Orde 1'!$C$6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'Orde 1'!$A$7:$A$37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'Orde 1'!$C$7:$C$37</c:f>
              <c:numCache>
                <c:formatCode>0.00</c:formatCode>
                <c:ptCount val="31"/>
                <c:pt idx="0">
                  <c:v>0.81</c:v>
                </c:pt>
                <c:pt idx="1">
                  <c:v>0.96</c:v>
                </c:pt>
                <c:pt idx="2">
                  <c:v>1.69</c:v>
                </c:pt>
                <c:pt idx="3">
                  <c:v>2.66</c:v>
                </c:pt>
                <c:pt idx="4">
                  <c:v>3.48</c:v>
                </c:pt>
                <c:pt idx="5">
                  <c:v>4.75</c:v>
                </c:pt>
                <c:pt idx="6">
                  <c:v>5.65</c:v>
                </c:pt>
                <c:pt idx="7">
                  <c:v>6.07</c:v>
                </c:pt>
                <c:pt idx="8">
                  <c:v>6.45</c:v>
                </c:pt>
                <c:pt idx="9">
                  <c:v>6.99</c:v>
                </c:pt>
                <c:pt idx="10">
                  <c:v>7.53</c:v>
                </c:pt>
                <c:pt idx="11">
                  <c:v>7.76</c:v>
                </c:pt>
                <c:pt idx="12">
                  <c:v>8.4700000000000006</c:v>
                </c:pt>
                <c:pt idx="13">
                  <c:v>8.42</c:v>
                </c:pt>
                <c:pt idx="14">
                  <c:v>8.27</c:v>
                </c:pt>
                <c:pt idx="15">
                  <c:v>8.81</c:v>
                </c:pt>
                <c:pt idx="16">
                  <c:v>8.75</c:v>
                </c:pt>
                <c:pt idx="17">
                  <c:v>9.01</c:v>
                </c:pt>
                <c:pt idx="18">
                  <c:v>9.2200000000000006</c:v>
                </c:pt>
                <c:pt idx="19">
                  <c:v>9.15</c:v>
                </c:pt>
                <c:pt idx="20">
                  <c:v>9.2100000000000009</c:v>
                </c:pt>
                <c:pt idx="21">
                  <c:v>9.98</c:v>
                </c:pt>
                <c:pt idx="22">
                  <c:v>9.61</c:v>
                </c:pt>
                <c:pt idx="23">
                  <c:v>10.17</c:v>
                </c:pt>
                <c:pt idx="24">
                  <c:v>10.5</c:v>
                </c:pt>
                <c:pt idx="25">
                  <c:v>9.68</c:v>
                </c:pt>
                <c:pt idx="26">
                  <c:v>9.9</c:v>
                </c:pt>
                <c:pt idx="27">
                  <c:v>10.34</c:v>
                </c:pt>
                <c:pt idx="28">
                  <c:v>10.6</c:v>
                </c:pt>
                <c:pt idx="29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8-4900-88CA-C15B2A2FF5C4}"/>
            </c:ext>
          </c:extLst>
        </c:ser>
        <c:ser>
          <c:idx val="2"/>
          <c:order val="2"/>
          <c:tx>
            <c:strRef>
              <c:f>'Orde 1'!$D$6</c:f>
              <c:strCache>
                <c:ptCount val="1"/>
                <c:pt idx="0">
                  <c:v>y_id</c:v>
                </c:pt>
              </c:strCache>
            </c:strRef>
          </c:tx>
          <c:xVal>
            <c:numRef>
              <c:f>'Orde 1'!$A$7:$A$37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'Orde 1'!$D$7:$D$37</c:f>
              <c:numCache>
                <c:formatCode>0.00</c:formatCode>
                <c:ptCount val="31"/>
                <c:pt idx="0">
                  <c:v>0</c:v>
                </c:pt>
                <c:pt idx="1">
                  <c:v>0.62231941977904615</c:v>
                </c:pt>
                <c:pt idx="2">
                  <c:v>1.8527771989969695</c:v>
                </c:pt>
                <c:pt idx="3">
                  <c:v>2.9240179122936376</c:v>
                </c:pt>
                <c:pt idx="4">
                  <c:v>3.8566437083235865</c:v>
                </c:pt>
                <c:pt idx="5">
                  <c:v>4.6685908875376505</c:v>
                </c:pt>
                <c:pt idx="6">
                  <c:v>5.3754748539044872</c:v>
                </c:pt>
                <c:pt idx="7">
                  <c:v>5.9908904310485402</c:v>
                </c:pt>
                <c:pt idx="8">
                  <c:v>6.526673318497715</c:v>
                </c:pt>
                <c:pt idx="9">
                  <c:v>6.9931277163788073</c:v>
                </c:pt>
                <c:pt idx="10">
                  <c:v>7.3992244962489071</c:v>
                </c:pt>
                <c:pt idx="11">
                  <c:v>7.7527737292929091</c:v>
                </c:pt>
                <c:pt idx="12">
                  <c:v>8.0605748899570919</c:v>
                </c:pt>
                <c:pt idx="13">
                  <c:v>8.3285476237415992</c:v>
                </c:pt>
                <c:pt idx="14">
                  <c:v>8.5618455940838487</c:v>
                </c:pt>
                <c:pt idx="15">
                  <c:v>8.7649555978411069</c:v>
                </c:pt>
                <c:pt idx="16">
                  <c:v>8.9417838555655678</c:v>
                </c:pt>
                <c:pt idx="17">
                  <c:v>9.0957311361103361</c:v>
                </c:pt>
                <c:pt idx="18">
                  <c:v>9.2297581603660426</c:v>
                </c:pt>
                <c:pt idx="19">
                  <c:v>9.3464425419756001</c:v>
                </c:pt>
                <c:pt idx="20">
                  <c:v>9.448028360113506</c:v>
                </c:pt>
                <c:pt idx="21">
                  <c:v>9.5364693177155164</c:v>
                </c:pt>
                <c:pt idx="22">
                  <c:v>9.6134663151796911</c:v>
                </c:pt>
                <c:pt idx="23">
                  <c:v>9.6805001621578874</c:v>
                </c:pt>
                <c:pt idx="24">
                  <c:v>9.7388600565523014</c:v>
                </c:pt>
                <c:pt idx="25">
                  <c:v>9.7896683784263985</c:v>
                </c:pt>
                <c:pt idx="26">
                  <c:v>9.8339022756678052</c:v>
                </c:pt>
                <c:pt idx="27">
                  <c:v>9.8724124565395872</c:v>
                </c:pt>
                <c:pt idx="28">
                  <c:v>9.9059395505391006</c:v>
                </c:pt>
                <c:pt idx="29">
                  <c:v>9.9351283522171503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8-4900-88CA-C15B2A2F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98208"/>
        <c:axId val="403696640"/>
      </c:scatterChart>
      <c:valAx>
        <c:axId val="403698208"/>
        <c:scaling>
          <c:orientation val="minMax"/>
          <c:max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Waktu (t)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3696640"/>
        <c:crosses val="autoZero"/>
        <c:crossBetween val="midCat"/>
      </c:valAx>
      <c:valAx>
        <c:axId val="40369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(u(t)) &amp; Respon Sistem (y(t))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36982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Sistem Dinamik Orde 2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'Orde 2'!$B$6</c:f>
              <c:strCache>
                <c:ptCount val="1"/>
                <c:pt idx="0">
                  <c:v> 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  <a:round/>
              </a:ln>
              <a:effectLst/>
              <a:scene3d>
                <a:camera prst="orthographicFront"/>
                <a:lightRig rig="threePt" dir="t">
                  <a:rot lat="0" lon="0" rev="0"/>
                </a:lightRig>
              </a:scene3d>
            </c:spPr>
          </c:marker>
          <c:yVal>
            <c:numRef>
              <c:f>'Orde 2'!$B$7:$B$107</c:f>
              <c:numCache>
                <c:formatCode>0.00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D-420F-87DE-ADFBFBC5C8F7}"/>
            </c:ext>
          </c:extLst>
        </c:ser>
        <c:ser>
          <c:idx val="2"/>
          <c:order val="1"/>
          <c:tx>
            <c:strRef>
              <c:f>'Orde 2'!$C$6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  <a:round/>
              </a:ln>
              <a:effectLst/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</c:marker>
          <c:yVal>
            <c:numRef>
              <c:f>'Orde 2'!$C$7:$C$107</c:f>
              <c:numCache>
                <c:formatCode>0.00</c:formatCode>
                <c:ptCount val="101"/>
                <c:pt idx="0">
                  <c:v>0</c:v>
                </c:pt>
                <c:pt idx="1">
                  <c:v>4.09103990899937E-2</c:v>
                </c:pt>
                <c:pt idx="2">
                  <c:v>1.0010974129105499E-2</c:v>
                </c:pt>
                <c:pt idx="3">
                  <c:v>6.4765839329850014E-2</c:v>
                </c:pt>
                <c:pt idx="4">
                  <c:v>0.1899077431792543</c:v>
                </c:pt>
                <c:pt idx="5">
                  <c:v>0.2880442853481463</c:v>
                </c:pt>
                <c:pt idx="6">
                  <c:v>0.38223495243213246</c:v>
                </c:pt>
                <c:pt idx="7">
                  <c:v>0.47522658753577468</c:v>
                </c:pt>
                <c:pt idx="8">
                  <c:v>0.53975543418066285</c:v>
                </c:pt>
                <c:pt idx="9">
                  <c:v>0.67363667400790339</c:v>
                </c:pt>
                <c:pt idx="10">
                  <c:v>0.70469219888733747</c:v>
                </c:pt>
                <c:pt idx="11">
                  <c:v>0.85963103391389328</c:v>
                </c:pt>
                <c:pt idx="12">
                  <c:v>0.85744054827516636</c:v>
                </c:pt>
                <c:pt idx="13">
                  <c:v>0.9138351372231196</c:v>
                </c:pt>
                <c:pt idx="14">
                  <c:v>0.95391640004606526</c:v>
                </c:pt>
                <c:pt idx="15">
                  <c:v>1.0253062404429163</c:v>
                </c:pt>
                <c:pt idx="16">
                  <c:v>1.1108147068341323</c:v>
                </c:pt>
                <c:pt idx="17">
                  <c:v>1.0544904347054156</c:v>
                </c:pt>
                <c:pt idx="18">
                  <c:v>1.1234091213466013</c:v>
                </c:pt>
                <c:pt idx="19">
                  <c:v>1.1480800769532542</c:v>
                </c:pt>
                <c:pt idx="20">
                  <c:v>1.1225228608379278</c:v>
                </c:pt>
                <c:pt idx="21">
                  <c:v>1.1104973868870838</c:v>
                </c:pt>
                <c:pt idx="22">
                  <c:v>1.0906200219044435</c:v>
                </c:pt>
                <c:pt idx="23">
                  <c:v>0.9906111636757029</c:v>
                </c:pt>
                <c:pt idx="24">
                  <c:v>1.0541879480378671</c:v>
                </c:pt>
                <c:pt idx="25">
                  <c:v>1.0143805285803058</c:v>
                </c:pt>
                <c:pt idx="26">
                  <c:v>0.91692423287684155</c:v>
                </c:pt>
                <c:pt idx="27">
                  <c:v>0.94950325946845893</c:v>
                </c:pt>
                <c:pt idx="28">
                  <c:v>0.93299232906361973</c:v>
                </c:pt>
                <c:pt idx="29">
                  <c:v>0.91593107787448191</c:v>
                </c:pt>
                <c:pt idx="30">
                  <c:v>0.88279409545578724</c:v>
                </c:pt>
                <c:pt idx="31">
                  <c:v>0.89726400234867387</c:v>
                </c:pt>
                <c:pt idx="32">
                  <c:v>0.80722998227071163</c:v>
                </c:pt>
                <c:pt idx="33">
                  <c:v>0.8114147853466952</c:v>
                </c:pt>
                <c:pt idx="34">
                  <c:v>0.78394363806972911</c:v>
                </c:pt>
                <c:pt idx="35">
                  <c:v>0.82318614735061924</c:v>
                </c:pt>
                <c:pt idx="36">
                  <c:v>0.78215361981698572</c:v>
                </c:pt>
                <c:pt idx="37">
                  <c:v>0.76499778704024668</c:v>
                </c:pt>
                <c:pt idx="38">
                  <c:v>0.83115291240897793</c:v>
                </c:pt>
                <c:pt idx="39">
                  <c:v>0.79506144345800922</c:v>
                </c:pt>
                <c:pt idx="40">
                  <c:v>0.85347721732880244</c:v>
                </c:pt>
                <c:pt idx="41">
                  <c:v>0.86887127987232227</c:v>
                </c:pt>
                <c:pt idx="42">
                  <c:v>0.83756592839030441</c:v>
                </c:pt>
                <c:pt idx="43">
                  <c:v>0.81878023205624817</c:v>
                </c:pt>
                <c:pt idx="44">
                  <c:v>0.85816590022951311</c:v>
                </c:pt>
                <c:pt idx="45">
                  <c:v>0.84724119432149525</c:v>
                </c:pt>
                <c:pt idx="46">
                  <c:v>0.82917285869103619</c:v>
                </c:pt>
                <c:pt idx="47">
                  <c:v>0.90890010701735213</c:v>
                </c:pt>
                <c:pt idx="48">
                  <c:v>0.87358790743025172</c:v>
                </c:pt>
                <c:pt idx="49">
                  <c:v>0.88366678708793989</c:v>
                </c:pt>
                <c:pt idx="50">
                  <c:v>0.8781692114856039</c:v>
                </c:pt>
                <c:pt idx="51">
                  <c:v>0.90633346370847256</c:v>
                </c:pt>
                <c:pt idx="52">
                  <c:v>0.93559357232063978</c:v>
                </c:pt>
                <c:pt idx="53">
                  <c:v>0.93167496608876188</c:v>
                </c:pt>
                <c:pt idx="54">
                  <c:v>0.86028180281927646</c:v>
                </c:pt>
                <c:pt idx="55">
                  <c:v>0.8978527222704008</c:v>
                </c:pt>
                <c:pt idx="56">
                  <c:v>0.87285476098286796</c:v>
                </c:pt>
                <c:pt idx="57">
                  <c:v>0.93172087700079909</c:v>
                </c:pt>
                <c:pt idx="58">
                  <c:v>0.92727784180402684</c:v>
                </c:pt>
                <c:pt idx="59">
                  <c:v>0.88168613772548254</c:v>
                </c:pt>
                <c:pt idx="60">
                  <c:v>0.92036541070363054</c:v>
                </c:pt>
                <c:pt idx="61">
                  <c:v>0.8935365499274458</c:v>
                </c:pt>
                <c:pt idx="62">
                  <c:v>0.93409826372527271</c:v>
                </c:pt>
                <c:pt idx="63">
                  <c:v>0.9210942499776994</c:v>
                </c:pt>
                <c:pt idx="64">
                  <c:v>0.927879897085919</c:v>
                </c:pt>
                <c:pt idx="65">
                  <c:v>0.91704913267345689</c:v>
                </c:pt>
                <c:pt idx="66">
                  <c:v>0.85182735698669465</c:v>
                </c:pt>
                <c:pt idx="67">
                  <c:v>0.85622779275283745</c:v>
                </c:pt>
                <c:pt idx="68">
                  <c:v>0.87424237206536481</c:v>
                </c:pt>
                <c:pt idx="69">
                  <c:v>0.84635835074934274</c:v>
                </c:pt>
                <c:pt idx="70">
                  <c:v>0.88976766840577004</c:v>
                </c:pt>
                <c:pt idx="71">
                  <c:v>0.92285359018540947</c:v>
                </c:pt>
                <c:pt idx="72">
                  <c:v>0.90661204166842169</c:v>
                </c:pt>
                <c:pt idx="73">
                  <c:v>0.91709817231497981</c:v>
                </c:pt>
                <c:pt idx="74">
                  <c:v>0.9098260782055887</c:v>
                </c:pt>
                <c:pt idx="75">
                  <c:v>0.86851030683374064</c:v>
                </c:pt>
                <c:pt idx="76">
                  <c:v>0.90724335574265602</c:v>
                </c:pt>
                <c:pt idx="77">
                  <c:v>0.83929394001531676</c:v>
                </c:pt>
                <c:pt idx="78">
                  <c:v>0.84073636554695164</c:v>
                </c:pt>
                <c:pt idx="79">
                  <c:v>0.90260873379573214</c:v>
                </c:pt>
                <c:pt idx="80">
                  <c:v>0.90286328794497472</c:v>
                </c:pt>
                <c:pt idx="81">
                  <c:v>0.89395023993462719</c:v>
                </c:pt>
                <c:pt idx="82">
                  <c:v>0.83454595977562263</c:v>
                </c:pt>
                <c:pt idx="83">
                  <c:v>0.86765928228828437</c:v>
                </c:pt>
                <c:pt idx="84">
                  <c:v>0.84607271672578965</c:v>
                </c:pt>
                <c:pt idx="85">
                  <c:v>0.89593050758872705</c:v>
                </c:pt>
                <c:pt idx="86">
                  <c:v>0.89583111507604785</c:v>
                </c:pt>
                <c:pt idx="87">
                  <c:v>0.85899583589057205</c:v>
                </c:pt>
                <c:pt idx="88">
                  <c:v>0.90142134158273368</c:v>
                </c:pt>
                <c:pt idx="89">
                  <c:v>0.90768966617473135</c:v>
                </c:pt>
                <c:pt idx="90">
                  <c:v>0.90011491593083004</c:v>
                </c:pt>
                <c:pt idx="91">
                  <c:v>0.83998941081205547</c:v>
                </c:pt>
                <c:pt idx="92">
                  <c:v>0.85538945513205655</c:v>
                </c:pt>
                <c:pt idx="93">
                  <c:v>0.84721968444987872</c:v>
                </c:pt>
                <c:pt idx="94">
                  <c:v>0.86788691438473087</c:v>
                </c:pt>
                <c:pt idx="95">
                  <c:v>0.8480775926461378</c:v>
                </c:pt>
                <c:pt idx="96">
                  <c:v>0.88704329391086867</c:v>
                </c:pt>
                <c:pt idx="97">
                  <c:v>0.91613910064557225</c:v>
                </c:pt>
                <c:pt idx="98">
                  <c:v>0.83610410581252292</c:v>
                </c:pt>
                <c:pt idx="99">
                  <c:v>0.87781665567938683</c:v>
                </c:pt>
                <c:pt idx="100">
                  <c:v>0.91230545279686015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D-420F-87DE-ADFBFBC5C8F7}"/>
            </c:ext>
          </c:extLst>
        </c:ser>
        <c:ser>
          <c:idx val="3"/>
          <c:order val="2"/>
          <c:tx>
            <c:strRef>
              <c:f>'Orde 2'!$D$6</c:f>
              <c:strCache>
                <c:ptCount val="1"/>
                <c:pt idx="0">
                  <c:v>y_id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  <a:round/>
              </a:ln>
              <a:effectLst/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</c:marker>
          <c:yVal>
            <c:numRef>
              <c:f>'Orde 2'!$D$7:$D$107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1.2500000000000002E-3</c:v>
                </c:pt>
                <c:pt idx="3">
                  <c:v>3.6875000000000007E-3</c:v>
                </c:pt>
                <c:pt idx="4">
                  <c:v>7.2500000000000012E-3</c:v>
                </c:pt>
                <c:pt idx="5">
                  <c:v>1.1875156250000001E-2</c:v>
                </c:pt>
                <c:pt idx="6">
                  <c:v>1.7500929687500003E-2</c:v>
                </c:pt>
                <c:pt idx="7">
                  <c:v>2.4065726562500004E-2</c:v>
                </c:pt>
                <c:pt idx="8">
                  <c:v>3.1508531269531251E-2</c:v>
                </c:pt>
                <c:pt idx="9">
                  <c:v>3.9769031424804688E-2</c:v>
                </c:pt>
                <c:pt idx="10">
                  <c:v>4.8787735244140623E-2</c:v>
                </c:pt>
                <c:pt idx="11">
                  <c:v>5.8506081293947756E-2</c:v>
                </c:pt>
                <c:pt idx="12">
                  <c:v>6.8866540703154178E-2</c:v>
                </c:pt>
                <c:pt idx="13">
                  <c:v>7.9812711938665404E-2</c:v>
                </c:pt>
                <c:pt idx="14">
                  <c:v>9.128940826064319E-2</c:v>
                </c:pt>
                <c:pt idx="15">
                  <c:v>0.10324273798667542</c:v>
                </c:pt>
                <c:pt idx="16">
                  <c:v>0.11562017770575443</c:v>
                </c:pt>
                <c:pt idx="17">
                  <c:v>0.12837063859391279</c:v>
                </c:pt>
                <c:pt idx="18">
                  <c:v>0.14144452599339885</c:v>
                </c:pt>
                <c:pt idx="19">
                  <c:v>0.15479379242642582</c:v>
                </c:pt>
                <c:pt idx="20">
                  <c:v>0.16837198422281796</c:v>
                </c:pt>
                <c:pt idx="21">
                  <c:v>0.18213428194832443</c:v>
                </c:pt>
                <c:pt idx="22">
                  <c:v>0.19603753482699854</c:v>
                </c:pt>
                <c:pt idx="23">
                  <c:v>0.21004028935686811</c:v>
                </c:pt>
                <c:pt idx="24">
                  <c:v>0.22410281232317672</c:v>
                </c:pt>
                <c:pt idx="25">
                  <c:v>0.23818710841777774</c:v>
                </c:pt>
                <c:pt idx="26">
                  <c:v>0.25225693267684074</c:v>
                </c:pt>
                <c:pt idx="27">
                  <c:v>0.26627779795190615</c:v>
                </c:pt>
                <c:pt idx="28">
                  <c:v>0.2802169776315262</c:v>
                </c:pt>
                <c:pt idx="29">
                  <c:v>0.2940435038322855</c:v>
                </c:pt>
                <c:pt idx="30">
                  <c:v>0.30772816127892799</c:v>
                </c:pt>
                <c:pt idx="31">
                  <c:v>0.32124347709365764</c:v>
                </c:pt>
                <c:pt idx="32">
                  <c:v>0.33456370671445351</c:v>
                </c:pt>
                <c:pt idx="33">
                  <c:v>0.34766481616147543</c:v>
                </c:pt>
                <c:pt idx="34">
                  <c:v>0.36052446086936013</c:v>
                </c:pt>
                <c:pt idx="35">
                  <c:v>0.37312196130144692</c:v>
                </c:pt>
                <c:pt idx="36">
                  <c:v>0.38543827555975596</c:v>
                </c:pt>
                <c:pt idx="37">
                  <c:v>0.39745596920189591</c:v>
                </c:pt>
                <c:pt idx="38">
                  <c:v>0.40915918247302946</c:v>
                </c:pt>
                <c:pt idx="39">
                  <c:v>0.42053359515760164</c:v>
                </c:pt>
                <c:pt idx="40">
                  <c:v>0.43156638925176261</c:v>
                </c:pt>
                <c:pt idx="41">
                  <c:v>0.44224620965332151</c:v>
                </c:pt>
                <c:pt idx="42">
                  <c:v>0.45256312306167307</c:v>
                </c:pt>
                <c:pt idx="43">
                  <c:v>0.46250857527547373</c:v>
                </c:pt>
                <c:pt idx="44">
                  <c:v>0.47207534707093018</c:v>
                </c:pt>
                <c:pt idx="45">
                  <c:v>0.48125750883842516</c:v>
                </c:pt>
                <c:pt idx="46">
                  <c:v>0.49005037414986807</c:v>
                </c:pt>
                <c:pt idx="47">
                  <c:v>0.49845045242364278</c:v>
                </c:pt>
                <c:pt idx="48">
                  <c:v>0.50645540084835405</c:v>
                </c:pt>
                <c:pt idx="49">
                  <c:v>0.51406397572077067</c:v>
                </c:pt>
                <c:pt idx="50">
                  <c:v>0.52127598334744552</c:v>
                </c:pt>
                <c:pt idx="51">
                  <c:v>0.52809223065348476</c:v>
                </c:pt>
                <c:pt idx="52">
                  <c:v>0.53451447563585341</c:v>
                </c:pt>
                <c:pt idx="53">
                  <c:v>0.54054537779246992</c:v>
                </c:pt>
                <c:pt idx="54">
                  <c:v>0.54618844865216598</c:v>
                </c:pt>
                <c:pt idx="55">
                  <c:v>0.55144800252439607</c:v>
                </c:pt>
                <c:pt idx="56">
                  <c:v>0.55632910758138421</c:v>
                </c:pt>
                <c:pt idx="57">
                  <c:v>0.56083753737921194</c:v>
                </c:pt>
                <c:pt idx="58">
                  <c:v>0.56497972291819487</c:v>
                </c:pt>
                <c:pt idx="59">
                  <c:v>0.56876270533678064</c:v>
                </c:pt>
                <c:pt idx="60">
                  <c:v>0.57219408932714155</c:v>
                </c:pt>
                <c:pt idx="61">
                  <c:v>0.57528199735464247</c:v>
                </c:pt>
                <c:pt idx="62">
                  <c:v>0.5780350247574505</c:v>
                </c:pt>
                <c:pt idx="63">
                  <c:v>0.58046219579673153</c:v>
                </c:pt>
                <c:pt idx="64">
                  <c:v>0.58257292072215494</c:v>
                </c:pt>
                <c:pt idx="65">
                  <c:v>0.58437695391181532</c:v>
                </c:pt>
                <c:pt idx="66">
                  <c:v>0.58588435314018728</c:v>
                </c:pt>
                <c:pt idx="67">
                  <c:v>0.58710544002236109</c:v>
                </c:pt>
                <c:pt idx="68">
                  <c:v>0.58805076167757575</c:v>
                </c:pt>
                <c:pt idx="69">
                  <c:v>0.5887310536499738</c:v>
                </c:pt>
                <c:pt idx="70">
                  <c:v>0.58915720411955796</c:v>
                </c:pt>
                <c:pt idx="71">
                  <c:v>0.58934021943153803</c:v>
                </c:pt>
                <c:pt idx="72">
                  <c:v>0.58929119096762017</c:v>
                </c:pt>
                <c:pt idx="73">
                  <c:v>0.58902126337831939</c:v>
                </c:pt>
                <c:pt idx="74">
                  <c:v>0.5885416041910646</c:v>
                </c:pt>
                <c:pt idx="75">
                  <c:v>0.58786337480472672</c:v>
                </c:pt>
                <c:pt idx="76">
                  <c:v>0.58699770287722808</c:v>
                </c:pt>
                <c:pt idx="77">
                  <c:v>0.5859556561090925</c:v>
                </c:pt>
                <c:pt idx="78">
                  <c:v>0.58474821742217065</c:v>
                </c:pt>
                <c:pt idx="79">
                  <c:v>0.58338626152932216</c:v>
                </c:pt>
                <c:pt idx="80">
                  <c:v>0.5818805328875607</c:v>
                </c:pt>
                <c:pt idx="81">
                  <c:v>0.58024162502406396</c:v>
                </c:pt>
                <c:pt idx="82">
                  <c:v>0.57847996122152323</c:v>
                </c:pt>
                <c:pt idx="83">
                  <c:v>0.57660577654654932</c:v>
                </c:pt>
                <c:pt idx="84">
                  <c:v>0.57462910120227029</c:v>
                </c:pt>
                <c:pt idx="85">
                  <c:v>0.5725597451838389</c:v>
                </c:pt>
                <c:pt idx="86">
                  <c:v>0.57040728421332332</c:v>
                </c:pt>
                <c:pt idx="87">
                  <c:v>0.56818104692837401</c:v>
                </c:pt>
                <c:pt idx="88">
                  <c:v>0.56589010329713885</c:v>
                </c:pt>
                <c:pt idx="89">
                  <c:v>0.56354325423014451</c:v>
                </c:pt>
                <c:pt idx="90">
                  <c:v>0.56114902235825703</c:v>
                </c:pt>
                <c:pt idx="91">
                  <c:v>0.55871564394438855</c:v>
                </c:pt>
                <c:pt idx="92">
                  <c:v>0.55625106189531781</c:v>
                </c:pt>
                <c:pt idx="93">
                  <c:v>0.55376291983883963</c:v>
                </c:pt>
                <c:pt idx="94">
                  <c:v>0.55125855723044714</c:v>
                </c:pt>
                <c:pt idx="95">
                  <c:v>0.54874500545287719</c:v>
                </c:pt>
                <c:pt idx="96">
                  <c:v>0.5462289848711096</c:v>
                </c:pt>
                <c:pt idx="97">
                  <c:v>0.54371690280479823</c:v>
                </c:pt>
                <c:pt idx="98">
                  <c:v>0.54121485237962463</c:v>
                </c:pt>
                <c:pt idx="99">
                  <c:v>0.53872861221869772</c:v>
                </c:pt>
                <c:pt idx="100">
                  <c:v>0.53626364693486805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D-420F-87DE-ADFBF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99776"/>
        <c:axId val="403702912"/>
      </c:scatterChart>
      <c:valAx>
        <c:axId val="40369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Waktu (t)</a:t>
                </a:r>
                <a:endParaRPr lang="id-ID" sz="1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2912"/>
        <c:crossesAt val="0"/>
        <c:crossBetween val="midCat"/>
        <c:majorUnit val="8"/>
        <c:minorUnit val="1"/>
      </c:valAx>
      <c:valAx>
        <c:axId val="4037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Input (u(t)) &amp; Respon Sistem (y(t))</a:t>
                </a:r>
                <a:endParaRPr lang="id-ID" sz="1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9776"/>
        <c:crossesAt val="1"/>
        <c:crossBetween val="midCat"/>
      </c:valAx>
      <c:spPr>
        <a:noFill/>
        <a:ln w="9525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0</xdr:row>
      <xdr:rowOff>66675</xdr:rowOff>
    </xdr:from>
    <xdr:to>
      <xdr:col>18</xdr:col>
      <xdr:colOff>314324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1</xdr:row>
      <xdr:rowOff>19050</xdr:rowOff>
    </xdr:from>
    <xdr:to>
      <xdr:col>18</xdr:col>
      <xdr:colOff>323849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314324</xdr:colOff>
      <xdr:row>0</xdr:row>
      <xdr:rowOff>66675</xdr:rowOff>
    </xdr:from>
    <xdr:to>
      <xdr:col>18</xdr:col>
      <xdr:colOff>314324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297573</xdr:colOff>
      <xdr:row>3</xdr:row>
      <xdr:rowOff>150430</xdr:rowOff>
    </xdr:from>
    <xdr:to>
      <xdr:col>18</xdr:col>
      <xdr:colOff>297573</xdr:colOff>
      <xdr:row>21</xdr:row>
      <xdr:rowOff>43794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314324</xdr:colOff>
      <xdr:row>0</xdr:row>
      <xdr:rowOff>123825</xdr:rowOff>
    </xdr:from>
    <xdr:to>
      <xdr:col>20</xdr:col>
      <xdr:colOff>85724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9"/>
  <sheetViews>
    <sheetView topLeftCell="A6" workbookViewId="0">
      <selection activeCell="I6" sqref="I6:I8"/>
    </sheetView>
  </sheetViews>
  <sheetFormatPr defaultRowHeight="14.4" x14ac:dyDescent="0.3"/>
  <cols>
    <col min="1" max="5" width="10.6640625" style="1" customWidth="1"/>
    <col min="6" max="6" width="4.6640625" customWidth="1"/>
    <col min="7" max="7" width="20.6640625" customWidth="1"/>
    <col min="9" max="9" width="9.109375" style="28"/>
    <col min="11" max="15" width="9.109375" style="31"/>
  </cols>
  <sheetData>
    <row r="1" spans="1:32" s="2" customFormat="1" ht="18.75" customHeight="1" x14ac:dyDescent="0.35">
      <c r="A1" s="33" t="s">
        <v>35</v>
      </c>
      <c r="B1" s="33"/>
      <c r="C1" s="33"/>
      <c r="D1" s="33"/>
      <c r="E1" s="33"/>
      <c r="F1" s="33"/>
      <c r="G1" s="33"/>
      <c r="H1" s="33"/>
      <c r="I1" s="33"/>
      <c r="J1" s="3"/>
      <c r="K1" s="29"/>
      <c r="L1" s="29"/>
      <c r="M1" s="29"/>
      <c r="N1" s="29"/>
      <c r="O1" s="29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2" customFormat="1" ht="18" x14ac:dyDescent="0.35">
      <c r="A2" s="33"/>
      <c r="B2" s="33"/>
      <c r="C2" s="33"/>
      <c r="D2" s="33"/>
      <c r="E2" s="33"/>
      <c r="F2" s="33"/>
      <c r="G2" s="33"/>
      <c r="H2" s="33"/>
      <c r="I2" s="33"/>
      <c r="J2" s="3"/>
      <c r="K2" s="29"/>
      <c r="L2" s="29"/>
      <c r="M2" s="29"/>
      <c r="N2" s="29"/>
      <c r="O2" s="29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3">
      <c r="A3" s="33"/>
      <c r="B3" s="33"/>
      <c r="C3" s="33"/>
      <c r="D3" s="33"/>
      <c r="E3" s="33"/>
      <c r="F3" s="33"/>
      <c r="G3" s="33"/>
      <c r="H3" s="33"/>
      <c r="I3" s="33"/>
      <c r="J3" s="5"/>
      <c r="K3" s="30"/>
      <c r="L3" s="30"/>
      <c r="M3" s="30"/>
      <c r="N3" s="30"/>
      <c r="O3" s="30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5" thickBot="1" x14ac:dyDescent="0.35">
      <c r="A4" s="4"/>
      <c r="B4" s="4"/>
      <c r="C4" s="4"/>
      <c r="D4" s="4"/>
      <c r="E4" s="4"/>
      <c r="F4" s="5"/>
      <c r="G4" s="5"/>
      <c r="H4" s="5"/>
      <c r="I4" s="27"/>
      <c r="J4" s="5"/>
      <c r="K4" s="30"/>
      <c r="L4" s="30"/>
      <c r="M4" s="30">
        <f>+AVERAGE(M6:M37)</f>
        <v>3.2359374999999995</v>
      </c>
      <c r="N4" s="30">
        <f>+AVERAGE(N6:N37)</f>
        <v>11.590565610353057</v>
      </c>
      <c r="O4" s="30">
        <f>+AVERAGE(O6:O37)</f>
        <v>3.3994556157333768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8" customHeight="1" thickTop="1" thickBot="1" x14ac:dyDescent="0.35">
      <c r="A5" s="26" t="s">
        <v>36</v>
      </c>
      <c r="B5" s="13" t="s">
        <v>38</v>
      </c>
      <c r="C5" s="13"/>
      <c r="D5" s="13" t="s">
        <v>30</v>
      </c>
      <c r="E5" s="13" t="s">
        <v>14</v>
      </c>
      <c r="F5" s="5"/>
      <c r="G5" s="34" t="s">
        <v>15</v>
      </c>
      <c r="H5" s="34"/>
      <c r="I5" s="34"/>
      <c r="J5" s="5"/>
      <c r="K5" s="30"/>
      <c r="L5" s="30"/>
      <c r="M5" s="30" t="s">
        <v>45</v>
      </c>
      <c r="N5" s="30" t="s">
        <v>46</v>
      </c>
      <c r="O5" s="30" t="s">
        <v>47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8" customHeight="1" thickTop="1" thickBot="1" x14ac:dyDescent="0.35">
      <c r="A6" s="12" t="s">
        <v>37</v>
      </c>
      <c r="B6" s="12" t="s">
        <v>1</v>
      </c>
      <c r="C6" s="12"/>
      <c r="D6" s="12" t="s">
        <v>29</v>
      </c>
      <c r="E6" s="12" t="s">
        <v>28</v>
      </c>
      <c r="F6" s="5"/>
      <c r="G6" s="6" t="s">
        <v>40</v>
      </c>
      <c r="H6" s="7" t="s">
        <v>39</v>
      </c>
      <c r="I6" s="23">
        <v>0.1</v>
      </c>
      <c r="J6" s="5"/>
      <c r="K6" s="30">
        <f t="shared" ref="K6:K37" si="0">+A7-x</f>
        <v>-3</v>
      </c>
      <c r="L6" s="30">
        <f t="shared" ref="L6:L37" si="1">+B7-y</f>
        <v>-5.9549384525389781</v>
      </c>
      <c r="M6" s="30">
        <f>+K6^2</f>
        <v>9</v>
      </c>
      <c r="N6" s="30">
        <f>+L6^2</f>
        <v>35.461291973527317</v>
      </c>
      <c r="O6" s="30">
        <f>+K6*L6</f>
        <v>17.864815357616934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8" customHeight="1" thickTop="1" thickBot="1" x14ac:dyDescent="0.35">
      <c r="A7" s="10">
        <v>0</v>
      </c>
      <c r="B7" s="11">
        <v>1.9345780846553695E-2</v>
      </c>
      <c r="C7" s="11"/>
      <c r="D7" s="11">
        <f t="shared" ref="D7:D37" si="2">+k0+k1_*A7</f>
        <v>1</v>
      </c>
      <c r="E7" s="11">
        <f>+(D7-B7)^2</f>
        <v>0.96168269754345548</v>
      </c>
      <c r="F7" s="5"/>
      <c r="G7" s="8" t="s">
        <v>41</v>
      </c>
      <c r="H7" s="7" t="s">
        <v>43</v>
      </c>
      <c r="I7" s="23">
        <v>1</v>
      </c>
      <c r="J7" s="5"/>
      <c r="K7" s="30">
        <f t="shared" si="0"/>
        <v>-2.9</v>
      </c>
      <c r="L7" s="30">
        <f t="shared" si="1"/>
        <v>-5.5921819647166915</v>
      </c>
      <c r="M7" s="30">
        <f t="shared" ref="M7:M37" si="3">+K7^2</f>
        <v>8.41</v>
      </c>
      <c r="N7" s="30">
        <f t="shared" ref="N7:N37" si="4">+L7^2</f>
        <v>31.272499126502634</v>
      </c>
      <c r="O7" s="30">
        <f t="shared" ref="O7:O37" si="5">+K7*L7</f>
        <v>16.217327697678403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8" customHeight="1" thickTop="1" thickBot="1" x14ac:dyDescent="0.35">
      <c r="A8" s="10">
        <f t="shared" ref="A8:A37" si="6">+$I$6+A7</f>
        <v>0.1</v>
      </c>
      <c r="B8" s="11">
        <v>0.38210226866884034</v>
      </c>
      <c r="C8" s="11"/>
      <c r="D8" s="11">
        <f t="shared" si="2"/>
        <v>1.1000000000000001</v>
      </c>
      <c r="E8" s="11">
        <f t="shared" ref="E8:E37" si="7">+(D8-B8)^2</f>
        <v>0.51537715265042605</v>
      </c>
      <c r="F8" s="5"/>
      <c r="G8" s="8" t="s">
        <v>42</v>
      </c>
      <c r="H8" s="7" t="s">
        <v>44</v>
      </c>
      <c r="I8" s="23">
        <v>1</v>
      </c>
      <c r="J8" s="5"/>
      <c r="K8" s="30">
        <f t="shared" si="0"/>
        <v>-2.8</v>
      </c>
      <c r="L8" s="30">
        <f t="shared" si="1"/>
        <v>-4.3891457760448249</v>
      </c>
      <c r="M8" s="30">
        <f t="shared" si="3"/>
        <v>7.839999999999999</v>
      </c>
      <c r="N8" s="30">
        <f t="shared" si="4"/>
        <v>19.264600643372127</v>
      </c>
      <c r="O8" s="30">
        <f t="shared" si="5"/>
        <v>12.28960817292551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8" customHeight="1" thickTop="1" thickBot="1" x14ac:dyDescent="0.35">
      <c r="A9" s="10">
        <f t="shared" si="6"/>
        <v>0.2</v>
      </c>
      <c r="B9" s="11">
        <v>1.5851384573407072</v>
      </c>
      <c r="C9" s="11"/>
      <c r="D9" s="11">
        <f t="shared" si="2"/>
        <v>1.2</v>
      </c>
      <c r="E9" s="11">
        <f t="shared" si="7"/>
        <v>0.14833163132277979</v>
      </c>
      <c r="F9" s="5"/>
      <c r="G9" s="5"/>
      <c r="H9" s="32" t="s">
        <v>37</v>
      </c>
      <c r="I9" s="30">
        <v>3</v>
      </c>
      <c r="J9" s="5"/>
      <c r="K9" s="30">
        <f t="shared" si="0"/>
        <v>-2.7</v>
      </c>
      <c r="L9" s="30">
        <f t="shared" si="1"/>
        <v>-4.3833949066500644</v>
      </c>
      <c r="M9" s="30">
        <f t="shared" si="3"/>
        <v>7.2900000000000009</v>
      </c>
      <c r="N9" s="30">
        <f t="shared" si="4"/>
        <v>19.214150907645728</v>
      </c>
      <c r="O9" s="30">
        <f t="shared" si="5"/>
        <v>11.835166247955174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8" customHeight="1" thickTop="1" thickBot="1" x14ac:dyDescent="0.35">
      <c r="A10" s="10">
        <f t="shared" si="6"/>
        <v>0.30000000000000004</v>
      </c>
      <c r="B10" s="11">
        <v>1.5908893267354678</v>
      </c>
      <c r="C10" s="11"/>
      <c r="D10" s="11">
        <f t="shared" si="2"/>
        <v>1.3</v>
      </c>
      <c r="E10" s="11">
        <f t="shared" si="7"/>
        <v>8.4616600408613712E-2</v>
      </c>
      <c r="F10" s="5"/>
      <c r="G10" s="5"/>
      <c r="H10" s="32" t="s">
        <v>1</v>
      </c>
      <c r="I10" s="30">
        <f>+AVERAGE(B7:B37)</f>
        <v>5.9742842333855322</v>
      </c>
      <c r="J10" s="5"/>
      <c r="K10" s="30">
        <f t="shared" si="0"/>
        <v>-2.6</v>
      </c>
      <c r="L10" s="30">
        <f t="shared" si="1"/>
        <v>-4.1485244196319107</v>
      </c>
      <c r="M10" s="30">
        <f t="shared" si="3"/>
        <v>6.7600000000000007</v>
      </c>
      <c r="N10" s="30">
        <f t="shared" si="4"/>
        <v>17.21025486028228</v>
      </c>
      <c r="O10" s="30">
        <f t="shared" si="5"/>
        <v>10.786163491042968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8" customHeight="1" thickTop="1" thickBot="1" x14ac:dyDescent="0.35">
      <c r="A11" s="10">
        <f t="shared" si="6"/>
        <v>0.4</v>
      </c>
      <c r="B11" s="11">
        <v>1.8257598137536215</v>
      </c>
      <c r="C11" s="11"/>
      <c r="D11" s="11">
        <f t="shared" si="2"/>
        <v>1.4</v>
      </c>
      <c r="E11" s="11">
        <f t="shared" si="7"/>
        <v>0.18127141900751856</v>
      </c>
      <c r="F11" s="5"/>
      <c r="G11" s="34" t="s">
        <v>21</v>
      </c>
      <c r="H11" s="34"/>
      <c r="I11" s="34"/>
      <c r="J11" s="5"/>
      <c r="K11" s="30">
        <f t="shared" si="0"/>
        <v>-2.5</v>
      </c>
      <c r="L11" s="30">
        <f t="shared" si="1"/>
        <v>-3.512292013404573</v>
      </c>
      <c r="M11" s="30">
        <f t="shared" si="3"/>
        <v>6.25</v>
      </c>
      <c r="N11" s="30">
        <f t="shared" si="4"/>
        <v>12.336195187425549</v>
      </c>
      <c r="O11" s="30">
        <f t="shared" si="5"/>
        <v>8.780730033511432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8" customHeight="1" thickTop="1" thickBot="1" x14ac:dyDescent="0.35">
      <c r="A12" s="10">
        <f t="shared" si="6"/>
        <v>0.5</v>
      </c>
      <c r="B12" s="11">
        <v>2.4619922199809592</v>
      </c>
      <c r="C12" s="11"/>
      <c r="D12" s="11">
        <f t="shared" si="2"/>
        <v>1.5</v>
      </c>
      <c r="E12" s="11">
        <f t="shared" si="7"/>
        <v>0.9254290313038942</v>
      </c>
      <c r="F12" s="5"/>
      <c r="G12" s="8" t="s">
        <v>25</v>
      </c>
      <c r="H12" s="7" t="s">
        <v>4</v>
      </c>
      <c r="I12" s="23">
        <f>+SUM(E7:E29)</f>
        <v>214.06472245591121</v>
      </c>
      <c r="J12" s="5"/>
      <c r="K12" s="30">
        <f t="shared" si="0"/>
        <v>-2.4</v>
      </c>
      <c r="L12" s="30">
        <f t="shared" si="1"/>
        <v>-3.5466786019066143</v>
      </c>
      <c r="M12" s="30">
        <f t="shared" si="3"/>
        <v>5.76</v>
      </c>
      <c r="N12" s="30">
        <f t="shared" si="4"/>
        <v>12.578929105222256</v>
      </c>
      <c r="O12" s="30">
        <f t="shared" si="5"/>
        <v>8.5120286445758744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8" customHeight="1" thickTop="1" thickBot="1" x14ac:dyDescent="0.35">
      <c r="A13" s="10">
        <f t="shared" si="6"/>
        <v>0.6</v>
      </c>
      <c r="B13" s="11">
        <v>2.4276056314789178</v>
      </c>
      <c r="C13" s="11"/>
      <c r="D13" s="11">
        <f t="shared" si="2"/>
        <v>1.6</v>
      </c>
      <c r="E13" s="11">
        <f t="shared" si="7"/>
        <v>0.68493108125561819</v>
      </c>
      <c r="F13" s="5"/>
      <c r="G13" s="8" t="s">
        <v>22</v>
      </c>
      <c r="H13" s="15" t="s">
        <v>24</v>
      </c>
      <c r="I13" s="23">
        <f>+O4/(SQRT(M4)*SQRT(N4))</f>
        <v>0.55508181282165991</v>
      </c>
      <c r="J13" s="5"/>
      <c r="K13" s="30">
        <f t="shared" si="0"/>
        <v>-2.2999999999999998</v>
      </c>
      <c r="L13" s="30">
        <f t="shared" si="1"/>
        <v>-3.2069936886903951</v>
      </c>
      <c r="M13" s="30">
        <f t="shared" si="3"/>
        <v>5.2899999999999991</v>
      </c>
      <c r="N13" s="30">
        <f t="shared" si="4"/>
        <v>10.284808519300027</v>
      </c>
      <c r="O13" s="30">
        <f t="shared" si="5"/>
        <v>7.3760854839879082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8" customHeight="1" thickTop="1" thickBot="1" x14ac:dyDescent="0.35">
      <c r="A14" s="10">
        <f t="shared" si="6"/>
        <v>0.7</v>
      </c>
      <c r="B14" s="11">
        <v>2.767290544695137</v>
      </c>
      <c r="C14" s="11"/>
      <c r="D14" s="11">
        <f t="shared" si="2"/>
        <v>1.7</v>
      </c>
      <c r="E14" s="11">
        <f t="shared" si="7"/>
        <v>1.1391091067956425</v>
      </c>
      <c r="F14" s="5"/>
      <c r="G14" s="5"/>
      <c r="H14" s="5"/>
      <c r="I14" s="27"/>
      <c r="J14" s="5"/>
      <c r="K14" s="30">
        <f t="shared" si="0"/>
        <v>-2.2000000000000002</v>
      </c>
      <c r="L14" s="30">
        <f t="shared" si="1"/>
        <v>-2.3805512640812614</v>
      </c>
      <c r="M14" s="30">
        <f t="shared" si="3"/>
        <v>4.8400000000000007</v>
      </c>
      <c r="N14" s="30">
        <f t="shared" si="4"/>
        <v>5.6670243209188911</v>
      </c>
      <c r="O14" s="30">
        <f t="shared" si="5"/>
        <v>5.2372127809787754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8" customHeight="1" thickTop="1" thickBot="1" x14ac:dyDescent="0.35">
      <c r="A15" s="10">
        <f t="shared" si="6"/>
        <v>0.79999999999999993</v>
      </c>
      <c r="B15" s="11">
        <v>3.5937329693042708</v>
      </c>
      <c r="C15" s="11"/>
      <c r="D15" s="11">
        <f t="shared" si="2"/>
        <v>1.7999999999999998</v>
      </c>
      <c r="E15" s="11">
        <f t="shared" si="7"/>
        <v>3.2174779651691168</v>
      </c>
      <c r="F15" s="5"/>
      <c r="G15" s="5"/>
      <c r="H15" s="5"/>
      <c r="I15" s="27"/>
      <c r="J15" s="5"/>
      <c r="K15" s="30">
        <f t="shared" si="0"/>
        <v>-2.1</v>
      </c>
      <c r="L15" s="30">
        <f t="shared" si="1"/>
        <v>-1.8794076814183089</v>
      </c>
      <c r="M15" s="30">
        <f t="shared" si="3"/>
        <v>4.41</v>
      </c>
      <c r="N15" s="30">
        <f t="shared" si="4"/>
        <v>3.5321732329741438</v>
      </c>
      <c r="O15" s="30">
        <f t="shared" si="5"/>
        <v>3.9467561309784491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8" customHeight="1" thickTop="1" thickBot="1" x14ac:dyDescent="0.35">
      <c r="A16" s="10">
        <f t="shared" si="6"/>
        <v>0.89999999999999991</v>
      </c>
      <c r="B16" s="11">
        <v>4.0948765519672232</v>
      </c>
      <c r="C16" s="11"/>
      <c r="D16" s="11">
        <f t="shared" si="2"/>
        <v>1.9</v>
      </c>
      <c r="E16" s="11">
        <f t="shared" si="7"/>
        <v>4.8174830783755267</v>
      </c>
      <c r="F16" s="5"/>
      <c r="G16" s="5"/>
      <c r="H16" s="5"/>
      <c r="I16" s="27"/>
      <c r="J16" s="5"/>
      <c r="K16" s="30">
        <f t="shared" si="0"/>
        <v>-2</v>
      </c>
      <c r="L16" s="30">
        <f t="shared" si="1"/>
        <v>-1.9104020431085074</v>
      </c>
      <c r="M16" s="30">
        <f t="shared" si="3"/>
        <v>4</v>
      </c>
      <c r="N16" s="30">
        <f t="shared" si="4"/>
        <v>3.6496359663131592</v>
      </c>
      <c r="O16" s="30">
        <f t="shared" si="5"/>
        <v>3.8208040862170147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8" customHeight="1" thickTop="1" thickBot="1" x14ac:dyDescent="0.35">
      <c r="A17" s="10">
        <f t="shared" si="6"/>
        <v>0.99999999999999989</v>
      </c>
      <c r="B17" s="11">
        <v>4.0638821902770248</v>
      </c>
      <c r="C17" s="11"/>
      <c r="D17" s="11">
        <f t="shared" si="2"/>
        <v>2</v>
      </c>
      <c r="E17" s="11">
        <f t="shared" si="7"/>
        <v>4.2596096953426894</v>
      </c>
      <c r="F17" s="5"/>
      <c r="G17" s="5"/>
      <c r="H17" s="5"/>
      <c r="I17" s="27"/>
      <c r="J17" s="5"/>
      <c r="K17" s="30">
        <f t="shared" si="0"/>
        <v>-1.9000000000000001</v>
      </c>
      <c r="L17" s="30">
        <f t="shared" si="1"/>
        <v>-1.4415574784597309</v>
      </c>
      <c r="M17" s="30">
        <f t="shared" si="3"/>
        <v>3.6100000000000003</v>
      </c>
      <c r="N17" s="30">
        <f t="shared" si="4"/>
        <v>2.0780879637031777</v>
      </c>
      <c r="O17" s="30">
        <f t="shared" si="5"/>
        <v>2.7389592090734891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8" customHeight="1" thickTop="1" thickBot="1" x14ac:dyDescent="0.35">
      <c r="A18" s="10">
        <f t="shared" si="6"/>
        <v>1.0999999999999999</v>
      </c>
      <c r="B18" s="11">
        <v>4.5327267549258012</v>
      </c>
      <c r="C18" s="11"/>
      <c r="D18" s="11">
        <f t="shared" si="2"/>
        <v>2.0999999999999996</v>
      </c>
      <c r="E18" s="11">
        <f t="shared" si="7"/>
        <v>5.9181594641318211</v>
      </c>
      <c r="F18" s="5"/>
      <c r="G18" s="5"/>
      <c r="H18" s="5"/>
      <c r="I18" s="27"/>
      <c r="J18" s="5"/>
      <c r="K18" s="30">
        <f t="shared" si="0"/>
        <v>-1.8</v>
      </c>
      <c r="L18" s="30">
        <f t="shared" si="1"/>
        <v>-0.82636226381083144</v>
      </c>
      <c r="M18" s="30">
        <f t="shared" si="3"/>
        <v>3.24</v>
      </c>
      <c r="N18" s="30">
        <f t="shared" si="4"/>
        <v>0.68287459105056214</v>
      </c>
      <c r="O18" s="30">
        <f t="shared" si="5"/>
        <v>1.4874520748594966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8" customHeight="1" thickTop="1" thickBot="1" x14ac:dyDescent="0.35">
      <c r="A19" s="10">
        <f t="shared" si="6"/>
        <v>1.2</v>
      </c>
      <c r="B19" s="11">
        <v>5.1479219695747007</v>
      </c>
      <c r="C19" s="11"/>
      <c r="D19" s="11">
        <f t="shared" si="2"/>
        <v>2.2000000000000002</v>
      </c>
      <c r="E19" s="11">
        <f t="shared" si="7"/>
        <v>8.6902439387011814</v>
      </c>
      <c r="F19" s="5"/>
      <c r="G19" s="5"/>
      <c r="H19" s="5"/>
      <c r="I19" s="27"/>
      <c r="J19" s="5"/>
      <c r="K19" s="30">
        <f t="shared" si="0"/>
        <v>-1.7</v>
      </c>
      <c r="L19" s="30">
        <f t="shared" si="1"/>
        <v>-0.65153467307040369</v>
      </c>
      <c r="M19" s="30">
        <f t="shared" si="3"/>
        <v>2.8899999999999997</v>
      </c>
      <c r="N19" s="30">
        <f t="shared" si="4"/>
        <v>0.42449743021295783</v>
      </c>
      <c r="O19" s="30">
        <f t="shared" si="5"/>
        <v>1.1076089442196861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8" customHeight="1" thickTop="1" thickBot="1" x14ac:dyDescent="0.35">
      <c r="A20" s="10">
        <f t="shared" si="6"/>
        <v>1.3</v>
      </c>
      <c r="B20" s="11">
        <v>5.3227495603151285</v>
      </c>
      <c r="C20" s="11"/>
      <c r="D20" s="11">
        <f t="shared" si="2"/>
        <v>2.2999999999999998</v>
      </c>
      <c r="E20" s="11">
        <f t="shared" si="7"/>
        <v>9.1370149043853033</v>
      </c>
      <c r="F20" s="5"/>
      <c r="G20" s="5"/>
      <c r="H20" s="5"/>
      <c r="I20" s="27"/>
      <c r="J20" s="5"/>
      <c r="K20" s="30">
        <f t="shared" si="0"/>
        <v>-1.5999999999999999</v>
      </c>
      <c r="L20" s="30">
        <f t="shared" si="1"/>
        <v>-0.2426841825020043</v>
      </c>
      <c r="M20" s="30">
        <f t="shared" si="3"/>
        <v>2.5599999999999996</v>
      </c>
      <c r="N20" s="30">
        <f t="shared" si="4"/>
        <v>5.8895612436666127E-2</v>
      </c>
      <c r="O20" s="30">
        <f t="shared" si="5"/>
        <v>0.38829469200320682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8" customHeight="1" thickTop="1" thickBot="1" x14ac:dyDescent="0.35">
      <c r="A21" s="10">
        <f t="shared" si="6"/>
        <v>1.4000000000000001</v>
      </c>
      <c r="B21" s="11">
        <v>5.7316000508835279</v>
      </c>
      <c r="C21" s="11"/>
      <c r="D21" s="11">
        <f t="shared" si="2"/>
        <v>2.4000000000000004</v>
      </c>
      <c r="E21" s="11">
        <f t="shared" si="7"/>
        <v>11.099558899047123</v>
      </c>
      <c r="F21" s="5"/>
      <c r="G21" s="5"/>
      <c r="H21" s="5"/>
      <c r="I21" s="27"/>
      <c r="J21" s="5"/>
      <c r="K21" s="30">
        <f t="shared" si="0"/>
        <v>-1.4999999999999998</v>
      </c>
      <c r="L21" s="30">
        <f t="shared" si="1"/>
        <v>0.37161824550144207</v>
      </c>
      <c r="M21" s="30">
        <f t="shared" si="3"/>
        <v>2.2499999999999991</v>
      </c>
      <c r="N21" s="30">
        <f t="shared" si="4"/>
        <v>0.13810012038957006</v>
      </c>
      <c r="O21" s="30">
        <f t="shared" si="5"/>
        <v>-0.55742736825216299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8" customHeight="1" thickTop="1" thickBot="1" x14ac:dyDescent="0.35">
      <c r="A22" s="10">
        <f t="shared" si="6"/>
        <v>1.5000000000000002</v>
      </c>
      <c r="B22" s="11">
        <v>6.3459024788869742</v>
      </c>
      <c r="C22" s="11"/>
      <c r="D22" s="11">
        <f t="shared" si="2"/>
        <v>2.5</v>
      </c>
      <c r="E22" s="11">
        <f t="shared" si="7"/>
        <v>14.790965877108974</v>
      </c>
      <c r="F22" s="5"/>
      <c r="G22" s="5"/>
      <c r="H22" s="5"/>
      <c r="I22" s="27"/>
      <c r="J22" s="5"/>
      <c r="K22" s="30">
        <f t="shared" si="0"/>
        <v>-1.3999999999999997</v>
      </c>
      <c r="L22" s="30">
        <f t="shared" si="1"/>
        <v>0.693817129846515</v>
      </c>
      <c r="M22" s="30">
        <f t="shared" si="3"/>
        <v>1.9599999999999991</v>
      </c>
      <c r="N22" s="30">
        <f t="shared" si="4"/>
        <v>0.48138220966845585</v>
      </c>
      <c r="O22" s="30">
        <f t="shared" si="5"/>
        <v>-0.97134398178512082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8" customHeight="1" thickTop="1" thickBot="1" x14ac:dyDescent="0.35">
      <c r="A23" s="10">
        <f t="shared" si="6"/>
        <v>1.6000000000000003</v>
      </c>
      <c r="B23" s="11">
        <v>6.6681013632320472</v>
      </c>
      <c r="C23" s="11"/>
      <c r="D23" s="11">
        <f t="shared" si="2"/>
        <v>2.6000000000000005</v>
      </c>
      <c r="E23" s="11">
        <f t="shared" si="7"/>
        <v>16.549448701530437</v>
      </c>
      <c r="F23" s="5"/>
      <c r="G23" s="5"/>
      <c r="H23" s="5"/>
      <c r="I23" s="27"/>
      <c r="J23" s="5"/>
      <c r="K23" s="30">
        <f t="shared" si="0"/>
        <v>-1.2999999999999996</v>
      </c>
      <c r="L23" s="30">
        <f t="shared" si="1"/>
        <v>1.170350429339595</v>
      </c>
      <c r="M23" s="30">
        <f t="shared" si="3"/>
        <v>1.6899999999999991</v>
      </c>
      <c r="N23" s="30">
        <f t="shared" si="4"/>
        <v>1.3697201274553743</v>
      </c>
      <c r="O23" s="30">
        <f t="shared" si="5"/>
        <v>-1.521455558141473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8" customHeight="1" thickTop="1" thickBot="1" x14ac:dyDescent="0.35">
      <c r="A24" s="10">
        <f t="shared" si="6"/>
        <v>1.7000000000000004</v>
      </c>
      <c r="B24" s="11">
        <v>7.1446346627251271</v>
      </c>
      <c r="C24" s="11"/>
      <c r="D24" s="11">
        <f t="shared" si="2"/>
        <v>2.7</v>
      </c>
      <c r="E24" s="11">
        <f t="shared" si="7"/>
        <v>19.754777285097703</v>
      </c>
      <c r="F24" s="5"/>
      <c r="G24" s="5"/>
      <c r="H24" s="5"/>
      <c r="I24" s="27"/>
      <c r="J24" s="5"/>
      <c r="K24" s="30">
        <f t="shared" si="0"/>
        <v>-1.1999999999999995</v>
      </c>
      <c r="L24" s="30">
        <f t="shared" si="1"/>
        <v>1.0490833890044993</v>
      </c>
      <c r="M24" s="30">
        <f t="shared" si="3"/>
        <v>1.4399999999999988</v>
      </c>
      <c r="N24" s="30">
        <f t="shared" si="4"/>
        <v>1.1005759570851654</v>
      </c>
      <c r="O24" s="30">
        <f t="shared" si="5"/>
        <v>-1.2589000668053987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8" customHeight="1" thickTop="1" thickBot="1" x14ac:dyDescent="0.35">
      <c r="A25" s="10">
        <f t="shared" si="6"/>
        <v>1.8000000000000005</v>
      </c>
      <c r="B25" s="11">
        <v>7.0233676223900314</v>
      </c>
      <c r="C25" s="11"/>
      <c r="D25" s="11">
        <f t="shared" si="2"/>
        <v>2.8000000000000007</v>
      </c>
      <c r="E25" s="11">
        <f t="shared" si="7"/>
        <v>17.836834073852422</v>
      </c>
      <c r="F25" s="5"/>
      <c r="G25" s="5"/>
      <c r="H25" s="5"/>
      <c r="I25" s="27"/>
      <c r="J25" s="5"/>
      <c r="K25" s="30">
        <f t="shared" si="0"/>
        <v>-1.0999999999999994</v>
      </c>
      <c r="L25" s="30">
        <f t="shared" si="1"/>
        <v>1.0934778095742761</v>
      </c>
      <c r="M25" s="30">
        <f t="shared" si="3"/>
        <v>1.2099999999999986</v>
      </c>
      <c r="N25" s="30">
        <f t="shared" si="4"/>
        <v>1.1956937200313569</v>
      </c>
      <c r="O25" s="30">
        <f t="shared" si="5"/>
        <v>-1.2028255905317031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8" customHeight="1" thickTop="1" thickBot="1" x14ac:dyDescent="0.35">
      <c r="A26" s="10">
        <f t="shared" si="6"/>
        <v>1.9000000000000006</v>
      </c>
      <c r="B26" s="11">
        <v>7.0677620429598083</v>
      </c>
      <c r="C26" s="11"/>
      <c r="D26" s="11">
        <f t="shared" si="2"/>
        <v>2.9000000000000004</v>
      </c>
      <c r="E26" s="11">
        <f t="shared" si="7"/>
        <v>17.37024044673651</v>
      </c>
      <c r="F26" s="5"/>
      <c r="G26" s="5"/>
      <c r="H26" s="5"/>
      <c r="I26" s="27"/>
      <c r="J26" s="5"/>
      <c r="K26" s="30">
        <f t="shared" si="0"/>
        <v>-0.99999999999999956</v>
      </c>
      <c r="L26" s="30">
        <f t="shared" si="1"/>
        <v>2.1644150241030875</v>
      </c>
      <c r="M26" s="30">
        <f t="shared" si="3"/>
        <v>0.99999999999999911</v>
      </c>
      <c r="N26" s="30">
        <f t="shared" si="4"/>
        <v>4.684692396563169</v>
      </c>
      <c r="O26" s="30">
        <f t="shared" si="5"/>
        <v>-2.1644150241030866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8" customHeight="1" thickTop="1" thickBot="1" x14ac:dyDescent="0.35">
      <c r="A27" s="10">
        <f t="shared" si="6"/>
        <v>2.0000000000000004</v>
      </c>
      <c r="B27" s="11">
        <v>8.1386992574886197</v>
      </c>
      <c r="C27" s="11"/>
      <c r="D27" s="11">
        <f t="shared" si="2"/>
        <v>3.0000000000000004</v>
      </c>
      <c r="E27" s="11">
        <f t="shared" si="7"/>
        <v>26.40623005891409</v>
      </c>
      <c r="F27" s="5"/>
      <c r="G27" s="5"/>
      <c r="H27" s="5"/>
      <c r="I27" s="27"/>
      <c r="J27" s="5"/>
      <c r="K27" s="30">
        <f t="shared" si="0"/>
        <v>-0.89999999999999947</v>
      </c>
      <c r="L27" s="30">
        <f t="shared" si="1"/>
        <v>1.9233819620385777</v>
      </c>
      <c r="M27" s="30">
        <f t="shared" si="3"/>
        <v>0.80999999999999905</v>
      </c>
      <c r="N27" s="30">
        <f t="shared" si="4"/>
        <v>3.6993981718953686</v>
      </c>
      <c r="O27" s="30">
        <f t="shared" si="5"/>
        <v>-1.7310437658347189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8" customHeight="1" thickTop="1" thickBot="1" x14ac:dyDescent="0.35">
      <c r="A28" s="10">
        <f t="shared" si="6"/>
        <v>2.1000000000000005</v>
      </c>
      <c r="B28" s="11">
        <v>7.8976661954241099</v>
      </c>
      <c r="C28" s="11"/>
      <c r="D28" s="11">
        <f t="shared" si="2"/>
        <v>3.1000000000000005</v>
      </c>
      <c r="E28" s="11">
        <f t="shared" si="7"/>
        <v>23.017600922715246</v>
      </c>
      <c r="F28" s="5"/>
      <c r="G28" s="5"/>
      <c r="H28" s="5"/>
      <c r="I28" s="27"/>
      <c r="J28" s="5"/>
      <c r="K28" s="30">
        <f t="shared" si="0"/>
        <v>-0.79999999999999938</v>
      </c>
      <c r="L28" s="30">
        <f t="shared" si="1"/>
        <v>2.3791930804788777</v>
      </c>
      <c r="M28" s="30">
        <f t="shared" si="3"/>
        <v>0.63999999999999901</v>
      </c>
      <c r="N28" s="30">
        <f t="shared" si="4"/>
        <v>5.6605597141985715</v>
      </c>
      <c r="O28" s="30">
        <f t="shared" si="5"/>
        <v>-1.9033544643831006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8" customHeight="1" thickTop="1" thickBot="1" x14ac:dyDescent="0.35">
      <c r="A29" s="10">
        <f t="shared" si="6"/>
        <v>2.2000000000000006</v>
      </c>
      <c r="B29" s="11">
        <v>8.3534773138644098</v>
      </c>
      <c r="C29" s="11"/>
      <c r="D29" s="11">
        <f t="shared" si="2"/>
        <v>3.2000000000000006</v>
      </c>
      <c r="E29" s="11">
        <f t="shared" si="7"/>
        <v>26.558328424515121</v>
      </c>
      <c r="F29" s="5"/>
      <c r="G29" s="5"/>
      <c r="H29" s="5"/>
      <c r="I29" s="27"/>
      <c r="J29" s="5"/>
      <c r="K29" s="30">
        <f t="shared" si="0"/>
        <v>-0.69999999999999929</v>
      </c>
      <c r="L29" s="30">
        <f t="shared" si="1"/>
        <v>3.0320019191574445</v>
      </c>
      <c r="M29" s="30">
        <f t="shared" si="3"/>
        <v>0.48999999999999899</v>
      </c>
      <c r="N29" s="30">
        <f t="shared" si="4"/>
        <v>9.1930356377744271</v>
      </c>
      <c r="O29" s="30">
        <f t="shared" si="5"/>
        <v>-2.1224013434102091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8" customHeight="1" thickTop="1" thickBot="1" x14ac:dyDescent="0.35">
      <c r="A30" s="10">
        <f t="shared" si="6"/>
        <v>2.3000000000000007</v>
      </c>
      <c r="B30" s="11">
        <v>9.0062861525429767</v>
      </c>
      <c r="C30" s="11"/>
      <c r="D30" s="11">
        <f t="shared" si="2"/>
        <v>3.3000000000000007</v>
      </c>
      <c r="E30" s="11">
        <f t="shared" si="7"/>
        <v>32.561701654703718</v>
      </c>
      <c r="F30" s="5"/>
      <c r="G30" s="5"/>
      <c r="H30" s="5"/>
      <c r="I30" s="27"/>
      <c r="J30" s="5"/>
      <c r="K30" s="30">
        <f t="shared" si="0"/>
        <v>-0.5999999999999992</v>
      </c>
      <c r="L30" s="30">
        <f t="shared" si="1"/>
        <v>3.2098996475837769</v>
      </c>
      <c r="M30" s="30">
        <f t="shared" si="3"/>
        <v>0.35999999999999904</v>
      </c>
      <c r="N30" s="30">
        <f t="shared" si="4"/>
        <v>10.303455747558456</v>
      </c>
      <c r="O30" s="30">
        <f t="shared" si="5"/>
        <v>-1.9259397885502636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8" customHeight="1" thickTop="1" thickBot="1" x14ac:dyDescent="0.35">
      <c r="A31" s="10">
        <f t="shared" si="6"/>
        <v>2.4000000000000008</v>
      </c>
      <c r="B31" s="11">
        <v>9.184183880969309</v>
      </c>
      <c r="C31" s="11"/>
      <c r="D31" s="11">
        <f t="shared" si="2"/>
        <v>3.4000000000000008</v>
      </c>
      <c r="E31" s="11">
        <f t="shared" si="7"/>
        <v>33.456783168865172</v>
      </c>
      <c r="F31" s="5"/>
      <c r="G31" s="5"/>
      <c r="H31" s="5"/>
      <c r="I31" s="27"/>
      <c r="J31" s="5"/>
      <c r="K31" s="30">
        <f t="shared" si="0"/>
        <v>-0.49999999999999911</v>
      </c>
      <c r="L31" s="30">
        <f t="shared" si="1"/>
        <v>3.4686103542441096</v>
      </c>
      <c r="M31" s="30">
        <f t="shared" si="3"/>
        <v>0.24999999999999911</v>
      </c>
      <c r="N31" s="30">
        <f t="shared" si="4"/>
        <v>12.031257789569448</v>
      </c>
      <c r="O31" s="30">
        <f t="shared" si="5"/>
        <v>-1.7343051771220517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8" customHeight="1" thickTop="1" thickBot="1" x14ac:dyDescent="0.35">
      <c r="A32" s="10">
        <f t="shared" si="6"/>
        <v>2.5000000000000009</v>
      </c>
      <c r="B32" s="11">
        <v>9.4428945876296417</v>
      </c>
      <c r="C32" s="11"/>
      <c r="D32" s="11">
        <f t="shared" si="2"/>
        <v>3.5000000000000009</v>
      </c>
      <c r="E32" s="11">
        <f t="shared" si="7"/>
        <v>35.317996079677677</v>
      </c>
      <c r="F32" s="5"/>
      <c r="G32" s="5"/>
      <c r="H32" s="5"/>
      <c r="I32" s="27"/>
      <c r="J32" s="5"/>
      <c r="K32" s="30">
        <f t="shared" si="0"/>
        <v>-0.39999999999999902</v>
      </c>
      <c r="L32" s="30">
        <f t="shared" si="1"/>
        <v>4.3828949524792886</v>
      </c>
      <c r="M32" s="30">
        <f t="shared" si="3"/>
        <v>0.15999999999999923</v>
      </c>
      <c r="N32" s="30">
        <f t="shared" si="4"/>
        <v>19.209768164468425</v>
      </c>
      <c r="O32" s="30">
        <f t="shared" si="5"/>
        <v>-1.7531579809917113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8" customHeight="1" thickTop="1" thickBot="1" x14ac:dyDescent="0.35">
      <c r="A33" s="10">
        <f t="shared" si="6"/>
        <v>2.600000000000001</v>
      </c>
      <c r="B33" s="11">
        <v>10.357179185864821</v>
      </c>
      <c r="C33" s="11"/>
      <c r="D33" s="11">
        <f t="shared" si="2"/>
        <v>3.600000000000001</v>
      </c>
      <c r="E33" s="11">
        <f t="shared" si="7"/>
        <v>45.659470549884745</v>
      </c>
      <c r="F33" s="5"/>
      <c r="G33" s="5"/>
      <c r="H33" s="5"/>
      <c r="I33" s="27"/>
      <c r="J33" s="5"/>
      <c r="K33" s="30">
        <f t="shared" si="0"/>
        <v>-0.29999999999999893</v>
      </c>
      <c r="L33" s="30">
        <f t="shared" si="1"/>
        <v>3.959462583143301</v>
      </c>
      <c r="M33" s="30">
        <f t="shared" si="3"/>
        <v>8.9999999999999358E-2</v>
      </c>
      <c r="N33" s="30">
        <f t="shared" si="4"/>
        <v>15.677343947311822</v>
      </c>
      <c r="O33" s="30">
        <f t="shared" si="5"/>
        <v>-1.1878387749429862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8" customHeight="1" thickTop="1" thickBot="1" x14ac:dyDescent="0.35">
      <c r="A34" s="10">
        <f t="shared" si="6"/>
        <v>2.7000000000000011</v>
      </c>
      <c r="B34" s="11">
        <v>9.9337468165288332</v>
      </c>
      <c r="C34" s="11"/>
      <c r="D34" s="11">
        <f t="shared" si="2"/>
        <v>3.7000000000000011</v>
      </c>
      <c r="E34" s="11">
        <f t="shared" si="7"/>
        <v>38.859599372583347</v>
      </c>
      <c r="F34" s="5"/>
      <c r="G34" s="5"/>
      <c r="H34" s="5"/>
      <c r="I34" s="27"/>
      <c r="J34" s="5"/>
      <c r="K34" s="30">
        <f t="shared" si="0"/>
        <v>-0.19999999999999885</v>
      </c>
      <c r="L34" s="30">
        <f t="shared" si="1"/>
        <v>5.0135305867307256</v>
      </c>
      <c r="M34" s="30">
        <f t="shared" si="3"/>
        <v>3.9999999999999536E-2</v>
      </c>
      <c r="N34" s="30">
        <f t="shared" si="4"/>
        <v>25.135488944084532</v>
      </c>
      <c r="O34" s="30">
        <f t="shared" si="5"/>
        <v>-1.0027061173461393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8" customHeight="1" thickTop="1" thickBot="1" x14ac:dyDescent="0.35">
      <c r="A35" s="10">
        <f t="shared" si="6"/>
        <v>2.8000000000000012</v>
      </c>
      <c r="B35" s="11">
        <v>10.987814820116258</v>
      </c>
      <c r="C35" s="11"/>
      <c r="D35" s="11">
        <f t="shared" si="2"/>
        <v>3.8000000000000012</v>
      </c>
      <c r="E35" s="11">
        <f t="shared" si="7"/>
        <v>51.6646818882829</v>
      </c>
      <c r="F35" s="5"/>
      <c r="G35" s="5"/>
      <c r="H35" s="5"/>
      <c r="I35" s="27"/>
      <c r="J35" s="5"/>
      <c r="K35" s="30">
        <f t="shared" si="0"/>
        <v>-9.9999999999998757E-2</v>
      </c>
      <c r="L35" s="30">
        <f t="shared" si="1"/>
        <v>4.9217104211272336</v>
      </c>
      <c r="M35" s="30">
        <f t="shared" si="3"/>
        <v>9.9999999999997521E-3</v>
      </c>
      <c r="N35" s="30">
        <f t="shared" si="4"/>
        <v>24.223233469432412</v>
      </c>
      <c r="O35" s="30">
        <f t="shared" si="5"/>
        <v>-0.49217104211271723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8" customHeight="1" thickTop="1" thickBot="1" x14ac:dyDescent="0.35">
      <c r="A36" s="10">
        <f t="shared" si="6"/>
        <v>2.9000000000000012</v>
      </c>
      <c r="B36" s="11">
        <v>10.895994654512766</v>
      </c>
      <c r="C36" s="11"/>
      <c r="D36" s="11">
        <f t="shared" si="2"/>
        <v>3.9000000000000012</v>
      </c>
      <c r="E36" s="11">
        <f t="shared" si="7"/>
        <v>48.943941205971171</v>
      </c>
      <c r="F36" s="5"/>
      <c r="G36" s="5"/>
      <c r="H36" s="5"/>
      <c r="I36" s="27"/>
      <c r="J36" s="5"/>
      <c r="K36" s="30">
        <f t="shared" si="0"/>
        <v>0</v>
      </c>
      <c r="L36" s="30">
        <f t="shared" si="1"/>
        <v>5.23320187568231</v>
      </c>
      <c r="M36" s="30">
        <f t="shared" si="3"/>
        <v>0</v>
      </c>
      <c r="N36" s="30">
        <f t="shared" si="4"/>
        <v>27.386401871644846</v>
      </c>
      <c r="O36" s="30">
        <f t="shared" si="5"/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8" customHeight="1" thickTop="1" thickBot="1" x14ac:dyDescent="0.35">
      <c r="A37" s="10">
        <f t="shared" si="6"/>
        <v>3.0000000000000013</v>
      </c>
      <c r="B37" s="11">
        <v>11.207486109067842</v>
      </c>
      <c r="C37" s="11"/>
      <c r="D37" s="11">
        <f t="shared" si="2"/>
        <v>4.0000000000000018</v>
      </c>
      <c r="E37" s="11">
        <f t="shared" si="7"/>
        <v>51.947856012405879</v>
      </c>
      <c r="F37" s="5"/>
      <c r="G37" s="5"/>
      <c r="H37" s="5"/>
      <c r="I37" s="27"/>
      <c r="J37" s="5"/>
      <c r="K37" s="30">
        <f t="shared" si="0"/>
        <v>-3</v>
      </c>
      <c r="L37" s="30">
        <f t="shared" si="1"/>
        <v>-5.9742842333855322</v>
      </c>
      <c r="M37" s="30">
        <f t="shared" si="3"/>
        <v>9</v>
      </c>
      <c r="N37" s="30">
        <f t="shared" si="4"/>
        <v>35.692072101278953</v>
      </c>
      <c r="O37" s="30">
        <f t="shared" si="5"/>
        <v>17.922852700156596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" thickTop="1" x14ac:dyDescent="0.3">
      <c r="A38" s="4"/>
      <c r="B38" s="4"/>
      <c r="C38" s="4"/>
      <c r="D38" s="4"/>
      <c r="E38" s="4"/>
      <c r="F38" s="5"/>
      <c r="G38" s="5"/>
      <c r="H38" s="5"/>
      <c r="I38" s="27"/>
      <c r="J38" s="5"/>
      <c r="K38" s="30"/>
      <c r="L38" s="30"/>
      <c r="M38" s="30"/>
      <c r="N38" s="30"/>
      <c r="O38" s="30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3">
      <c r="A39" s="4"/>
      <c r="B39" s="4"/>
      <c r="C39" s="4"/>
      <c r="D39" s="4"/>
      <c r="E39" s="4"/>
      <c r="F39" s="5"/>
      <c r="G39" s="5"/>
      <c r="H39" s="5"/>
      <c r="I39" s="27"/>
      <c r="J39" s="5"/>
      <c r="K39" s="30"/>
      <c r="L39" s="30"/>
      <c r="M39" s="30"/>
      <c r="N39" s="30"/>
      <c r="O39" s="30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x14ac:dyDescent="0.3">
      <c r="A40" s="4"/>
      <c r="B40" s="4"/>
      <c r="C40" s="4"/>
      <c r="D40" s="4"/>
      <c r="E40" s="4"/>
      <c r="F40" s="5"/>
      <c r="G40" s="5"/>
      <c r="H40" s="5"/>
      <c r="I40" s="27"/>
      <c r="J40" s="5"/>
      <c r="K40" s="30"/>
      <c r="L40" s="30"/>
      <c r="M40" s="30"/>
      <c r="N40" s="30"/>
      <c r="O40" s="30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x14ac:dyDescent="0.3">
      <c r="A41" s="4"/>
      <c r="B41" s="4"/>
      <c r="C41" s="4"/>
      <c r="D41" s="4"/>
      <c r="E41" s="4"/>
      <c r="F41" s="5"/>
      <c r="G41" s="5"/>
      <c r="H41" s="5"/>
      <c r="I41" s="27"/>
      <c r="J41" s="5"/>
      <c r="K41" s="30"/>
      <c r="L41" s="30"/>
      <c r="M41" s="30"/>
      <c r="N41" s="30"/>
      <c r="O41" s="30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x14ac:dyDescent="0.3">
      <c r="A42" s="4"/>
      <c r="B42" s="4"/>
      <c r="C42" s="4"/>
      <c r="D42" s="4"/>
      <c r="E42" s="4"/>
      <c r="F42" s="5"/>
      <c r="G42" s="5"/>
      <c r="H42" s="5"/>
      <c r="I42" s="27"/>
      <c r="J42" s="5"/>
      <c r="K42" s="30"/>
      <c r="L42" s="30"/>
      <c r="M42" s="30"/>
      <c r="N42" s="30"/>
      <c r="O42" s="30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x14ac:dyDescent="0.3">
      <c r="A43" s="4"/>
      <c r="B43" s="4"/>
      <c r="C43" s="4"/>
      <c r="D43" s="4"/>
      <c r="E43" s="4"/>
      <c r="F43" s="5"/>
      <c r="G43" s="5"/>
      <c r="H43" s="5"/>
      <c r="I43" s="27"/>
      <c r="J43" s="5"/>
      <c r="K43" s="30"/>
      <c r="L43" s="30"/>
      <c r="M43" s="30"/>
      <c r="N43" s="30"/>
      <c r="O43" s="30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3">
      <c r="A44" s="4"/>
      <c r="B44" s="4"/>
      <c r="C44" s="4"/>
      <c r="D44" s="4"/>
      <c r="E44" s="4"/>
      <c r="F44" s="5"/>
      <c r="G44" s="5"/>
      <c r="H44" s="5"/>
      <c r="I44" s="27"/>
      <c r="J44" s="5"/>
      <c r="K44" s="30"/>
      <c r="L44" s="30"/>
      <c r="M44" s="30"/>
      <c r="N44" s="30"/>
      <c r="O44" s="30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3">
      <c r="A45" s="4"/>
      <c r="B45" s="4"/>
      <c r="C45" s="4"/>
      <c r="D45" s="4"/>
      <c r="E45" s="4"/>
      <c r="F45" s="5"/>
      <c r="G45" s="5"/>
      <c r="H45" s="5"/>
      <c r="I45" s="27"/>
      <c r="J45" s="5"/>
      <c r="K45" s="30"/>
      <c r="L45" s="30"/>
      <c r="M45" s="30"/>
      <c r="N45" s="30"/>
      <c r="O45" s="30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3">
      <c r="A46" s="4"/>
      <c r="B46" s="4"/>
      <c r="C46" s="4"/>
      <c r="D46" s="4"/>
      <c r="E46" s="4"/>
      <c r="F46" s="5"/>
      <c r="G46" s="5"/>
      <c r="H46" s="5"/>
      <c r="I46" s="27"/>
      <c r="J46" s="5"/>
      <c r="K46" s="30"/>
      <c r="L46" s="30"/>
      <c r="M46" s="30"/>
      <c r="N46" s="30"/>
      <c r="O46" s="30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3">
      <c r="A47" s="4"/>
      <c r="B47" s="4"/>
      <c r="C47" s="4"/>
      <c r="D47" s="4"/>
      <c r="E47" s="4"/>
      <c r="F47" s="5"/>
      <c r="G47" s="5"/>
      <c r="H47" s="5"/>
      <c r="I47" s="27"/>
      <c r="J47" s="5"/>
      <c r="K47" s="30"/>
      <c r="L47" s="30"/>
      <c r="M47" s="30"/>
      <c r="N47" s="30"/>
      <c r="O47" s="30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3">
      <c r="A48" s="4"/>
      <c r="B48" s="4"/>
      <c r="C48" s="4"/>
      <c r="D48" s="4"/>
      <c r="E48" s="4"/>
      <c r="F48" s="5"/>
      <c r="G48" s="5"/>
      <c r="H48" s="5"/>
      <c r="I48" s="27"/>
      <c r="J48" s="5"/>
      <c r="K48" s="30"/>
      <c r="L48" s="30"/>
      <c r="M48" s="30"/>
      <c r="N48" s="30"/>
      <c r="O48" s="30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3">
      <c r="A49" s="4"/>
      <c r="B49" s="4"/>
      <c r="C49" s="4"/>
      <c r="D49" s="4"/>
      <c r="E49" s="4"/>
      <c r="F49" s="5"/>
      <c r="G49" s="5"/>
      <c r="H49" s="5"/>
      <c r="I49" s="27"/>
      <c r="J49" s="5"/>
      <c r="K49" s="30"/>
      <c r="L49" s="30"/>
      <c r="M49" s="30"/>
      <c r="N49" s="30"/>
      <c r="O49" s="30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3">
      <c r="A50" s="4"/>
      <c r="B50" s="4"/>
      <c r="C50" s="4"/>
      <c r="D50" s="4"/>
      <c r="E50" s="4"/>
      <c r="F50" s="5"/>
      <c r="G50" s="5"/>
      <c r="H50" s="5"/>
      <c r="I50" s="27"/>
      <c r="J50" s="5"/>
      <c r="K50" s="30"/>
      <c r="L50" s="30"/>
      <c r="M50" s="30"/>
      <c r="N50" s="30"/>
      <c r="O50" s="30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3">
      <c r="A51" s="4"/>
      <c r="B51" s="4"/>
      <c r="C51" s="4"/>
      <c r="D51" s="4"/>
      <c r="E51" s="4"/>
      <c r="F51" s="5"/>
      <c r="G51" s="5"/>
      <c r="H51" s="5"/>
      <c r="I51" s="27"/>
      <c r="J51" s="5"/>
      <c r="K51" s="30"/>
      <c r="L51" s="30"/>
      <c r="M51" s="30"/>
      <c r="N51" s="30"/>
      <c r="O51" s="30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3">
      <c r="A52" s="4"/>
      <c r="B52" s="4"/>
      <c r="C52" s="4"/>
      <c r="D52" s="4"/>
      <c r="E52" s="4"/>
      <c r="F52" s="5"/>
      <c r="G52" s="5"/>
      <c r="H52" s="5"/>
      <c r="I52" s="27"/>
      <c r="J52" s="5"/>
      <c r="K52" s="30"/>
      <c r="L52" s="30"/>
      <c r="M52" s="30"/>
      <c r="N52" s="30"/>
      <c r="O52" s="30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3">
      <c r="A53" s="4"/>
      <c r="B53" s="4"/>
      <c r="C53" s="4"/>
      <c r="D53" s="4"/>
      <c r="E53" s="4"/>
      <c r="F53" s="5"/>
      <c r="G53" s="5"/>
      <c r="H53" s="5"/>
      <c r="I53" s="27"/>
      <c r="J53" s="5"/>
      <c r="K53" s="30"/>
      <c r="L53" s="30"/>
      <c r="M53" s="30"/>
      <c r="N53" s="30"/>
      <c r="O53" s="30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3">
      <c r="A54" s="4"/>
      <c r="B54" s="4"/>
      <c r="C54" s="4"/>
      <c r="D54" s="4"/>
      <c r="E54" s="4"/>
      <c r="F54" s="5"/>
      <c r="G54" s="5"/>
      <c r="H54" s="5"/>
      <c r="I54" s="27"/>
      <c r="J54" s="5"/>
      <c r="K54" s="30"/>
      <c r="L54" s="30"/>
      <c r="M54" s="30"/>
      <c r="N54" s="30"/>
      <c r="O54" s="30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3">
      <c r="A55" s="4"/>
      <c r="B55" s="4"/>
      <c r="C55" s="4"/>
      <c r="D55" s="4"/>
      <c r="E55" s="4"/>
      <c r="F55" s="5"/>
      <c r="G55" s="5"/>
      <c r="H55" s="5"/>
      <c r="I55" s="27"/>
      <c r="J55" s="5"/>
      <c r="K55" s="30"/>
      <c r="L55" s="30"/>
      <c r="M55" s="30"/>
      <c r="N55" s="30"/>
      <c r="O55" s="30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x14ac:dyDescent="0.3">
      <c r="A56" s="4"/>
      <c r="B56" s="4"/>
      <c r="C56" s="4"/>
      <c r="D56" s="4"/>
      <c r="E56" s="4"/>
      <c r="F56" s="5"/>
      <c r="G56" s="5"/>
      <c r="H56" s="5"/>
      <c r="I56" s="27"/>
      <c r="J56" s="5"/>
      <c r="K56" s="30"/>
      <c r="L56" s="30"/>
      <c r="M56" s="30"/>
      <c r="N56" s="30"/>
      <c r="O56" s="30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3">
      <c r="A57" s="4"/>
      <c r="B57" s="4"/>
      <c r="C57" s="4"/>
      <c r="D57" s="4"/>
      <c r="E57" s="4"/>
      <c r="F57" s="5"/>
      <c r="G57" s="5"/>
      <c r="H57" s="5"/>
      <c r="I57" s="27"/>
      <c r="J57" s="5"/>
      <c r="K57" s="30"/>
      <c r="L57" s="30"/>
      <c r="M57" s="30"/>
      <c r="N57" s="30"/>
      <c r="O57" s="30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3">
      <c r="A58" s="4"/>
      <c r="B58" s="4"/>
      <c r="C58" s="4"/>
      <c r="D58" s="4"/>
      <c r="E58" s="4"/>
      <c r="F58" s="5"/>
      <c r="G58" s="5"/>
      <c r="H58" s="5"/>
      <c r="I58" s="27"/>
      <c r="J58" s="5"/>
      <c r="K58" s="30"/>
      <c r="L58" s="30"/>
      <c r="M58" s="30"/>
      <c r="N58" s="30"/>
      <c r="O58" s="30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3">
      <c r="A59" s="4"/>
      <c r="B59" s="4"/>
      <c r="C59" s="4"/>
      <c r="D59" s="4"/>
      <c r="E59" s="4"/>
      <c r="F59" s="5"/>
      <c r="G59" s="5"/>
      <c r="H59" s="5"/>
      <c r="I59" s="27"/>
      <c r="J59" s="5"/>
      <c r="K59" s="30"/>
      <c r="L59" s="30"/>
      <c r="M59" s="30"/>
      <c r="N59" s="30"/>
      <c r="O59" s="30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3">
      <c r="A60" s="4"/>
      <c r="B60" s="4"/>
      <c r="C60" s="4"/>
      <c r="D60" s="4"/>
      <c r="E60" s="4"/>
      <c r="F60" s="5"/>
      <c r="G60" s="5"/>
      <c r="H60" s="5"/>
      <c r="I60" s="27"/>
      <c r="J60" s="5"/>
      <c r="K60" s="30"/>
      <c r="L60" s="30"/>
      <c r="M60" s="30"/>
      <c r="N60" s="30"/>
      <c r="O60" s="30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3">
      <c r="A61" s="4"/>
      <c r="B61" s="4"/>
      <c r="C61" s="4"/>
      <c r="D61" s="4"/>
      <c r="E61" s="4"/>
      <c r="F61" s="5"/>
      <c r="G61" s="5"/>
      <c r="H61" s="5"/>
      <c r="I61" s="27"/>
      <c r="J61" s="5"/>
      <c r="K61" s="30"/>
      <c r="L61" s="30"/>
      <c r="M61" s="30"/>
      <c r="N61" s="30"/>
      <c r="O61" s="30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3">
      <c r="A62" s="4"/>
      <c r="B62" s="4"/>
      <c r="C62" s="4"/>
      <c r="D62" s="4"/>
      <c r="E62" s="4"/>
      <c r="F62" s="5"/>
      <c r="G62" s="5"/>
      <c r="H62" s="5"/>
      <c r="I62" s="27"/>
      <c r="J62" s="5"/>
      <c r="K62" s="30"/>
      <c r="L62" s="30"/>
      <c r="M62" s="30"/>
      <c r="N62" s="30"/>
      <c r="O62" s="30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3">
      <c r="A63" s="4"/>
      <c r="B63" s="4"/>
      <c r="C63" s="4"/>
      <c r="D63" s="4"/>
      <c r="E63" s="4"/>
      <c r="F63" s="5"/>
      <c r="G63" s="5"/>
      <c r="H63" s="5"/>
      <c r="I63" s="27"/>
      <c r="J63" s="5"/>
      <c r="K63" s="30"/>
      <c r="L63" s="30"/>
      <c r="M63" s="30"/>
      <c r="N63" s="30"/>
      <c r="O63" s="30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3">
      <c r="A64" s="4"/>
      <c r="B64" s="4"/>
      <c r="C64" s="4"/>
      <c r="D64" s="4"/>
      <c r="E64" s="4"/>
      <c r="F64" s="5"/>
      <c r="G64" s="5"/>
      <c r="H64" s="5"/>
      <c r="I64" s="27"/>
      <c r="J64" s="5"/>
      <c r="K64" s="30"/>
      <c r="L64" s="30"/>
      <c r="M64" s="30"/>
      <c r="N64" s="30"/>
      <c r="O64" s="30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x14ac:dyDescent="0.3">
      <c r="A65" s="4"/>
      <c r="B65" s="4"/>
      <c r="C65" s="4"/>
      <c r="D65" s="4"/>
      <c r="E65" s="4"/>
      <c r="F65" s="5"/>
      <c r="G65" s="5"/>
      <c r="H65" s="5"/>
      <c r="I65" s="27"/>
      <c r="J65" s="5"/>
      <c r="K65" s="30"/>
      <c r="L65" s="30"/>
      <c r="M65" s="30"/>
      <c r="N65" s="30"/>
      <c r="O65" s="30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3">
      <c r="A66" s="4"/>
      <c r="B66" s="4"/>
      <c r="C66" s="4"/>
      <c r="D66" s="4"/>
      <c r="E66" s="4"/>
      <c r="F66" s="5"/>
      <c r="G66" s="5"/>
      <c r="H66" s="5"/>
      <c r="I66" s="27"/>
      <c r="J66" s="5"/>
      <c r="K66" s="30"/>
      <c r="L66" s="30"/>
      <c r="M66" s="30"/>
      <c r="N66" s="30"/>
      <c r="O66" s="30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x14ac:dyDescent="0.3">
      <c r="A67" s="4"/>
      <c r="B67" s="4"/>
      <c r="C67" s="4"/>
      <c r="D67" s="4"/>
      <c r="E67" s="4"/>
      <c r="F67" s="5"/>
      <c r="G67" s="5"/>
      <c r="H67" s="5"/>
      <c r="I67" s="27"/>
      <c r="J67" s="5"/>
      <c r="K67" s="30"/>
      <c r="L67" s="30"/>
      <c r="M67" s="30"/>
      <c r="N67" s="30"/>
      <c r="O67" s="30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x14ac:dyDescent="0.3">
      <c r="A68" s="4"/>
      <c r="B68" s="4"/>
      <c r="C68" s="4"/>
      <c r="D68" s="4"/>
      <c r="E68" s="4"/>
      <c r="F68" s="5"/>
      <c r="G68" s="5"/>
      <c r="H68" s="5"/>
      <c r="I68" s="27"/>
      <c r="J68" s="5"/>
      <c r="K68" s="30"/>
      <c r="L68" s="30"/>
      <c r="M68" s="30"/>
      <c r="N68" s="30"/>
      <c r="O68" s="30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x14ac:dyDescent="0.3">
      <c r="A69" s="4"/>
      <c r="B69" s="4"/>
      <c r="C69" s="4"/>
      <c r="D69" s="4"/>
      <c r="E69" s="4"/>
      <c r="F69" s="5"/>
      <c r="G69" s="5"/>
      <c r="H69" s="5"/>
      <c r="I69" s="27"/>
      <c r="J69" s="5"/>
      <c r="K69" s="30"/>
      <c r="L69" s="30"/>
      <c r="M69" s="30"/>
      <c r="N69" s="30"/>
      <c r="O69" s="30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x14ac:dyDescent="0.3">
      <c r="A70" s="4"/>
      <c r="B70" s="4"/>
      <c r="C70" s="4"/>
      <c r="D70" s="4"/>
      <c r="E70" s="4"/>
      <c r="F70" s="5"/>
      <c r="G70" s="5"/>
      <c r="H70" s="5"/>
      <c r="I70" s="27"/>
      <c r="J70" s="5"/>
      <c r="K70" s="30"/>
      <c r="L70" s="30"/>
      <c r="M70" s="30"/>
      <c r="N70" s="30"/>
      <c r="O70" s="30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x14ac:dyDescent="0.3">
      <c r="A71" s="4"/>
      <c r="B71" s="4"/>
      <c r="C71" s="4"/>
      <c r="D71" s="4"/>
      <c r="E71" s="4"/>
      <c r="F71" s="5"/>
      <c r="G71" s="5"/>
      <c r="H71" s="5"/>
      <c r="I71" s="27"/>
      <c r="J71" s="5"/>
      <c r="K71" s="30"/>
      <c r="L71" s="30"/>
      <c r="M71" s="30"/>
      <c r="N71" s="30"/>
      <c r="O71" s="30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x14ac:dyDescent="0.3">
      <c r="A72" s="4"/>
      <c r="B72" s="4"/>
      <c r="C72" s="4"/>
      <c r="D72" s="4"/>
      <c r="E72" s="4"/>
      <c r="F72" s="5"/>
      <c r="G72" s="5"/>
      <c r="H72" s="5"/>
      <c r="I72" s="27"/>
      <c r="J72" s="5"/>
      <c r="K72" s="30"/>
      <c r="L72" s="30"/>
      <c r="M72" s="30"/>
      <c r="N72" s="30"/>
      <c r="O72" s="30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x14ac:dyDescent="0.3">
      <c r="A73" s="4"/>
      <c r="B73" s="4"/>
      <c r="C73" s="4"/>
      <c r="D73" s="4"/>
      <c r="E73" s="4"/>
      <c r="F73" s="5"/>
      <c r="G73" s="5"/>
      <c r="H73" s="5"/>
      <c r="I73" s="27"/>
      <c r="J73" s="5"/>
      <c r="K73" s="30"/>
      <c r="L73" s="30"/>
      <c r="M73" s="30"/>
      <c r="N73" s="30"/>
      <c r="O73" s="30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x14ac:dyDescent="0.3">
      <c r="A74" s="4"/>
      <c r="B74" s="4"/>
      <c r="C74" s="4"/>
      <c r="D74" s="4"/>
      <c r="E74" s="4"/>
      <c r="F74" s="5"/>
      <c r="G74" s="5"/>
      <c r="H74" s="5"/>
      <c r="I74" s="27"/>
      <c r="J74" s="5"/>
      <c r="K74" s="30"/>
      <c r="L74" s="30"/>
      <c r="M74" s="30"/>
      <c r="N74" s="30"/>
      <c r="O74" s="30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x14ac:dyDescent="0.3">
      <c r="A75" s="4"/>
      <c r="B75" s="4"/>
      <c r="C75" s="4"/>
      <c r="D75" s="4"/>
      <c r="E75" s="4"/>
      <c r="F75" s="5"/>
      <c r="G75" s="5"/>
      <c r="H75" s="5"/>
      <c r="I75" s="27"/>
      <c r="J75" s="5"/>
      <c r="K75" s="30"/>
      <c r="L75" s="30"/>
      <c r="M75" s="30"/>
      <c r="N75" s="30"/>
      <c r="O75" s="30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x14ac:dyDescent="0.3">
      <c r="A76" s="4"/>
      <c r="B76" s="4"/>
      <c r="C76" s="4"/>
      <c r="D76" s="4"/>
      <c r="E76" s="4"/>
      <c r="F76" s="5"/>
      <c r="G76" s="5"/>
      <c r="H76" s="5"/>
      <c r="I76" s="27"/>
      <c r="J76" s="5"/>
      <c r="K76" s="30"/>
      <c r="L76" s="30"/>
      <c r="M76" s="30"/>
      <c r="N76" s="30"/>
      <c r="O76" s="30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x14ac:dyDescent="0.3">
      <c r="A77" s="4"/>
      <c r="B77" s="4"/>
      <c r="C77" s="4"/>
      <c r="D77" s="4"/>
      <c r="E77" s="4"/>
      <c r="F77" s="5"/>
      <c r="G77" s="5"/>
      <c r="H77" s="5"/>
      <c r="I77" s="27"/>
      <c r="J77" s="5"/>
      <c r="K77" s="30"/>
      <c r="L77" s="30"/>
      <c r="M77" s="30"/>
      <c r="N77" s="30"/>
      <c r="O77" s="30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x14ac:dyDescent="0.3">
      <c r="A78" s="4"/>
      <c r="B78" s="4"/>
      <c r="C78" s="4"/>
      <c r="D78" s="4"/>
      <c r="E78" s="4"/>
      <c r="F78" s="5"/>
      <c r="G78" s="5"/>
      <c r="H78" s="5"/>
      <c r="I78" s="27"/>
      <c r="J78" s="5"/>
      <c r="K78" s="30"/>
      <c r="L78" s="30"/>
      <c r="M78" s="30"/>
      <c r="N78" s="30"/>
      <c r="O78" s="30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x14ac:dyDescent="0.3">
      <c r="A79" s="4"/>
      <c r="B79" s="4"/>
      <c r="C79" s="4"/>
      <c r="D79" s="4"/>
      <c r="E79" s="4"/>
      <c r="F79" s="5"/>
      <c r="G79" s="5"/>
      <c r="H79" s="5"/>
      <c r="I79" s="27"/>
      <c r="J79" s="5"/>
      <c r="K79" s="30"/>
      <c r="L79" s="30"/>
      <c r="M79" s="30"/>
      <c r="N79" s="30"/>
      <c r="O79" s="30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x14ac:dyDescent="0.3">
      <c r="A80" s="4"/>
      <c r="B80" s="4"/>
      <c r="C80" s="4"/>
      <c r="D80" s="4"/>
      <c r="E80" s="4"/>
      <c r="F80" s="5"/>
      <c r="G80" s="5"/>
      <c r="H80" s="5"/>
      <c r="I80" s="27"/>
      <c r="J80" s="5"/>
      <c r="K80" s="30"/>
      <c r="L80" s="30"/>
      <c r="M80" s="30"/>
      <c r="N80" s="30"/>
      <c r="O80" s="30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x14ac:dyDescent="0.3">
      <c r="A81" s="4"/>
      <c r="B81" s="4"/>
      <c r="C81" s="4"/>
      <c r="D81" s="4"/>
      <c r="E81" s="4"/>
      <c r="F81" s="5"/>
      <c r="G81" s="5"/>
      <c r="H81" s="5"/>
      <c r="I81" s="27"/>
      <c r="J81" s="5"/>
      <c r="K81" s="30"/>
      <c r="L81" s="30"/>
      <c r="M81" s="30"/>
      <c r="N81" s="30"/>
      <c r="O81" s="30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x14ac:dyDescent="0.3">
      <c r="A82" s="4"/>
      <c r="B82" s="4"/>
      <c r="C82" s="4"/>
      <c r="D82" s="4"/>
      <c r="E82" s="4"/>
      <c r="F82" s="5"/>
      <c r="G82" s="5"/>
      <c r="H82" s="5"/>
      <c r="I82" s="27"/>
      <c r="J82" s="5"/>
      <c r="K82" s="30"/>
      <c r="L82" s="30"/>
      <c r="M82" s="30"/>
      <c r="N82" s="30"/>
      <c r="O82" s="30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x14ac:dyDescent="0.3">
      <c r="A83" s="4"/>
      <c r="B83" s="4"/>
      <c r="C83" s="4"/>
      <c r="D83" s="4"/>
      <c r="E83" s="4"/>
      <c r="F83" s="5"/>
      <c r="G83" s="5"/>
      <c r="H83" s="5"/>
      <c r="I83" s="27"/>
      <c r="J83" s="5"/>
      <c r="K83" s="30"/>
      <c r="L83" s="30"/>
      <c r="M83" s="30"/>
      <c r="N83" s="30"/>
      <c r="O83" s="30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x14ac:dyDescent="0.3">
      <c r="A84" s="4"/>
      <c r="B84" s="4"/>
      <c r="C84" s="4"/>
      <c r="D84" s="4"/>
      <c r="E84" s="4"/>
      <c r="F84" s="5"/>
      <c r="G84" s="5"/>
      <c r="H84" s="5"/>
      <c r="I84" s="27"/>
      <c r="J84" s="5"/>
      <c r="K84" s="30"/>
      <c r="L84" s="30"/>
      <c r="M84" s="30"/>
      <c r="N84" s="30"/>
      <c r="O84" s="30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x14ac:dyDescent="0.3">
      <c r="A85" s="4"/>
      <c r="B85" s="4"/>
      <c r="C85" s="4"/>
      <c r="D85" s="4"/>
      <c r="E85" s="4"/>
      <c r="F85" s="5"/>
      <c r="G85" s="5"/>
      <c r="H85" s="5"/>
      <c r="I85" s="27"/>
      <c r="J85" s="5"/>
      <c r="K85" s="30"/>
      <c r="L85" s="30"/>
      <c r="M85" s="30"/>
      <c r="N85" s="30"/>
      <c r="O85" s="30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x14ac:dyDescent="0.3">
      <c r="A86" s="4"/>
      <c r="B86" s="4"/>
      <c r="C86" s="4"/>
      <c r="D86" s="4"/>
      <c r="E86" s="4"/>
      <c r="F86" s="5"/>
      <c r="G86" s="5"/>
      <c r="H86" s="5"/>
      <c r="I86" s="27"/>
      <c r="J86" s="5"/>
      <c r="K86" s="30"/>
      <c r="L86" s="30"/>
      <c r="M86" s="30"/>
      <c r="N86" s="30"/>
      <c r="O86" s="30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x14ac:dyDescent="0.3">
      <c r="A87" s="4"/>
      <c r="B87" s="4"/>
      <c r="C87" s="4"/>
      <c r="D87" s="4"/>
      <c r="E87" s="4"/>
      <c r="F87" s="5"/>
      <c r="G87" s="5"/>
      <c r="H87" s="5"/>
      <c r="I87" s="27"/>
      <c r="J87" s="5"/>
      <c r="K87" s="30"/>
      <c r="L87" s="30"/>
      <c r="M87" s="30"/>
      <c r="N87" s="30"/>
      <c r="O87" s="30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x14ac:dyDescent="0.3">
      <c r="A88" s="4"/>
      <c r="B88" s="4"/>
      <c r="C88" s="4"/>
      <c r="D88" s="4"/>
      <c r="E88" s="4"/>
      <c r="F88" s="5"/>
      <c r="G88" s="5"/>
      <c r="H88" s="5"/>
      <c r="I88" s="27"/>
      <c r="J88" s="5"/>
      <c r="K88" s="30"/>
      <c r="L88" s="30"/>
      <c r="M88" s="30"/>
      <c r="N88" s="30"/>
      <c r="O88" s="30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x14ac:dyDescent="0.3">
      <c r="A89" s="4"/>
      <c r="B89" s="4"/>
      <c r="C89" s="4"/>
      <c r="D89" s="4"/>
      <c r="E89" s="4"/>
      <c r="F89" s="5"/>
      <c r="G89" s="5"/>
      <c r="H89" s="5"/>
      <c r="I89" s="27"/>
      <c r="J89" s="5"/>
      <c r="K89" s="30"/>
      <c r="L89" s="30"/>
      <c r="M89" s="30"/>
      <c r="N89" s="30"/>
      <c r="O89" s="30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x14ac:dyDescent="0.3">
      <c r="A90" s="4"/>
      <c r="B90" s="4"/>
      <c r="C90" s="4"/>
      <c r="D90" s="4"/>
      <c r="E90" s="4"/>
      <c r="F90" s="5"/>
      <c r="G90" s="5"/>
      <c r="H90" s="5"/>
      <c r="I90" s="27"/>
      <c r="J90" s="5"/>
      <c r="K90" s="30"/>
      <c r="L90" s="30"/>
      <c r="M90" s="30"/>
      <c r="N90" s="30"/>
      <c r="O90" s="30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x14ac:dyDescent="0.3">
      <c r="A91" s="4"/>
      <c r="B91" s="4"/>
      <c r="C91" s="4"/>
      <c r="D91" s="4"/>
      <c r="E91" s="4"/>
      <c r="F91" s="5"/>
      <c r="G91" s="5"/>
      <c r="H91" s="5"/>
      <c r="I91" s="27"/>
      <c r="J91" s="5"/>
      <c r="K91" s="30"/>
      <c r="L91" s="30"/>
      <c r="M91" s="30"/>
      <c r="N91" s="30"/>
      <c r="O91" s="30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x14ac:dyDescent="0.3">
      <c r="A92" s="4"/>
      <c r="B92" s="4"/>
      <c r="C92" s="4"/>
      <c r="D92" s="4"/>
      <c r="E92" s="4"/>
      <c r="F92" s="5"/>
      <c r="G92" s="5"/>
      <c r="H92" s="5"/>
      <c r="I92" s="27"/>
      <c r="J92" s="5"/>
      <c r="K92" s="30"/>
      <c r="L92" s="30"/>
      <c r="M92" s="30"/>
      <c r="N92" s="30"/>
      <c r="O92" s="30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x14ac:dyDescent="0.3">
      <c r="A93" s="4"/>
      <c r="B93" s="4"/>
      <c r="C93" s="4"/>
      <c r="D93" s="4"/>
      <c r="E93" s="4"/>
      <c r="F93" s="5"/>
      <c r="G93" s="5"/>
      <c r="H93" s="5"/>
      <c r="I93" s="27"/>
      <c r="J93" s="5"/>
      <c r="K93" s="30"/>
      <c r="L93" s="30"/>
      <c r="M93" s="30"/>
      <c r="N93" s="30"/>
      <c r="O93" s="30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x14ac:dyDescent="0.3">
      <c r="A94" s="4"/>
      <c r="B94" s="4"/>
      <c r="C94" s="4"/>
      <c r="D94" s="4"/>
      <c r="E94" s="4"/>
      <c r="F94" s="5"/>
      <c r="G94" s="5"/>
      <c r="H94" s="5"/>
      <c r="I94" s="27"/>
      <c r="J94" s="5"/>
      <c r="K94" s="30"/>
      <c r="L94" s="30"/>
      <c r="M94" s="30"/>
      <c r="N94" s="30"/>
      <c r="O94" s="30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x14ac:dyDescent="0.3">
      <c r="A95" s="4"/>
      <c r="B95" s="4"/>
      <c r="C95" s="4"/>
      <c r="D95" s="4"/>
      <c r="E95" s="4"/>
      <c r="F95" s="5"/>
      <c r="G95" s="5"/>
      <c r="H95" s="5"/>
      <c r="I95" s="27"/>
      <c r="J95" s="5"/>
      <c r="K95" s="30"/>
      <c r="L95" s="30"/>
      <c r="M95" s="30"/>
      <c r="N95" s="30"/>
      <c r="O95" s="30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x14ac:dyDescent="0.3">
      <c r="A96" s="4"/>
      <c r="B96" s="4"/>
      <c r="C96" s="4"/>
      <c r="D96" s="4"/>
      <c r="E96" s="4"/>
      <c r="F96" s="5"/>
      <c r="G96" s="5"/>
      <c r="H96" s="5"/>
      <c r="I96" s="27"/>
      <c r="J96" s="5"/>
      <c r="K96" s="30"/>
      <c r="L96" s="30"/>
      <c r="M96" s="30"/>
      <c r="N96" s="30"/>
      <c r="O96" s="30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x14ac:dyDescent="0.3">
      <c r="A97" s="4"/>
      <c r="B97" s="4"/>
      <c r="C97" s="4"/>
      <c r="D97" s="4"/>
      <c r="E97" s="4"/>
      <c r="F97" s="5"/>
      <c r="G97" s="5"/>
      <c r="H97" s="5"/>
      <c r="I97" s="27"/>
      <c r="J97" s="5"/>
      <c r="K97" s="30"/>
      <c r="L97" s="30"/>
      <c r="M97" s="30"/>
      <c r="N97" s="30"/>
      <c r="O97" s="30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x14ac:dyDescent="0.3">
      <c r="A98" s="4"/>
      <c r="B98" s="4"/>
      <c r="C98" s="4"/>
      <c r="D98" s="4"/>
      <c r="E98" s="4"/>
      <c r="F98" s="5"/>
      <c r="G98" s="5"/>
      <c r="H98" s="5"/>
      <c r="I98" s="27"/>
      <c r="J98" s="5"/>
      <c r="K98" s="30"/>
      <c r="L98" s="30"/>
      <c r="M98" s="30"/>
      <c r="N98" s="30"/>
      <c r="O98" s="30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x14ac:dyDescent="0.3">
      <c r="A99" s="4"/>
      <c r="B99" s="4"/>
      <c r="C99" s="4"/>
      <c r="D99" s="4"/>
      <c r="E99" s="4"/>
      <c r="F99" s="5"/>
      <c r="G99" s="5"/>
      <c r="H99" s="5"/>
      <c r="I99" s="27"/>
      <c r="J99" s="5"/>
      <c r="K99" s="30"/>
      <c r="L99" s="30"/>
      <c r="M99" s="30"/>
      <c r="N99" s="30"/>
      <c r="O99" s="30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x14ac:dyDescent="0.3">
      <c r="A100" s="4"/>
      <c r="B100" s="4"/>
      <c r="C100" s="4"/>
      <c r="D100" s="4"/>
      <c r="E100" s="4"/>
      <c r="F100" s="5"/>
      <c r="G100" s="5"/>
      <c r="H100" s="5"/>
      <c r="I100" s="27"/>
      <c r="J100" s="5"/>
      <c r="K100" s="30"/>
      <c r="L100" s="30"/>
      <c r="M100" s="30"/>
      <c r="N100" s="30"/>
      <c r="O100" s="30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x14ac:dyDescent="0.3">
      <c r="A101" s="4"/>
      <c r="B101" s="4"/>
      <c r="C101" s="4"/>
      <c r="D101" s="4"/>
      <c r="E101" s="4"/>
      <c r="F101" s="5"/>
      <c r="G101" s="5"/>
      <c r="H101" s="5"/>
      <c r="I101" s="27"/>
      <c r="J101" s="5"/>
      <c r="K101" s="30"/>
      <c r="L101" s="30"/>
      <c r="M101" s="30"/>
      <c r="N101" s="30"/>
      <c r="O101" s="30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x14ac:dyDescent="0.3">
      <c r="A102" s="4"/>
      <c r="B102" s="4"/>
      <c r="C102" s="4"/>
      <c r="D102" s="4"/>
      <c r="E102" s="4"/>
      <c r="F102" s="5"/>
      <c r="G102" s="5"/>
      <c r="H102" s="5"/>
      <c r="I102" s="27"/>
      <c r="J102" s="5"/>
      <c r="K102" s="30"/>
      <c r="L102" s="30"/>
      <c r="M102" s="30"/>
      <c r="N102" s="30"/>
      <c r="O102" s="30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x14ac:dyDescent="0.3">
      <c r="A103" s="4"/>
      <c r="B103" s="4"/>
      <c r="C103" s="4"/>
      <c r="D103" s="4"/>
      <c r="E103" s="4"/>
      <c r="F103" s="5"/>
      <c r="G103" s="5"/>
      <c r="H103" s="5"/>
      <c r="I103" s="27"/>
      <c r="J103" s="5"/>
      <c r="K103" s="30"/>
      <c r="L103" s="30"/>
      <c r="M103" s="30"/>
      <c r="N103" s="30"/>
      <c r="O103" s="30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x14ac:dyDescent="0.3">
      <c r="A104" s="4"/>
      <c r="B104" s="4"/>
      <c r="C104" s="4"/>
      <c r="D104" s="4"/>
      <c r="E104" s="4"/>
      <c r="F104" s="5"/>
      <c r="G104" s="5"/>
      <c r="H104" s="5"/>
      <c r="I104" s="27"/>
      <c r="J104" s="5"/>
      <c r="K104" s="30"/>
      <c r="L104" s="30"/>
      <c r="M104" s="30"/>
      <c r="N104" s="30"/>
      <c r="O104" s="30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x14ac:dyDescent="0.3">
      <c r="A105" s="4"/>
      <c r="B105" s="4"/>
      <c r="C105" s="4"/>
      <c r="D105" s="4"/>
      <c r="E105" s="4"/>
      <c r="F105" s="5"/>
      <c r="G105" s="5"/>
      <c r="H105" s="5"/>
      <c r="I105" s="27"/>
      <c r="J105" s="5"/>
      <c r="K105" s="30"/>
      <c r="L105" s="30"/>
      <c r="M105" s="30"/>
      <c r="N105" s="30"/>
      <c r="O105" s="30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x14ac:dyDescent="0.3">
      <c r="A106" s="4"/>
      <c r="B106" s="4"/>
      <c r="C106" s="4"/>
      <c r="D106" s="4"/>
      <c r="E106" s="4"/>
      <c r="F106" s="5"/>
      <c r="G106" s="5"/>
      <c r="H106" s="5"/>
      <c r="I106" s="27"/>
      <c r="J106" s="5"/>
      <c r="K106" s="30"/>
      <c r="L106" s="30"/>
      <c r="M106" s="30"/>
      <c r="N106" s="30"/>
      <c r="O106" s="30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x14ac:dyDescent="0.3">
      <c r="A107" s="4"/>
      <c r="B107" s="4"/>
      <c r="C107" s="4"/>
      <c r="D107" s="4"/>
      <c r="E107" s="4"/>
      <c r="F107" s="5"/>
      <c r="G107" s="5"/>
      <c r="H107" s="5"/>
      <c r="I107" s="27"/>
      <c r="J107" s="5"/>
      <c r="K107" s="30"/>
      <c r="L107" s="30"/>
      <c r="M107" s="30"/>
      <c r="N107" s="30"/>
      <c r="O107" s="30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x14ac:dyDescent="0.3">
      <c r="A108" s="4"/>
      <c r="B108" s="4"/>
      <c r="C108" s="4"/>
      <c r="D108" s="4"/>
      <c r="E108" s="4"/>
      <c r="F108" s="5"/>
      <c r="G108" s="5"/>
      <c r="H108" s="5"/>
      <c r="I108" s="27"/>
      <c r="J108" s="5"/>
      <c r="K108" s="30"/>
      <c r="L108" s="30"/>
      <c r="M108" s="30"/>
      <c r="N108" s="30"/>
      <c r="O108" s="30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x14ac:dyDescent="0.3">
      <c r="A109" s="4"/>
      <c r="B109" s="4"/>
      <c r="C109" s="4"/>
      <c r="D109" s="4"/>
      <c r="E109" s="4"/>
      <c r="F109" s="5"/>
      <c r="G109" s="5"/>
      <c r="H109" s="5"/>
      <c r="I109" s="27"/>
      <c r="J109" s="5"/>
      <c r="K109" s="30"/>
      <c r="L109" s="30"/>
      <c r="M109" s="30"/>
      <c r="N109" s="30"/>
      <c r="O109" s="30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x14ac:dyDescent="0.3">
      <c r="A110" s="4"/>
      <c r="B110" s="4"/>
      <c r="C110" s="4"/>
      <c r="D110" s="4"/>
      <c r="E110" s="4"/>
      <c r="F110" s="5"/>
      <c r="G110" s="5"/>
      <c r="H110" s="5"/>
      <c r="I110" s="27"/>
      <c r="J110" s="5"/>
      <c r="K110" s="30"/>
      <c r="L110" s="30"/>
      <c r="M110" s="30"/>
      <c r="N110" s="30"/>
      <c r="O110" s="30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x14ac:dyDescent="0.3">
      <c r="A111" s="4"/>
      <c r="B111" s="4"/>
      <c r="C111" s="4"/>
      <c r="D111" s="4"/>
      <c r="E111" s="4"/>
      <c r="F111" s="5"/>
      <c r="G111" s="5"/>
      <c r="H111" s="5"/>
      <c r="I111" s="27"/>
      <c r="J111" s="5"/>
      <c r="K111" s="30"/>
      <c r="L111" s="30"/>
      <c r="M111" s="30"/>
      <c r="N111" s="30"/>
      <c r="O111" s="30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x14ac:dyDescent="0.3">
      <c r="A112" s="4"/>
      <c r="B112" s="4"/>
      <c r="C112" s="4"/>
      <c r="D112" s="4"/>
      <c r="E112" s="4"/>
      <c r="F112" s="5"/>
      <c r="G112" s="5"/>
      <c r="H112" s="5"/>
      <c r="I112" s="27"/>
      <c r="J112" s="5"/>
      <c r="K112" s="30"/>
      <c r="L112" s="30"/>
      <c r="M112" s="30"/>
      <c r="N112" s="30"/>
      <c r="O112" s="30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">
      <c r="A113" s="4"/>
      <c r="B113" s="4"/>
      <c r="C113" s="4"/>
      <c r="D113" s="4"/>
      <c r="E113" s="4"/>
      <c r="F113" s="5"/>
      <c r="G113" s="5"/>
      <c r="H113" s="5"/>
      <c r="I113" s="27"/>
      <c r="J113" s="5"/>
      <c r="K113" s="30"/>
      <c r="L113" s="30"/>
      <c r="M113" s="30"/>
      <c r="N113" s="30"/>
      <c r="O113" s="30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">
      <c r="A114" s="4"/>
      <c r="B114" s="4"/>
      <c r="C114" s="4"/>
      <c r="D114" s="4"/>
      <c r="E114" s="4"/>
      <c r="F114" s="5"/>
      <c r="G114" s="5"/>
      <c r="H114" s="5"/>
      <c r="I114" s="27"/>
      <c r="J114" s="5"/>
      <c r="K114" s="30"/>
      <c r="L114" s="30"/>
      <c r="M114" s="30"/>
      <c r="N114" s="30"/>
      <c r="O114" s="30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">
      <c r="A115" s="4"/>
      <c r="B115" s="4"/>
      <c r="C115" s="4"/>
      <c r="D115" s="4"/>
      <c r="E115" s="4"/>
      <c r="F115" s="5"/>
      <c r="G115" s="5"/>
      <c r="H115" s="5"/>
      <c r="I115" s="27"/>
      <c r="J115" s="5"/>
      <c r="K115" s="30"/>
      <c r="L115" s="30"/>
      <c r="M115" s="30"/>
      <c r="N115" s="30"/>
      <c r="O115" s="30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">
      <c r="A116" s="4"/>
      <c r="B116" s="4"/>
      <c r="C116" s="4"/>
      <c r="D116" s="4"/>
      <c r="E116" s="4"/>
      <c r="F116" s="5"/>
      <c r="G116" s="5"/>
      <c r="H116" s="5"/>
      <c r="I116" s="27"/>
      <c r="J116" s="5"/>
      <c r="K116" s="30"/>
      <c r="L116" s="30"/>
      <c r="M116" s="30"/>
      <c r="N116" s="30"/>
      <c r="O116" s="30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">
      <c r="A117" s="4"/>
      <c r="B117" s="4"/>
      <c r="C117" s="4"/>
      <c r="D117" s="4"/>
      <c r="E117" s="4"/>
      <c r="F117" s="5"/>
      <c r="G117" s="5"/>
      <c r="H117" s="5"/>
      <c r="I117" s="27"/>
      <c r="J117" s="5"/>
      <c r="K117" s="30"/>
      <c r="L117" s="30"/>
      <c r="M117" s="30"/>
      <c r="N117" s="30"/>
      <c r="O117" s="30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">
      <c r="A118" s="4"/>
      <c r="B118" s="4"/>
      <c r="C118" s="4"/>
      <c r="D118" s="4"/>
      <c r="E118" s="4"/>
      <c r="F118" s="5"/>
      <c r="G118" s="5"/>
      <c r="H118" s="5"/>
      <c r="I118" s="27"/>
      <c r="J118" s="5"/>
      <c r="K118" s="30"/>
      <c r="L118" s="30"/>
      <c r="M118" s="30"/>
      <c r="N118" s="30"/>
      <c r="O118" s="30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">
      <c r="A119" s="4"/>
      <c r="B119" s="4"/>
      <c r="C119" s="4"/>
      <c r="D119" s="4"/>
      <c r="E119" s="4"/>
      <c r="F119" s="5"/>
      <c r="G119" s="5"/>
      <c r="H119" s="5"/>
      <c r="I119" s="27"/>
      <c r="J119" s="5"/>
      <c r="K119" s="30"/>
      <c r="L119" s="30"/>
      <c r="M119" s="30"/>
      <c r="N119" s="30"/>
      <c r="O119" s="30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">
      <c r="A120" s="4"/>
      <c r="B120" s="4"/>
      <c r="C120" s="4"/>
      <c r="D120" s="4"/>
      <c r="E120" s="4"/>
      <c r="F120" s="5"/>
      <c r="G120" s="5"/>
      <c r="H120" s="5"/>
      <c r="I120" s="27"/>
      <c r="J120" s="5"/>
      <c r="K120" s="30"/>
      <c r="L120" s="30"/>
      <c r="M120" s="30"/>
      <c r="N120" s="30"/>
      <c r="O120" s="30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">
      <c r="A121" s="4"/>
      <c r="B121" s="4"/>
      <c r="C121" s="4"/>
      <c r="D121" s="4"/>
      <c r="E121" s="4"/>
      <c r="F121" s="5"/>
      <c r="G121" s="5"/>
      <c r="H121" s="5"/>
      <c r="I121" s="27"/>
      <c r="J121" s="5"/>
      <c r="K121" s="30"/>
      <c r="L121" s="30"/>
      <c r="M121" s="30"/>
      <c r="N121" s="30"/>
      <c r="O121" s="30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x14ac:dyDescent="0.3">
      <c r="A122" s="4"/>
      <c r="B122" s="4"/>
      <c r="C122" s="4"/>
      <c r="D122" s="4"/>
      <c r="E122" s="4"/>
      <c r="F122" s="5"/>
      <c r="G122" s="5"/>
      <c r="H122" s="5"/>
      <c r="I122" s="27"/>
      <c r="J122" s="5"/>
      <c r="K122" s="30"/>
      <c r="L122" s="30"/>
      <c r="M122" s="30"/>
      <c r="N122" s="30"/>
      <c r="O122" s="30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x14ac:dyDescent="0.3">
      <c r="A123" s="4"/>
      <c r="B123" s="4"/>
      <c r="C123" s="4"/>
      <c r="D123" s="4"/>
      <c r="E123" s="4"/>
      <c r="F123" s="5"/>
      <c r="G123" s="5"/>
      <c r="H123" s="5"/>
      <c r="I123" s="27"/>
      <c r="J123" s="5"/>
      <c r="K123" s="30"/>
      <c r="L123" s="30"/>
      <c r="M123" s="30"/>
      <c r="N123" s="30"/>
      <c r="O123" s="30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x14ac:dyDescent="0.3">
      <c r="A124" s="4"/>
      <c r="B124" s="4"/>
      <c r="C124" s="4"/>
      <c r="D124" s="4"/>
      <c r="E124" s="4"/>
      <c r="F124" s="5"/>
      <c r="G124" s="5"/>
      <c r="H124" s="5"/>
      <c r="I124" s="27"/>
      <c r="J124" s="5"/>
      <c r="K124" s="30"/>
      <c r="L124" s="30"/>
      <c r="M124" s="30"/>
      <c r="N124" s="30"/>
      <c r="O124" s="30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x14ac:dyDescent="0.3">
      <c r="A125" s="4"/>
      <c r="B125" s="4"/>
      <c r="C125" s="4"/>
      <c r="D125" s="4"/>
      <c r="E125" s="4"/>
      <c r="F125" s="5"/>
      <c r="G125" s="5"/>
      <c r="H125" s="5"/>
      <c r="I125" s="27"/>
      <c r="J125" s="5"/>
      <c r="K125" s="30"/>
      <c r="L125" s="30"/>
      <c r="M125" s="30"/>
      <c r="N125" s="30"/>
      <c r="O125" s="30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x14ac:dyDescent="0.3">
      <c r="A126" s="4"/>
      <c r="B126" s="4"/>
      <c r="C126" s="4"/>
      <c r="D126" s="4"/>
      <c r="E126" s="4"/>
      <c r="F126" s="5"/>
      <c r="G126" s="5"/>
      <c r="H126" s="5"/>
      <c r="I126" s="27"/>
      <c r="J126" s="5"/>
      <c r="K126" s="30"/>
      <c r="L126" s="30"/>
      <c r="M126" s="30"/>
      <c r="N126" s="30"/>
      <c r="O126" s="30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x14ac:dyDescent="0.3">
      <c r="A127" s="4"/>
      <c r="B127" s="4"/>
      <c r="C127" s="4"/>
      <c r="D127" s="4"/>
      <c r="E127" s="4"/>
      <c r="F127" s="5"/>
      <c r="G127" s="5"/>
      <c r="H127" s="5"/>
      <c r="I127" s="27"/>
      <c r="J127" s="5"/>
      <c r="K127" s="30"/>
      <c r="L127" s="30"/>
      <c r="M127" s="30"/>
      <c r="N127" s="30"/>
      <c r="O127" s="30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x14ac:dyDescent="0.3">
      <c r="A128" s="4"/>
      <c r="B128" s="4"/>
      <c r="C128" s="4"/>
      <c r="D128" s="4"/>
      <c r="E128" s="4"/>
      <c r="F128" s="5"/>
      <c r="G128" s="5"/>
      <c r="H128" s="5"/>
      <c r="I128" s="27"/>
      <c r="J128" s="5"/>
      <c r="K128" s="30"/>
      <c r="L128" s="30"/>
      <c r="M128" s="30"/>
      <c r="N128" s="30"/>
      <c r="O128" s="30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x14ac:dyDescent="0.3">
      <c r="A129" s="4"/>
      <c r="B129" s="4"/>
      <c r="C129" s="4"/>
      <c r="D129" s="4"/>
      <c r="E129" s="4"/>
      <c r="F129" s="5"/>
      <c r="G129" s="5"/>
      <c r="H129" s="5"/>
      <c r="I129" s="27"/>
      <c r="J129" s="5"/>
      <c r="K129" s="30"/>
      <c r="L129" s="30"/>
      <c r="M129" s="30"/>
      <c r="N129" s="30"/>
      <c r="O129" s="30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x14ac:dyDescent="0.3">
      <c r="A130" s="4"/>
      <c r="B130" s="4"/>
      <c r="C130" s="4"/>
      <c r="D130" s="4"/>
      <c r="E130" s="4"/>
      <c r="F130" s="5"/>
      <c r="G130" s="5"/>
      <c r="H130" s="5"/>
      <c r="I130" s="27"/>
      <c r="J130" s="5"/>
      <c r="K130" s="30"/>
      <c r="L130" s="30"/>
      <c r="M130" s="30"/>
      <c r="N130" s="30"/>
      <c r="O130" s="30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x14ac:dyDescent="0.3">
      <c r="A131" s="4"/>
      <c r="B131" s="4"/>
      <c r="C131" s="4"/>
      <c r="D131" s="4"/>
      <c r="E131" s="4"/>
      <c r="F131" s="5"/>
      <c r="G131" s="5"/>
      <c r="H131" s="5"/>
      <c r="I131" s="27"/>
      <c r="J131" s="5"/>
      <c r="K131" s="30"/>
      <c r="L131" s="30"/>
      <c r="M131" s="30"/>
      <c r="N131" s="30"/>
      <c r="O131" s="30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x14ac:dyDescent="0.3">
      <c r="A132" s="4"/>
      <c r="B132" s="4"/>
      <c r="C132" s="4"/>
      <c r="D132" s="4"/>
      <c r="E132" s="4"/>
      <c r="F132" s="5"/>
      <c r="G132" s="5"/>
      <c r="H132" s="5"/>
      <c r="I132" s="27"/>
      <c r="J132" s="5"/>
      <c r="K132" s="30"/>
      <c r="L132" s="30"/>
      <c r="M132" s="30"/>
      <c r="N132" s="30"/>
      <c r="O132" s="30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x14ac:dyDescent="0.3">
      <c r="A133" s="4"/>
      <c r="B133" s="4"/>
      <c r="C133" s="4"/>
      <c r="D133" s="4"/>
      <c r="E133" s="4"/>
      <c r="F133" s="5"/>
      <c r="G133" s="5"/>
      <c r="H133" s="5"/>
      <c r="I133" s="27"/>
      <c r="J133" s="5"/>
      <c r="K133" s="30"/>
      <c r="L133" s="30"/>
      <c r="M133" s="30"/>
      <c r="N133" s="30"/>
      <c r="O133" s="30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x14ac:dyDescent="0.3">
      <c r="A134" s="4"/>
      <c r="B134" s="4"/>
      <c r="C134" s="4"/>
      <c r="D134" s="4"/>
      <c r="E134" s="4"/>
      <c r="F134" s="5"/>
      <c r="G134" s="5"/>
      <c r="H134" s="5"/>
      <c r="I134" s="27"/>
      <c r="J134" s="5"/>
      <c r="K134" s="30"/>
      <c r="L134" s="30"/>
      <c r="M134" s="30"/>
      <c r="N134" s="30"/>
      <c r="O134" s="30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x14ac:dyDescent="0.3">
      <c r="A135" s="4"/>
      <c r="B135" s="4"/>
      <c r="C135" s="4"/>
      <c r="D135" s="4"/>
      <c r="E135" s="4"/>
      <c r="F135" s="5"/>
      <c r="G135" s="5"/>
      <c r="H135" s="5"/>
      <c r="I135" s="27"/>
      <c r="J135" s="5"/>
      <c r="K135" s="30"/>
      <c r="L135" s="30"/>
      <c r="M135" s="30"/>
      <c r="N135" s="30"/>
      <c r="O135" s="30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x14ac:dyDescent="0.3">
      <c r="A136" s="4"/>
      <c r="B136" s="4"/>
      <c r="C136" s="4"/>
      <c r="D136" s="4"/>
      <c r="E136" s="4"/>
      <c r="F136" s="5"/>
      <c r="G136" s="5"/>
      <c r="H136" s="5"/>
      <c r="I136" s="27"/>
      <c r="J136" s="5"/>
      <c r="K136" s="30"/>
      <c r="L136" s="30"/>
      <c r="M136" s="30"/>
      <c r="N136" s="30"/>
      <c r="O136" s="30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x14ac:dyDescent="0.3">
      <c r="A137" s="4"/>
      <c r="B137" s="4"/>
      <c r="C137" s="4"/>
      <c r="D137" s="4"/>
      <c r="E137" s="4"/>
      <c r="F137" s="5"/>
      <c r="G137" s="5"/>
      <c r="H137" s="5"/>
      <c r="I137" s="27"/>
      <c r="J137" s="5"/>
      <c r="K137" s="30"/>
      <c r="L137" s="30"/>
      <c r="M137" s="30"/>
      <c r="N137" s="30"/>
      <c r="O137" s="30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x14ac:dyDescent="0.3">
      <c r="A138" s="4"/>
      <c r="B138" s="4"/>
      <c r="C138" s="4"/>
      <c r="D138" s="4"/>
      <c r="E138" s="4"/>
      <c r="F138" s="5"/>
      <c r="G138" s="5"/>
      <c r="H138" s="5"/>
      <c r="I138" s="27"/>
      <c r="J138" s="5"/>
      <c r="K138" s="30"/>
      <c r="L138" s="30"/>
      <c r="M138" s="30"/>
      <c r="N138" s="30"/>
      <c r="O138" s="30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x14ac:dyDescent="0.3">
      <c r="A139" s="4"/>
      <c r="B139" s="4"/>
      <c r="C139" s="4"/>
      <c r="D139" s="4"/>
      <c r="E139" s="4"/>
      <c r="F139" s="5"/>
      <c r="G139" s="5"/>
      <c r="H139" s="5"/>
      <c r="I139" s="27"/>
      <c r="J139" s="5"/>
      <c r="K139" s="30"/>
      <c r="L139" s="30"/>
      <c r="M139" s="30"/>
      <c r="N139" s="30"/>
      <c r="O139" s="30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x14ac:dyDescent="0.3">
      <c r="A140" s="4"/>
      <c r="B140" s="4"/>
      <c r="C140" s="4"/>
      <c r="D140" s="4"/>
      <c r="E140" s="4"/>
      <c r="F140" s="5"/>
      <c r="G140" s="5"/>
      <c r="H140" s="5"/>
      <c r="I140" s="27"/>
      <c r="J140" s="5"/>
      <c r="K140" s="30"/>
      <c r="L140" s="30"/>
      <c r="M140" s="30"/>
      <c r="N140" s="30"/>
      <c r="O140" s="30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x14ac:dyDescent="0.3">
      <c r="A141" s="4"/>
      <c r="B141" s="4"/>
      <c r="C141" s="4"/>
      <c r="D141" s="4"/>
      <c r="E141" s="4"/>
      <c r="F141" s="5"/>
      <c r="G141" s="5"/>
      <c r="H141" s="5"/>
      <c r="I141" s="27"/>
      <c r="J141" s="5"/>
      <c r="K141" s="30"/>
      <c r="L141" s="30"/>
      <c r="M141" s="30"/>
      <c r="N141" s="30"/>
      <c r="O141" s="30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x14ac:dyDescent="0.3">
      <c r="A142" s="4"/>
      <c r="B142" s="4"/>
      <c r="C142" s="4"/>
      <c r="D142" s="4"/>
      <c r="E142" s="4"/>
      <c r="F142" s="5"/>
      <c r="G142" s="5"/>
      <c r="H142" s="5"/>
      <c r="I142" s="27"/>
      <c r="J142" s="5"/>
      <c r="K142" s="30"/>
      <c r="L142" s="30"/>
      <c r="M142" s="30"/>
      <c r="N142" s="30"/>
      <c r="O142" s="30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x14ac:dyDescent="0.3">
      <c r="A143" s="4"/>
      <c r="B143" s="4"/>
      <c r="C143" s="4"/>
      <c r="D143" s="4"/>
      <c r="E143" s="4"/>
      <c r="F143" s="5"/>
      <c r="G143" s="5"/>
      <c r="H143" s="5"/>
      <c r="I143" s="27"/>
      <c r="J143" s="5"/>
      <c r="K143" s="30"/>
      <c r="L143" s="30"/>
      <c r="M143" s="30"/>
      <c r="N143" s="30"/>
      <c r="O143" s="30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x14ac:dyDescent="0.3">
      <c r="A144" s="4"/>
      <c r="B144" s="4"/>
      <c r="C144" s="4"/>
      <c r="D144" s="4"/>
      <c r="E144" s="4"/>
      <c r="F144" s="5"/>
      <c r="G144" s="5"/>
      <c r="H144" s="5"/>
      <c r="I144" s="27"/>
      <c r="J144" s="5"/>
      <c r="K144" s="30"/>
      <c r="L144" s="30"/>
      <c r="M144" s="30"/>
      <c r="N144" s="30"/>
      <c r="O144" s="30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x14ac:dyDescent="0.3">
      <c r="A145" s="4"/>
      <c r="B145" s="4"/>
      <c r="C145" s="4"/>
      <c r="D145" s="4"/>
      <c r="E145" s="4"/>
      <c r="F145" s="5"/>
      <c r="G145" s="5"/>
      <c r="H145" s="5"/>
      <c r="I145" s="27"/>
      <c r="J145" s="5"/>
      <c r="K145" s="30"/>
      <c r="L145" s="30"/>
      <c r="M145" s="30"/>
      <c r="N145" s="30"/>
      <c r="O145" s="30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x14ac:dyDescent="0.3">
      <c r="A146" s="4"/>
      <c r="B146" s="4"/>
      <c r="C146" s="4"/>
      <c r="D146" s="4"/>
      <c r="E146" s="4"/>
      <c r="F146" s="5"/>
      <c r="G146" s="5"/>
      <c r="H146" s="5"/>
      <c r="I146" s="27"/>
      <c r="J146" s="5"/>
      <c r="K146" s="30"/>
      <c r="L146" s="30"/>
      <c r="M146" s="30"/>
      <c r="N146" s="30"/>
      <c r="O146" s="30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x14ac:dyDescent="0.3">
      <c r="A147" s="4"/>
      <c r="B147" s="4"/>
      <c r="C147" s="4"/>
      <c r="D147" s="4"/>
      <c r="E147" s="4"/>
      <c r="F147" s="5"/>
      <c r="G147" s="5"/>
      <c r="H147" s="5"/>
      <c r="I147" s="27"/>
      <c r="J147" s="5"/>
      <c r="K147" s="30"/>
      <c r="L147" s="30"/>
      <c r="M147" s="30"/>
      <c r="N147" s="30"/>
      <c r="O147" s="30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x14ac:dyDescent="0.3">
      <c r="A148" s="4"/>
      <c r="B148" s="4"/>
      <c r="C148" s="4"/>
      <c r="D148" s="4"/>
      <c r="E148" s="4"/>
      <c r="F148" s="5"/>
      <c r="G148" s="5"/>
      <c r="H148" s="5"/>
      <c r="I148" s="27"/>
      <c r="J148" s="5"/>
      <c r="K148" s="30"/>
      <c r="L148" s="30"/>
      <c r="M148" s="30"/>
      <c r="N148" s="30"/>
      <c r="O148" s="30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x14ac:dyDescent="0.3">
      <c r="A149" s="4"/>
      <c r="B149" s="4"/>
      <c r="C149" s="4"/>
      <c r="D149" s="4"/>
      <c r="E149" s="4"/>
      <c r="F149" s="5"/>
      <c r="G149" s="5"/>
      <c r="H149" s="5"/>
      <c r="I149" s="27"/>
      <c r="J149" s="5"/>
      <c r="K149" s="30"/>
      <c r="L149" s="30"/>
      <c r="M149" s="30"/>
      <c r="N149" s="30"/>
      <c r="O149" s="30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x14ac:dyDescent="0.3">
      <c r="A150" s="4"/>
      <c r="B150" s="4"/>
      <c r="C150" s="4"/>
      <c r="D150" s="4"/>
      <c r="E150" s="4"/>
      <c r="F150" s="5"/>
      <c r="G150" s="5"/>
      <c r="H150" s="5"/>
      <c r="I150" s="27"/>
      <c r="J150" s="5"/>
      <c r="K150" s="30"/>
      <c r="L150" s="30"/>
      <c r="M150" s="30"/>
      <c r="N150" s="30"/>
      <c r="O150" s="30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x14ac:dyDescent="0.3">
      <c r="A151" s="4"/>
      <c r="B151" s="4"/>
      <c r="C151" s="4"/>
      <c r="D151" s="4"/>
      <c r="E151" s="4"/>
      <c r="F151" s="5"/>
      <c r="G151" s="5"/>
      <c r="H151" s="5"/>
      <c r="I151" s="27"/>
      <c r="J151" s="5"/>
      <c r="K151" s="30"/>
      <c r="L151" s="30"/>
      <c r="M151" s="30"/>
      <c r="N151" s="30"/>
      <c r="O151" s="30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x14ac:dyDescent="0.3">
      <c r="A152" s="4"/>
      <c r="B152" s="4"/>
      <c r="C152" s="4"/>
      <c r="D152" s="4"/>
      <c r="E152" s="4"/>
      <c r="F152" s="5"/>
      <c r="G152" s="5"/>
      <c r="H152" s="5"/>
      <c r="I152" s="27"/>
      <c r="J152" s="5"/>
      <c r="K152" s="30"/>
      <c r="L152" s="30"/>
      <c r="M152" s="30"/>
      <c r="N152" s="30"/>
      <c r="O152" s="30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x14ac:dyDescent="0.3">
      <c r="A153" s="4"/>
      <c r="B153" s="4"/>
      <c r="C153" s="4"/>
      <c r="D153" s="4"/>
      <c r="E153" s="4"/>
      <c r="F153" s="5"/>
      <c r="G153" s="5"/>
      <c r="H153" s="5"/>
      <c r="I153" s="27"/>
      <c r="J153" s="5"/>
      <c r="K153" s="30"/>
      <c r="L153" s="30"/>
      <c r="M153" s="30"/>
      <c r="N153" s="30"/>
      <c r="O153" s="30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x14ac:dyDescent="0.3">
      <c r="A154" s="4"/>
      <c r="B154" s="4"/>
      <c r="C154" s="4"/>
      <c r="D154" s="4"/>
      <c r="E154" s="4"/>
      <c r="F154" s="5"/>
      <c r="G154" s="5"/>
      <c r="H154" s="5"/>
      <c r="I154" s="27"/>
      <c r="J154" s="5"/>
      <c r="K154" s="30"/>
      <c r="L154" s="30"/>
      <c r="M154" s="30"/>
      <c r="N154" s="30"/>
      <c r="O154" s="30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x14ac:dyDescent="0.3">
      <c r="A155" s="4"/>
      <c r="B155" s="4"/>
      <c r="C155" s="4"/>
      <c r="D155" s="4"/>
      <c r="E155" s="4"/>
      <c r="F155" s="5"/>
      <c r="G155" s="5"/>
      <c r="H155" s="5"/>
      <c r="I155" s="27"/>
      <c r="J155" s="5"/>
      <c r="K155" s="30"/>
      <c r="L155" s="30"/>
      <c r="M155" s="30"/>
      <c r="N155" s="30"/>
      <c r="O155" s="30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x14ac:dyDescent="0.3">
      <c r="A156" s="4"/>
      <c r="B156" s="4"/>
      <c r="C156" s="4"/>
      <c r="D156" s="4"/>
      <c r="E156" s="4"/>
      <c r="F156" s="5"/>
      <c r="G156" s="5"/>
      <c r="H156" s="5"/>
      <c r="I156" s="27"/>
      <c r="J156" s="5"/>
      <c r="K156" s="30"/>
      <c r="L156" s="30"/>
      <c r="M156" s="30"/>
      <c r="N156" s="30"/>
      <c r="O156" s="30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x14ac:dyDescent="0.3">
      <c r="A157" s="4"/>
      <c r="B157" s="4"/>
      <c r="C157" s="4"/>
      <c r="D157" s="4"/>
      <c r="E157" s="4"/>
      <c r="F157" s="5"/>
      <c r="G157" s="5"/>
      <c r="H157" s="5"/>
      <c r="I157" s="27"/>
      <c r="J157" s="5"/>
      <c r="K157" s="30"/>
      <c r="L157" s="30"/>
      <c r="M157" s="30"/>
      <c r="N157" s="30"/>
      <c r="O157" s="30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x14ac:dyDescent="0.3">
      <c r="A158" s="4"/>
      <c r="B158" s="4"/>
      <c r="C158" s="4"/>
      <c r="D158" s="4"/>
      <c r="E158" s="4"/>
      <c r="F158" s="5"/>
      <c r="G158" s="5"/>
      <c r="H158" s="5"/>
      <c r="I158" s="27"/>
      <c r="J158" s="5"/>
      <c r="K158" s="30"/>
      <c r="L158" s="30"/>
      <c r="M158" s="30"/>
      <c r="N158" s="30"/>
      <c r="O158" s="30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x14ac:dyDescent="0.3">
      <c r="A159" s="4"/>
      <c r="B159" s="4"/>
      <c r="C159" s="4"/>
      <c r="D159" s="4"/>
      <c r="E159" s="4"/>
      <c r="F159" s="5"/>
      <c r="G159" s="5"/>
      <c r="H159" s="5"/>
      <c r="I159" s="27"/>
      <c r="J159" s="5"/>
      <c r="K159" s="30"/>
      <c r="L159" s="30"/>
      <c r="M159" s="30"/>
      <c r="N159" s="30"/>
      <c r="O159" s="30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x14ac:dyDescent="0.3">
      <c r="A160" s="4"/>
      <c r="B160" s="4"/>
      <c r="C160" s="4"/>
      <c r="D160" s="4"/>
      <c r="E160" s="4"/>
      <c r="F160" s="5"/>
      <c r="G160" s="5"/>
      <c r="H160" s="5"/>
      <c r="I160" s="27"/>
      <c r="J160" s="5"/>
      <c r="K160" s="30"/>
      <c r="L160" s="30"/>
      <c r="M160" s="30"/>
      <c r="N160" s="30"/>
      <c r="O160" s="30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x14ac:dyDescent="0.3">
      <c r="A161" s="4"/>
      <c r="B161" s="4"/>
      <c r="C161" s="4"/>
      <c r="D161" s="4"/>
      <c r="E161" s="4"/>
      <c r="F161" s="5"/>
      <c r="G161" s="5"/>
      <c r="H161" s="5"/>
      <c r="I161" s="27"/>
      <c r="J161" s="5"/>
      <c r="K161" s="30"/>
      <c r="L161" s="30"/>
      <c r="M161" s="30"/>
      <c r="N161" s="30"/>
      <c r="O161" s="30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x14ac:dyDescent="0.3">
      <c r="A162" s="4"/>
      <c r="B162" s="4"/>
      <c r="C162" s="4"/>
      <c r="D162" s="4"/>
      <c r="E162" s="4"/>
      <c r="F162" s="5"/>
      <c r="G162" s="5"/>
      <c r="H162" s="5"/>
      <c r="I162" s="27"/>
      <c r="J162" s="5"/>
      <c r="K162" s="30"/>
      <c r="L162" s="30"/>
      <c r="M162" s="30"/>
      <c r="N162" s="30"/>
      <c r="O162" s="30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x14ac:dyDescent="0.3">
      <c r="A163" s="4"/>
      <c r="B163" s="4"/>
      <c r="C163" s="4"/>
      <c r="D163" s="4"/>
      <c r="E163" s="4"/>
      <c r="F163" s="5"/>
      <c r="G163" s="5"/>
      <c r="H163" s="5"/>
      <c r="I163" s="27"/>
      <c r="J163" s="5"/>
      <c r="K163" s="30"/>
      <c r="L163" s="30"/>
      <c r="M163" s="30"/>
      <c r="N163" s="30"/>
      <c r="O163" s="30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x14ac:dyDescent="0.3">
      <c r="A164" s="4"/>
      <c r="B164" s="4"/>
      <c r="C164" s="4"/>
      <c r="D164" s="4"/>
      <c r="E164" s="4"/>
      <c r="F164" s="5"/>
      <c r="G164" s="5"/>
      <c r="H164" s="5"/>
      <c r="I164" s="27"/>
      <c r="J164" s="5"/>
      <c r="K164" s="30"/>
      <c r="L164" s="30"/>
      <c r="M164" s="30"/>
      <c r="N164" s="30"/>
      <c r="O164" s="30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x14ac:dyDescent="0.3">
      <c r="A165" s="4"/>
      <c r="B165" s="4"/>
      <c r="C165" s="4"/>
      <c r="D165" s="4"/>
      <c r="E165" s="4"/>
      <c r="F165" s="5"/>
      <c r="G165" s="5"/>
      <c r="H165" s="5"/>
      <c r="I165" s="27"/>
      <c r="J165" s="5"/>
      <c r="K165" s="30"/>
      <c r="L165" s="30"/>
      <c r="M165" s="30"/>
      <c r="N165" s="30"/>
      <c r="O165" s="30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x14ac:dyDescent="0.3">
      <c r="A166" s="4"/>
      <c r="B166" s="4"/>
      <c r="C166" s="4"/>
      <c r="D166" s="4"/>
      <c r="E166" s="4"/>
      <c r="F166" s="5"/>
      <c r="G166" s="5"/>
      <c r="H166" s="5"/>
      <c r="I166" s="27"/>
      <c r="J166" s="5"/>
      <c r="K166" s="30"/>
      <c r="L166" s="30"/>
      <c r="M166" s="30"/>
      <c r="N166" s="30"/>
      <c r="O166" s="30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x14ac:dyDescent="0.3">
      <c r="A167" s="4"/>
      <c r="B167" s="4"/>
      <c r="C167" s="4"/>
      <c r="D167" s="4"/>
      <c r="E167" s="4"/>
      <c r="F167" s="5"/>
      <c r="G167" s="5"/>
      <c r="H167" s="5"/>
      <c r="I167" s="27"/>
      <c r="J167" s="5"/>
      <c r="K167" s="30"/>
      <c r="L167" s="30"/>
      <c r="M167" s="30"/>
      <c r="N167" s="30"/>
      <c r="O167" s="30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x14ac:dyDescent="0.3">
      <c r="A168" s="4"/>
      <c r="B168" s="4"/>
      <c r="C168" s="4"/>
      <c r="D168" s="4"/>
      <c r="E168" s="4"/>
      <c r="F168" s="5"/>
      <c r="G168" s="5"/>
      <c r="H168" s="5"/>
      <c r="I168" s="27"/>
      <c r="J168" s="5"/>
      <c r="K168" s="30"/>
      <c r="L168" s="30"/>
      <c r="M168" s="30"/>
      <c r="N168" s="30"/>
      <c r="O168" s="30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x14ac:dyDescent="0.3">
      <c r="A169" s="4"/>
      <c r="B169" s="4"/>
      <c r="C169" s="4"/>
      <c r="D169" s="4"/>
      <c r="E169" s="4"/>
      <c r="F169" s="5"/>
      <c r="G169" s="5"/>
      <c r="H169" s="5"/>
      <c r="I169" s="27"/>
      <c r="J169" s="5"/>
      <c r="K169" s="30"/>
      <c r="L169" s="30"/>
      <c r="M169" s="30"/>
      <c r="N169" s="30"/>
      <c r="O169" s="30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x14ac:dyDescent="0.3">
      <c r="A170" s="4"/>
      <c r="B170" s="4"/>
      <c r="C170" s="4"/>
      <c r="D170" s="4"/>
      <c r="E170" s="4"/>
      <c r="F170" s="5"/>
      <c r="G170" s="5"/>
      <c r="H170" s="5"/>
      <c r="I170" s="27"/>
      <c r="J170" s="5"/>
      <c r="K170" s="30"/>
      <c r="L170" s="30"/>
      <c r="M170" s="30"/>
      <c r="N170" s="30"/>
      <c r="O170" s="30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x14ac:dyDescent="0.3">
      <c r="A171" s="4"/>
      <c r="B171" s="4"/>
      <c r="C171" s="4"/>
      <c r="D171" s="4"/>
      <c r="E171" s="4"/>
      <c r="F171" s="5"/>
      <c r="G171" s="5"/>
      <c r="H171" s="5"/>
      <c r="I171" s="27"/>
      <c r="J171" s="5"/>
      <c r="K171" s="30"/>
      <c r="L171" s="30"/>
      <c r="M171" s="30"/>
      <c r="N171" s="30"/>
      <c r="O171" s="30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x14ac:dyDescent="0.3">
      <c r="A172" s="4"/>
      <c r="B172" s="4"/>
      <c r="C172" s="4"/>
      <c r="D172" s="4"/>
      <c r="E172" s="4"/>
      <c r="F172" s="5"/>
      <c r="G172" s="5"/>
      <c r="H172" s="5"/>
      <c r="I172" s="27"/>
      <c r="J172" s="5"/>
      <c r="K172" s="30"/>
      <c r="L172" s="30"/>
      <c r="M172" s="30"/>
      <c r="N172" s="30"/>
      <c r="O172" s="30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x14ac:dyDescent="0.3">
      <c r="A173" s="4"/>
      <c r="B173" s="4"/>
      <c r="C173" s="4"/>
      <c r="D173" s="4"/>
      <c r="E173" s="4"/>
      <c r="F173" s="5"/>
      <c r="G173" s="5"/>
      <c r="H173" s="5"/>
      <c r="I173" s="27"/>
      <c r="J173" s="5"/>
      <c r="K173" s="30"/>
      <c r="L173" s="30"/>
      <c r="M173" s="30"/>
      <c r="N173" s="30"/>
      <c r="O173" s="30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x14ac:dyDescent="0.3">
      <c r="A174" s="4"/>
      <c r="B174" s="4"/>
      <c r="C174" s="4"/>
      <c r="D174" s="4"/>
      <c r="E174" s="4"/>
      <c r="F174" s="5"/>
      <c r="G174" s="5"/>
      <c r="H174" s="5"/>
      <c r="I174" s="27"/>
      <c r="J174" s="5"/>
      <c r="K174" s="30"/>
      <c r="L174" s="30"/>
      <c r="M174" s="30"/>
      <c r="N174" s="30"/>
      <c r="O174" s="30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x14ac:dyDescent="0.3">
      <c r="A175" s="4"/>
      <c r="B175" s="4"/>
      <c r="C175" s="4"/>
      <c r="D175" s="4"/>
      <c r="E175" s="4"/>
      <c r="F175" s="5"/>
      <c r="G175" s="5"/>
      <c r="H175" s="5"/>
      <c r="I175" s="27"/>
      <c r="J175" s="5"/>
      <c r="K175" s="30"/>
      <c r="L175" s="30"/>
      <c r="M175" s="30"/>
      <c r="N175" s="30"/>
      <c r="O175" s="30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x14ac:dyDescent="0.3">
      <c r="A176" s="4"/>
      <c r="B176" s="4"/>
      <c r="C176" s="4"/>
      <c r="D176" s="4"/>
      <c r="E176" s="4"/>
      <c r="F176" s="5"/>
      <c r="G176" s="5"/>
      <c r="H176" s="5"/>
      <c r="I176" s="27"/>
      <c r="J176" s="5"/>
      <c r="K176" s="30"/>
      <c r="L176" s="30"/>
      <c r="M176" s="30"/>
      <c r="N176" s="30"/>
      <c r="O176" s="30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x14ac:dyDescent="0.3">
      <c r="A177" s="4"/>
      <c r="B177" s="4"/>
      <c r="C177" s="4"/>
      <c r="D177" s="4"/>
      <c r="E177" s="4"/>
      <c r="F177" s="5"/>
      <c r="G177" s="5"/>
      <c r="H177" s="5"/>
      <c r="I177" s="27"/>
      <c r="J177" s="5"/>
      <c r="K177" s="30"/>
      <c r="L177" s="30"/>
      <c r="M177" s="30"/>
      <c r="N177" s="30"/>
      <c r="O177" s="30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x14ac:dyDescent="0.3">
      <c r="A178" s="4"/>
      <c r="B178" s="4"/>
      <c r="C178" s="4"/>
      <c r="D178" s="4"/>
      <c r="E178" s="4"/>
      <c r="F178" s="5"/>
      <c r="G178" s="5"/>
      <c r="H178" s="5"/>
      <c r="I178" s="27"/>
      <c r="J178" s="5"/>
      <c r="K178" s="30"/>
      <c r="L178" s="30"/>
      <c r="M178" s="30"/>
      <c r="N178" s="30"/>
      <c r="O178" s="30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x14ac:dyDescent="0.3">
      <c r="A179" s="4"/>
      <c r="B179" s="4"/>
      <c r="C179" s="4"/>
      <c r="D179" s="4"/>
      <c r="E179" s="4"/>
      <c r="F179" s="5"/>
      <c r="G179" s="5"/>
      <c r="H179" s="5"/>
      <c r="I179" s="27"/>
      <c r="J179" s="5"/>
      <c r="K179" s="30"/>
      <c r="L179" s="30"/>
      <c r="M179" s="30"/>
      <c r="N179" s="30"/>
      <c r="O179" s="30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x14ac:dyDescent="0.3">
      <c r="A180" s="4"/>
      <c r="B180" s="4"/>
      <c r="C180" s="4"/>
      <c r="D180" s="4"/>
      <c r="E180" s="4"/>
      <c r="F180" s="5"/>
      <c r="G180" s="5"/>
      <c r="H180" s="5"/>
      <c r="I180" s="27"/>
      <c r="J180" s="5"/>
      <c r="K180" s="30"/>
      <c r="L180" s="30"/>
      <c r="M180" s="30"/>
      <c r="N180" s="30"/>
      <c r="O180" s="30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x14ac:dyDescent="0.3">
      <c r="A181" s="4"/>
      <c r="B181" s="4"/>
      <c r="C181" s="4"/>
      <c r="D181" s="4"/>
      <c r="E181" s="4"/>
      <c r="F181" s="5"/>
      <c r="G181" s="5"/>
      <c r="H181" s="5"/>
      <c r="I181" s="27"/>
      <c r="J181" s="5"/>
      <c r="K181" s="30"/>
      <c r="L181" s="30"/>
      <c r="M181" s="30"/>
      <c r="N181" s="30"/>
      <c r="O181" s="30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x14ac:dyDescent="0.3">
      <c r="A182" s="4"/>
      <c r="B182" s="4"/>
      <c r="C182" s="4"/>
      <c r="D182" s="4"/>
      <c r="E182" s="4"/>
      <c r="F182" s="5"/>
      <c r="G182" s="5"/>
      <c r="H182" s="5"/>
      <c r="I182" s="27"/>
      <c r="J182" s="5"/>
      <c r="K182" s="30"/>
      <c r="L182" s="30"/>
      <c r="M182" s="30"/>
      <c r="N182" s="30"/>
      <c r="O182" s="30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x14ac:dyDescent="0.3">
      <c r="A183" s="4"/>
      <c r="B183" s="4"/>
      <c r="C183" s="4"/>
      <c r="D183" s="4"/>
      <c r="E183" s="4"/>
      <c r="F183" s="5"/>
      <c r="G183" s="5"/>
      <c r="H183" s="5"/>
      <c r="I183" s="27"/>
      <c r="J183" s="5"/>
      <c r="K183" s="30"/>
      <c r="L183" s="30"/>
      <c r="M183" s="30"/>
      <c r="N183" s="30"/>
      <c r="O183" s="30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x14ac:dyDescent="0.3">
      <c r="A184" s="4"/>
      <c r="B184" s="4"/>
      <c r="C184" s="4"/>
      <c r="D184" s="4"/>
      <c r="E184" s="4"/>
      <c r="F184" s="5"/>
      <c r="G184" s="5"/>
      <c r="H184" s="5"/>
      <c r="I184" s="27"/>
      <c r="J184" s="5"/>
      <c r="K184" s="30"/>
      <c r="L184" s="30"/>
      <c r="M184" s="30"/>
      <c r="N184" s="30"/>
      <c r="O184" s="30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x14ac:dyDescent="0.3">
      <c r="A185" s="4"/>
      <c r="B185" s="4"/>
      <c r="C185" s="4"/>
      <c r="D185" s="4"/>
      <c r="E185" s="4"/>
      <c r="F185" s="5"/>
      <c r="G185" s="5"/>
      <c r="H185" s="5"/>
      <c r="I185" s="27"/>
      <c r="J185" s="5"/>
      <c r="K185" s="30"/>
      <c r="L185" s="30"/>
      <c r="M185" s="30"/>
      <c r="N185" s="30"/>
      <c r="O185" s="30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x14ac:dyDescent="0.3">
      <c r="A186" s="4"/>
      <c r="B186" s="4"/>
      <c r="C186" s="4"/>
      <c r="D186" s="4"/>
      <c r="E186" s="4"/>
      <c r="F186" s="5"/>
      <c r="G186" s="5"/>
      <c r="H186" s="5"/>
      <c r="I186" s="27"/>
      <c r="J186" s="5"/>
      <c r="K186" s="30"/>
      <c r="L186" s="30"/>
      <c r="M186" s="30"/>
      <c r="N186" s="30"/>
      <c r="O186" s="30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x14ac:dyDescent="0.3">
      <c r="A187" s="4"/>
      <c r="B187" s="4"/>
      <c r="C187" s="4"/>
      <c r="D187" s="4"/>
      <c r="E187" s="4"/>
      <c r="F187" s="5"/>
      <c r="G187" s="5"/>
      <c r="H187" s="5"/>
      <c r="I187" s="27"/>
      <c r="J187" s="5"/>
      <c r="K187" s="30"/>
      <c r="L187" s="30"/>
      <c r="M187" s="30"/>
      <c r="N187" s="30"/>
      <c r="O187" s="30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x14ac:dyDescent="0.3">
      <c r="A188" s="4"/>
      <c r="B188" s="4"/>
      <c r="C188" s="4"/>
      <c r="D188" s="4"/>
      <c r="E188" s="4"/>
      <c r="F188" s="5"/>
      <c r="G188" s="5"/>
      <c r="H188" s="5"/>
      <c r="I188" s="27"/>
      <c r="J188" s="5"/>
      <c r="K188" s="30"/>
      <c r="L188" s="30"/>
      <c r="M188" s="30"/>
      <c r="N188" s="30"/>
      <c r="O188" s="30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x14ac:dyDescent="0.3">
      <c r="A189" s="4"/>
      <c r="B189" s="4"/>
      <c r="C189" s="4"/>
      <c r="D189" s="4"/>
      <c r="E189" s="4"/>
      <c r="F189" s="5"/>
      <c r="G189" s="5"/>
      <c r="H189" s="5"/>
      <c r="I189" s="27"/>
      <c r="J189" s="5"/>
      <c r="K189" s="30"/>
      <c r="L189" s="30"/>
      <c r="M189" s="30"/>
      <c r="N189" s="30"/>
      <c r="O189" s="30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x14ac:dyDescent="0.3">
      <c r="A190" s="4"/>
      <c r="B190" s="4"/>
      <c r="C190" s="4"/>
      <c r="D190" s="4"/>
      <c r="E190" s="4"/>
      <c r="F190" s="5"/>
      <c r="G190" s="5"/>
      <c r="H190" s="5"/>
      <c r="I190" s="27"/>
      <c r="J190" s="5"/>
      <c r="K190" s="30"/>
      <c r="L190" s="30"/>
      <c r="M190" s="30"/>
      <c r="N190" s="30"/>
      <c r="O190" s="30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x14ac:dyDescent="0.3">
      <c r="A191" s="4"/>
      <c r="B191" s="4"/>
      <c r="C191" s="4"/>
      <c r="D191" s="4"/>
      <c r="E191" s="4"/>
      <c r="F191" s="5"/>
      <c r="G191" s="5"/>
      <c r="H191" s="5"/>
      <c r="I191" s="27"/>
      <c r="J191" s="5"/>
      <c r="K191" s="30"/>
      <c r="L191" s="30"/>
      <c r="M191" s="30"/>
      <c r="N191" s="30"/>
      <c r="O191" s="30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x14ac:dyDescent="0.3">
      <c r="A192" s="4"/>
      <c r="B192" s="4"/>
      <c r="C192" s="4"/>
      <c r="D192" s="4"/>
      <c r="E192" s="4"/>
      <c r="F192" s="5"/>
      <c r="G192" s="5"/>
      <c r="H192" s="5"/>
      <c r="I192" s="27"/>
      <c r="J192" s="5"/>
      <c r="K192" s="30"/>
      <c r="L192" s="30"/>
      <c r="M192" s="30"/>
      <c r="N192" s="30"/>
      <c r="O192" s="30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x14ac:dyDescent="0.3">
      <c r="A193" s="4"/>
      <c r="B193" s="4"/>
      <c r="C193" s="4"/>
      <c r="D193" s="4"/>
      <c r="E193" s="4"/>
      <c r="F193" s="5"/>
      <c r="G193" s="5"/>
      <c r="H193" s="5"/>
      <c r="I193" s="27"/>
      <c r="J193" s="5"/>
      <c r="K193" s="30"/>
      <c r="L193" s="30"/>
      <c r="M193" s="30"/>
      <c r="N193" s="30"/>
      <c r="O193" s="30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x14ac:dyDescent="0.3">
      <c r="A194" s="4"/>
      <c r="B194" s="4"/>
      <c r="C194" s="4"/>
      <c r="D194" s="4"/>
      <c r="E194" s="4"/>
      <c r="F194" s="5"/>
      <c r="G194" s="5"/>
      <c r="H194" s="5"/>
      <c r="I194" s="27"/>
      <c r="J194" s="5"/>
      <c r="K194" s="30"/>
      <c r="L194" s="30"/>
      <c r="M194" s="30"/>
      <c r="N194" s="30"/>
      <c r="O194" s="30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x14ac:dyDescent="0.3">
      <c r="A195" s="4"/>
      <c r="B195" s="4"/>
      <c r="C195" s="4"/>
      <c r="D195" s="4"/>
      <c r="E195" s="4"/>
      <c r="F195" s="5"/>
      <c r="G195" s="5"/>
      <c r="H195" s="5"/>
      <c r="I195" s="27"/>
      <c r="J195" s="5"/>
      <c r="K195" s="30"/>
      <c r="L195" s="30"/>
      <c r="M195" s="30"/>
      <c r="N195" s="30"/>
      <c r="O195" s="30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x14ac:dyDescent="0.3">
      <c r="A196" s="4"/>
      <c r="B196" s="4"/>
      <c r="C196" s="4"/>
      <c r="D196" s="4"/>
      <c r="E196" s="4"/>
      <c r="F196" s="5"/>
      <c r="G196" s="5"/>
      <c r="H196" s="5"/>
      <c r="I196" s="27"/>
      <c r="J196" s="5"/>
      <c r="K196" s="30"/>
      <c r="L196" s="30"/>
      <c r="M196" s="30"/>
      <c r="N196" s="30"/>
      <c r="O196" s="30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x14ac:dyDescent="0.3">
      <c r="A197" s="4"/>
      <c r="B197" s="4"/>
      <c r="C197" s="4"/>
      <c r="D197" s="4"/>
      <c r="E197" s="4"/>
      <c r="F197" s="5"/>
      <c r="G197" s="5"/>
      <c r="H197" s="5"/>
      <c r="I197" s="27"/>
      <c r="J197" s="5"/>
      <c r="K197" s="30"/>
      <c r="L197" s="30"/>
      <c r="M197" s="30"/>
      <c r="N197" s="30"/>
      <c r="O197" s="30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x14ac:dyDescent="0.3">
      <c r="A198" s="4"/>
      <c r="B198" s="4"/>
      <c r="C198" s="4"/>
      <c r="D198" s="4"/>
      <c r="E198" s="4"/>
      <c r="F198" s="5"/>
      <c r="G198" s="5"/>
      <c r="H198" s="5"/>
      <c r="I198" s="27"/>
      <c r="J198" s="5"/>
      <c r="K198" s="30"/>
      <c r="L198" s="30"/>
      <c r="M198" s="30"/>
      <c r="N198" s="30"/>
      <c r="O198" s="30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x14ac:dyDescent="0.3">
      <c r="A199" s="4"/>
      <c r="B199" s="4"/>
      <c r="C199" s="4"/>
      <c r="D199" s="4"/>
      <c r="E199" s="4"/>
      <c r="F199" s="5"/>
      <c r="G199" s="5"/>
      <c r="H199" s="5"/>
      <c r="I199" s="27"/>
      <c r="J199" s="5"/>
      <c r="K199" s="30"/>
      <c r="L199" s="30"/>
      <c r="M199" s="30"/>
      <c r="N199" s="30"/>
      <c r="O199" s="30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x14ac:dyDescent="0.3">
      <c r="A200" s="4"/>
      <c r="B200" s="4"/>
      <c r="C200" s="4"/>
      <c r="D200" s="4"/>
      <c r="E200" s="4"/>
      <c r="F200" s="5"/>
      <c r="G200" s="5"/>
      <c r="H200" s="5"/>
      <c r="I200" s="27"/>
      <c r="J200" s="5"/>
      <c r="K200" s="30"/>
      <c r="L200" s="30"/>
      <c r="M200" s="30"/>
      <c r="N200" s="30"/>
      <c r="O200" s="30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x14ac:dyDescent="0.3">
      <c r="A201" s="4"/>
      <c r="B201" s="4"/>
      <c r="C201" s="4"/>
      <c r="D201" s="4"/>
      <c r="E201" s="4"/>
      <c r="F201" s="5"/>
      <c r="G201" s="5"/>
      <c r="H201" s="5"/>
      <c r="I201" s="27"/>
      <c r="J201" s="5"/>
      <c r="K201" s="30"/>
      <c r="L201" s="30"/>
      <c r="M201" s="30"/>
      <c r="N201" s="30"/>
      <c r="O201" s="30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x14ac:dyDescent="0.3">
      <c r="A202" s="4"/>
      <c r="B202" s="4"/>
      <c r="C202" s="4"/>
      <c r="D202" s="4"/>
      <c r="E202" s="4"/>
      <c r="F202" s="5"/>
      <c r="G202" s="5"/>
      <c r="H202" s="5"/>
      <c r="I202" s="27"/>
      <c r="J202" s="5"/>
      <c r="K202" s="30"/>
      <c r="L202" s="30"/>
      <c r="M202" s="30"/>
      <c r="N202" s="30"/>
      <c r="O202" s="30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x14ac:dyDescent="0.3">
      <c r="A203" s="4"/>
      <c r="B203" s="4"/>
      <c r="C203" s="4"/>
      <c r="D203" s="4"/>
      <c r="E203" s="4"/>
      <c r="F203" s="5"/>
      <c r="G203" s="5"/>
      <c r="H203" s="5"/>
      <c r="I203" s="27"/>
      <c r="J203" s="5"/>
      <c r="K203" s="30"/>
      <c r="L203" s="30"/>
      <c r="M203" s="30"/>
      <c r="N203" s="30"/>
      <c r="O203" s="30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x14ac:dyDescent="0.3">
      <c r="A204" s="4"/>
      <c r="B204" s="4"/>
      <c r="C204" s="4"/>
      <c r="D204" s="4"/>
      <c r="E204" s="4"/>
      <c r="F204" s="5"/>
      <c r="G204" s="5"/>
      <c r="H204" s="5"/>
      <c r="I204" s="27"/>
      <c r="J204" s="5"/>
      <c r="K204" s="30"/>
      <c r="L204" s="30"/>
      <c r="M204" s="30"/>
      <c r="N204" s="30"/>
      <c r="O204" s="30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x14ac:dyDescent="0.3">
      <c r="A205" s="4"/>
      <c r="B205" s="4"/>
      <c r="C205" s="4"/>
      <c r="D205" s="4"/>
      <c r="E205" s="4"/>
      <c r="F205" s="5"/>
      <c r="G205" s="5"/>
      <c r="H205" s="5"/>
      <c r="I205" s="27"/>
      <c r="J205" s="5"/>
      <c r="K205" s="30"/>
      <c r="L205" s="30"/>
      <c r="M205" s="30"/>
      <c r="N205" s="30"/>
      <c r="O205" s="30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x14ac:dyDescent="0.3">
      <c r="A206" s="4"/>
      <c r="B206" s="4"/>
      <c r="C206" s="4"/>
      <c r="D206" s="4"/>
      <c r="E206" s="4"/>
      <c r="F206" s="5"/>
      <c r="G206" s="5"/>
      <c r="H206" s="5"/>
      <c r="I206" s="27"/>
      <c r="J206" s="5"/>
      <c r="K206" s="30"/>
      <c r="L206" s="30"/>
      <c r="M206" s="30"/>
      <c r="N206" s="30"/>
      <c r="O206" s="30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x14ac:dyDescent="0.3">
      <c r="A207" s="4"/>
      <c r="B207" s="4"/>
      <c r="C207" s="4"/>
      <c r="D207" s="4"/>
      <c r="E207" s="4"/>
      <c r="F207" s="5"/>
      <c r="G207" s="5"/>
      <c r="H207" s="5"/>
      <c r="I207" s="27"/>
      <c r="J207" s="5"/>
      <c r="K207" s="30"/>
      <c r="L207" s="30"/>
      <c r="M207" s="30"/>
      <c r="N207" s="30"/>
      <c r="O207" s="30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x14ac:dyDescent="0.3">
      <c r="A208" s="4"/>
      <c r="B208" s="4"/>
      <c r="C208" s="4"/>
      <c r="D208" s="4"/>
      <c r="E208" s="4"/>
      <c r="F208" s="5"/>
      <c r="G208" s="5"/>
      <c r="H208" s="5"/>
      <c r="I208" s="27"/>
      <c r="J208" s="5"/>
      <c r="K208" s="30"/>
      <c r="L208" s="30"/>
      <c r="M208" s="30"/>
      <c r="N208" s="30"/>
      <c r="O208" s="30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x14ac:dyDescent="0.3">
      <c r="A209" s="4"/>
      <c r="B209" s="4"/>
      <c r="C209" s="4"/>
      <c r="D209" s="4"/>
      <c r="E209" s="4"/>
      <c r="F209" s="5"/>
      <c r="G209" s="5"/>
      <c r="H209" s="5"/>
      <c r="I209" s="27"/>
      <c r="J209" s="5"/>
      <c r="K209" s="30"/>
      <c r="L209" s="30"/>
      <c r="M209" s="30"/>
      <c r="N209" s="30"/>
      <c r="O209" s="30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x14ac:dyDescent="0.3">
      <c r="A210" s="4"/>
      <c r="B210" s="4"/>
      <c r="C210" s="4"/>
      <c r="D210" s="4"/>
      <c r="E210" s="4"/>
      <c r="F210" s="5"/>
      <c r="G210" s="5"/>
      <c r="H210" s="5"/>
      <c r="I210" s="27"/>
      <c r="J210" s="5"/>
      <c r="K210" s="30"/>
      <c r="L210" s="30"/>
      <c r="M210" s="30"/>
      <c r="N210" s="30"/>
      <c r="O210" s="30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x14ac:dyDescent="0.3">
      <c r="A211" s="4"/>
      <c r="B211" s="4"/>
      <c r="C211" s="4"/>
      <c r="D211" s="4"/>
      <c r="E211" s="4"/>
      <c r="F211" s="5"/>
      <c r="G211" s="5"/>
      <c r="H211" s="5"/>
      <c r="I211" s="27"/>
      <c r="J211" s="5"/>
      <c r="K211" s="30"/>
      <c r="L211" s="30"/>
      <c r="M211" s="30"/>
      <c r="N211" s="30"/>
      <c r="O211" s="30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x14ac:dyDescent="0.3">
      <c r="A212" s="4"/>
      <c r="B212" s="4"/>
      <c r="C212" s="4"/>
      <c r="D212" s="4"/>
      <c r="E212" s="4"/>
      <c r="F212" s="5"/>
      <c r="G212" s="5"/>
      <c r="H212" s="5"/>
      <c r="I212" s="27"/>
      <c r="J212" s="5"/>
      <c r="K212" s="30"/>
      <c r="L212" s="30"/>
      <c r="M212" s="30"/>
      <c r="N212" s="30"/>
      <c r="O212" s="30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x14ac:dyDescent="0.3">
      <c r="A213" s="4"/>
      <c r="B213" s="4"/>
      <c r="C213" s="4"/>
      <c r="D213" s="4"/>
      <c r="E213" s="4"/>
      <c r="F213" s="5"/>
      <c r="G213" s="5"/>
      <c r="H213" s="5"/>
      <c r="I213" s="27"/>
      <c r="J213" s="5"/>
      <c r="K213" s="30"/>
      <c r="L213" s="30"/>
      <c r="M213" s="30"/>
      <c r="N213" s="30"/>
      <c r="O213" s="30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x14ac:dyDescent="0.3">
      <c r="A214" s="4"/>
      <c r="B214" s="4"/>
      <c r="C214" s="4"/>
      <c r="D214" s="4"/>
      <c r="E214" s="4"/>
      <c r="F214" s="5"/>
      <c r="G214" s="5"/>
      <c r="H214" s="5"/>
      <c r="I214" s="27"/>
      <c r="J214" s="5"/>
      <c r="K214" s="30"/>
      <c r="L214" s="30"/>
      <c r="M214" s="30"/>
      <c r="N214" s="30"/>
      <c r="O214" s="30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x14ac:dyDescent="0.3">
      <c r="A215" s="4"/>
      <c r="B215" s="4"/>
      <c r="C215" s="4"/>
      <c r="D215" s="4"/>
      <c r="E215" s="4"/>
      <c r="F215" s="5"/>
      <c r="G215" s="5"/>
      <c r="H215" s="5"/>
      <c r="I215" s="27"/>
      <c r="J215" s="5"/>
      <c r="K215" s="30"/>
      <c r="L215" s="30"/>
      <c r="M215" s="30"/>
      <c r="N215" s="30"/>
      <c r="O215" s="30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x14ac:dyDescent="0.3">
      <c r="A216" s="4"/>
      <c r="B216" s="4"/>
      <c r="C216" s="4"/>
      <c r="D216" s="4"/>
      <c r="E216" s="4"/>
      <c r="F216" s="5"/>
      <c r="G216" s="5"/>
      <c r="H216" s="5"/>
      <c r="I216" s="27"/>
      <c r="J216" s="5"/>
      <c r="K216" s="30"/>
      <c r="L216" s="30"/>
      <c r="M216" s="30"/>
      <c r="N216" s="30"/>
      <c r="O216" s="30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x14ac:dyDescent="0.3">
      <c r="A217" s="4"/>
      <c r="B217" s="4"/>
      <c r="C217" s="4"/>
      <c r="D217" s="4"/>
      <c r="E217" s="4"/>
      <c r="F217" s="5"/>
      <c r="G217" s="5"/>
      <c r="H217" s="5"/>
      <c r="I217" s="27"/>
      <c r="J217" s="5"/>
      <c r="K217" s="30"/>
      <c r="L217" s="30"/>
      <c r="M217" s="30"/>
      <c r="N217" s="30"/>
      <c r="O217" s="30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x14ac:dyDescent="0.3">
      <c r="A218" s="4"/>
      <c r="B218" s="4"/>
      <c r="C218" s="4"/>
      <c r="D218" s="4"/>
      <c r="E218" s="4"/>
      <c r="F218" s="5"/>
      <c r="G218" s="5"/>
      <c r="H218" s="5"/>
      <c r="I218" s="27"/>
      <c r="J218" s="5"/>
      <c r="K218" s="30"/>
      <c r="L218" s="30"/>
      <c r="M218" s="30"/>
      <c r="N218" s="30"/>
      <c r="O218" s="30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x14ac:dyDescent="0.3">
      <c r="A219" s="4"/>
      <c r="B219" s="4"/>
      <c r="C219" s="4"/>
      <c r="D219" s="4"/>
      <c r="E219" s="4"/>
      <c r="F219" s="5"/>
      <c r="G219" s="5"/>
      <c r="H219" s="5"/>
      <c r="I219" s="27"/>
      <c r="J219" s="5"/>
      <c r="K219" s="30"/>
      <c r="L219" s="30"/>
      <c r="M219" s="30"/>
      <c r="N219" s="30"/>
      <c r="O219" s="30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x14ac:dyDescent="0.3">
      <c r="A220" s="4"/>
      <c r="B220" s="4"/>
      <c r="C220" s="4"/>
      <c r="D220" s="4"/>
      <c r="E220" s="4"/>
      <c r="F220" s="5"/>
      <c r="G220" s="5"/>
      <c r="H220" s="5"/>
      <c r="I220" s="27"/>
      <c r="J220" s="5"/>
      <c r="K220" s="30"/>
      <c r="L220" s="30"/>
      <c r="M220" s="30"/>
      <c r="N220" s="30"/>
      <c r="O220" s="30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x14ac:dyDescent="0.3">
      <c r="A221" s="4"/>
      <c r="B221" s="4"/>
      <c r="C221" s="4"/>
      <c r="D221" s="4"/>
      <c r="E221" s="4"/>
      <c r="F221" s="5"/>
      <c r="G221" s="5"/>
      <c r="H221" s="5"/>
      <c r="I221" s="27"/>
      <c r="J221" s="5"/>
      <c r="K221" s="30"/>
      <c r="L221" s="30"/>
      <c r="M221" s="30"/>
      <c r="N221" s="30"/>
      <c r="O221" s="30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x14ac:dyDescent="0.3">
      <c r="A222" s="4"/>
      <c r="B222" s="4"/>
      <c r="C222" s="4"/>
      <c r="D222" s="4"/>
      <c r="E222" s="4"/>
      <c r="F222" s="5"/>
      <c r="G222" s="5"/>
      <c r="H222" s="5"/>
      <c r="I222" s="27"/>
      <c r="J222" s="5"/>
      <c r="K222" s="30"/>
      <c r="L222" s="30"/>
      <c r="M222" s="30"/>
      <c r="N222" s="30"/>
      <c r="O222" s="30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x14ac:dyDescent="0.3">
      <c r="A223" s="4"/>
      <c r="B223" s="4"/>
      <c r="C223" s="4"/>
      <c r="D223" s="4"/>
      <c r="E223" s="4"/>
      <c r="F223" s="5"/>
      <c r="G223" s="5"/>
      <c r="H223" s="5"/>
      <c r="I223" s="27"/>
      <c r="J223" s="5"/>
      <c r="K223" s="30"/>
      <c r="L223" s="30"/>
      <c r="M223" s="30"/>
      <c r="N223" s="30"/>
      <c r="O223" s="30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x14ac:dyDescent="0.3">
      <c r="A224" s="4"/>
      <c r="B224" s="4"/>
      <c r="C224" s="4"/>
      <c r="D224" s="4"/>
      <c r="E224" s="4"/>
      <c r="F224" s="5"/>
      <c r="G224" s="5"/>
      <c r="H224" s="5"/>
      <c r="I224" s="27"/>
      <c r="J224" s="5"/>
      <c r="K224" s="30"/>
      <c r="L224" s="30"/>
      <c r="M224" s="30"/>
      <c r="N224" s="30"/>
      <c r="O224" s="30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x14ac:dyDescent="0.3">
      <c r="A225" s="4"/>
      <c r="B225" s="4"/>
      <c r="C225" s="4"/>
      <c r="D225" s="4"/>
      <c r="E225" s="4"/>
      <c r="F225" s="5"/>
      <c r="G225" s="5"/>
      <c r="H225" s="5"/>
      <c r="I225" s="27"/>
      <c r="J225" s="5"/>
      <c r="K225" s="30"/>
      <c r="L225" s="30"/>
      <c r="M225" s="30"/>
      <c r="N225" s="30"/>
      <c r="O225" s="30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x14ac:dyDescent="0.3">
      <c r="A226" s="4"/>
      <c r="B226" s="4"/>
      <c r="C226" s="4"/>
      <c r="D226" s="4"/>
      <c r="E226" s="4"/>
      <c r="F226" s="5"/>
      <c r="G226" s="5"/>
      <c r="H226" s="5"/>
      <c r="I226" s="27"/>
      <c r="J226" s="5"/>
      <c r="K226" s="30"/>
      <c r="L226" s="30"/>
      <c r="M226" s="30"/>
      <c r="N226" s="30"/>
      <c r="O226" s="30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x14ac:dyDescent="0.3">
      <c r="A227" s="4"/>
      <c r="B227" s="4"/>
      <c r="C227" s="4"/>
      <c r="D227" s="4"/>
      <c r="E227" s="4"/>
      <c r="F227" s="5"/>
      <c r="G227" s="5"/>
      <c r="H227" s="5"/>
      <c r="I227" s="27"/>
      <c r="J227" s="5"/>
      <c r="K227" s="30"/>
      <c r="L227" s="30"/>
      <c r="M227" s="30"/>
      <c r="N227" s="30"/>
      <c r="O227" s="30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x14ac:dyDescent="0.3">
      <c r="A228" s="4"/>
      <c r="B228" s="4"/>
      <c r="C228" s="4"/>
      <c r="D228" s="4"/>
      <c r="E228" s="4"/>
      <c r="F228" s="5"/>
      <c r="G228" s="5"/>
      <c r="H228" s="5"/>
      <c r="I228" s="27"/>
      <c r="J228" s="5"/>
      <c r="K228" s="30"/>
      <c r="L228" s="30"/>
      <c r="M228" s="30"/>
      <c r="N228" s="30"/>
      <c r="O228" s="30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x14ac:dyDescent="0.3">
      <c r="A229" s="4"/>
      <c r="B229" s="4"/>
      <c r="C229" s="4"/>
      <c r="D229" s="4"/>
      <c r="E229" s="4"/>
      <c r="F229" s="5"/>
      <c r="G229" s="5"/>
      <c r="H229" s="5"/>
      <c r="I229" s="27"/>
      <c r="J229" s="5"/>
      <c r="K229" s="30"/>
      <c r="L229" s="30"/>
      <c r="M229" s="30"/>
      <c r="N229" s="30"/>
      <c r="O229" s="30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x14ac:dyDescent="0.3">
      <c r="A230" s="4"/>
      <c r="B230" s="4"/>
      <c r="C230" s="4"/>
      <c r="D230" s="4"/>
      <c r="E230" s="4"/>
      <c r="F230" s="5"/>
      <c r="G230" s="5"/>
      <c r="H230" s="5"/>
      <c r="I230" s="27"/>
      <c r="J230" s="5"/>
      <c r="K230" s="30"/>
      <c r="L230" s="30"/>
      <c r="M230" s="30"/>
      <c r="N230" s="30"/>
      <c r="O230" s="30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x14ac:dyDescent="0.3">
      <c r="A231" s="4"/>
      <c r="B231" s="4"/>
      <c r="C231" s="4"/>
      <c r="D231" s="4"/>
      <c r="E231" s="4"/>
      <c r="F231" s="5"/>
      <c r="G231" s="5"/>
      <c r="H231" s="5"/>
      <c r="I231" s="27"/>
      <c r="J231" s="5"/>
      <c r="K231" s="30"/>
      <c r="L231" s="30"/>
      <c r="M231" s="30"/>
      <c r="N231" s="30"/>
      <c r="O231" s="30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x14ac:dyDescent="0.3">
      <c r="A232" s="4"/>
      <c r="B232" s="4"/>
      <c r="C232" s="4"/>
      <c r="D232" s="4"/>
      <c r="E232" s="4"/>
      <c r="F232" s="5"/>
      <c r="G232" s="5"/>
      <c r="H232" s="5"/>
      <c r="I232" s="27"/>
      <c r="J232" s="5"/>
      <c r="K232" s="30"/>
      <c r="L232" s="30"/>
      <c r="M232" s="30"/>
      <c r="N232" s="30"/>
      <c r="O232" s="30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x14ac:dyDescent="0.3">
      <c r="A233" s="4"/>
      <c r="B233" s="4"/>
      <c r="C233" s="4"/>
      <c r="D233" s="4"/>
      <c r="E233" s="4"/>
      <c r="F233" s="5"/>
      <c r="G233" s="5"/>
      <c r="H233" s="5"/>
      <c r="I233" s="27"/>
      <c r="J233" s="5"/>
      <c r="K233" s="30"/>
      <c r="L233" s="30"/>
      <c r="M233" s="30"/>
      <c r="N233" s="30"/>
      <c r="O233" s="30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x14ac:dyDescent="0.3">
      <c r="A234" s="4"/>
      <c r="B234" s="4"/>
      <c r="C234" s="4"/>
      <c r="D234" s="4"/>
      <c r="E234" s="4"/>
      <c r="F234" s="5"/>
      <c r="G234" s="5"/>
      <c r="H234" s="5"/>
      <c r="I234" s="27"/>
      <c r="J234" s="5"/>
      <c r="K234" s="30"/>
      <c r="L234" s="30"/>
      <c r="M234" s="30"/>
      <c r="N234" s="30"/>
      <c r="O234" s="30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x14ac:dyDescent="0.3">
      <c r="A235" s="4"/>
      <c r="B235" s="4"/>
      <c r="C235" s="4"/>
      <c r="D235" s="4"/>
      <c r="E235" s="4"/>
      <c r="F235" s="5"/>
      <c r="G235" s="5"/>
      <c r="H235" s="5"/>
      <c r="I235" s="27"/>
      <c r="J235" s="5"/>
      <c r="K235" s="30"/>
      <c r="L235" s="30"/>
      <c r="M235" s="30"/>
      <c r="N235" s="30"/>
      <c r="O235" s="30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x14ac:dyDescent="0.3">
      <c r="A236" s="4"/>
      <c r="B236" s="4"/>
      <c r="C236" s="4"/>
      <c r="D236" s="4"/>
      <c r="E236" s="4"/>
      <c r="F236" s="5"/>
      <c r="G236" s="5"/>
      <c r="H236" s="5"/>
      <c r="I236" s="27"/>
      <c r="J236" s="5"/>
      <c r="K236" s="30"/>
      <c r="L236" s="30"/>
      <c r="M236" s="30"/>
      <c r="N236" s="30"/>
      <c r="O236" s="30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x14ac:dyDescent="0.3">
      <c r="A237" s="4"/>
      <c r="B237" s="4"/>
      <c r="C237" s="4"/>
      <c r="D237" s="4"/>
      <c r="E237" s="4"/>
      <c r="F237" s="5"/>
      <c r="G237" s="5"/>
      <c r="H237" s="5"/>
      <c r="I237" s="27"/>
      <c r="J237" s="5"/>
      <c r="K237" s="30"/>
      <c r="L237" s="30"/>
      <c r="M237" s="30"/>
      <c r="N237" s="30"/>
      <c r="O237" s="30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x14ac:dyDescent="0.3">
      <c r="A238" s="4"/>
      <c r="B238" s="4"/>
      <c r="C238" s="4"/>
      <c r="D238" s="4"/>
      <c r="E238" s="4"/>
      <c r="F238" s="5"/>
      <c r="G238" s="5"/>
      <c r="H238" s="5"/>
      <c r="I238" s="27"/>
      <c r="J238" s="5"/>
      <c r="K238" s="30"/>
      <c r="L238" s="30"/>
      <c r="M238" s="30"/>
      <c r="N238" s="30"/>
      <c r="O238" s="30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x14ac:dyDescent="0.3">
      <c r="A239" s="4"/>
      <c r="B239" s="4"/>
      <c r="C239" s="4"/>
      <c r="D239" s="4"/>
      <c r="E239" s="4"/>
      <c r="F239" s="5"/>
      <c r="G239" s="5"/>
      <c r="H239" s="5"/>
      <c r="I239" s="27"/>
      <c r="J239" s="5"/>
      <c r="K239" s="30"/>
      <c r="L239" s="30"/>
      <c r="M239" s="30"/>
      <c r="N239" s="30"/>
      <c r="O239" s="30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x14ac:dyDescent="0.3">
      <c r="A240" s="4"/>
      <c r="B240" s="4"/>
      <c r="C240" s="4"/>
      <c r="D240" s="4"/>
      <c r="E240" s="4"/>
      <c r="F240" s="5"/>
      <c r="G240" s="5"/>
      <c r="H240" s="5"/>
      <c r="I240" s="27"/>
      <c r="J240" s="5"/>
      <c r="K240" s="30"/>
      <c r="L240" s="30"/>
      <c r="M240" s="30"/>
      <c r="N240" s="30"/>
      <c r="O240" s="30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x14ac:dyDescent="0.3">
      <c r="A241" s="4"/>
      <c r="B241" s="4"/>
      <c r="C241" s="4"/>
      <c r="D241" s="4"/>
      <c r="E241" s="4"/>
      <c r="F241" s="5"/>
      <c r="G241" s="5"/>
      <c r="H241" s="5"/>
      <c r="I241" s="27"/>
      <c r="J241" s="5"/>
      <c r="K241" s="30"/>
      <c r="L241" s="30"/>
      <c r="M241" s="30"/>
      <c r="N241" s="30"/>
      <c r="O241" s="30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x14ac:dyDescent="0.3">
      <c r="A242" s="4"/>
      <c r="B242" s="4"/>
      <c r="C242" s="4"/>
      <c r="D242" s="4"/>
      <c r="E242" s="4"/>
      <c r="F242" s="5"/>
      <c r="G242" s="5"/>
      <c r="H242" s="5"/>
      <c r="I242" s="27"/>
      <c r="J242" s="5"/>
      <c r="K242" s="30"/>
      <c r="L242" s="30"/>
      <c r="M242" s="30"/>
      <c r="N242" s="30"/>
      <c r="O242" s="30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x14ac:dyDescent="0.3">
      <c r="A243" s="4"/>
      <c r="B243" s="4"/>
      <c r="C243" s="4"/>
      <c r="D243" s="4"/>
      <c r="E243" s="4"/>
      <c r="F243" s="5"/>
      <c r="G243" s="5"/>
      <c r="H243" s="5"/>
      <c r="I243" s="27"/>
      <c r="J243" s="5"/>
      <c r="K243" s="30"/>
      <c r="L243" s="30"/>
      <c r="M243" s="30"/>
      <c r="N243" s="30"/>
      <c r="O243" s="30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x14ac:dyDescent="0.3">
      <c r="A244" s="4"/>
      <c r="B244" s="4"/>
      <c r="C244" s="4"/>
      <c r="D244" s="4"/>
      <c r="E244" s="4"/>
      <c r="F244" s="5"/>
      <c r="G244" s="5"/>
      <c r="H244" s="5"/>
      <c r="I244" s="27"/>
      <c r="J244" s="5"/>
      <c r="K244" s="30"/>
      <c r="L244" s="30"/>
      <c r="M244" s="30"/>
      <c r="N244" s="30"/>
      <c r="O244" s="30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x14ac:dyDescent="0.3">
      <c r="A245" s="4"/>
      <c r="B245" s="4"/>
      <c r="C245" s="4"/>
      <c r="D245" s="4"/>
      <c r="E245" s="4"/>
      <c r="F245" s="5"/>
      <c r="G245" s="5"/>
      <c r="H245" s="5"/>
      <c r="I245" s="27"/>
      <c r="J245" s="5"/>
      <c r="K245" s="30"/>
      <c r="L245" s="30"/>
      <c r="M245" s="30"/>
      <c r="N245" s="30"/>
      <c r="O245" s="30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x14ac:dyDescent="0.3">
      <c r="A246" s="4"/>
      <c r="B246" s="4"/>
      <c r="C246" s="4"/>
      <c r="D246" s="4"/>
      <c r="E246" s="4"/>
      <c r="F246" s="5"/>
      <c r="G246" s="5"/>
      <c r="H246" s="5"/>
      <c r="I246" s="27"/>
      <c r="J246" s="5"/>
      <c r="K246" s="30"/>
      <c r="L246" s="30"/>
      <c r="M246" s="30"/>
      <c r="N246" s="30"/>
      <c r="O246" s="30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x14ac:dyDescent="0.3">
      <c r="A247" s="4"/>
      <c r="B247" s="4"/>
      <c r="C247" s="4"/>
      <c r="D247" s="4"/>
      <c r="E247" s="4"/>
      <c r="F247" s="5"/>
      <c r="G247" s="5"/>
      <c r="H247" s="5"/>
      <c r="I247" s="27"/>
      <c r="J247" s="5"/>
      <c r="K247" s="30"/>
      <c r="L247" s="30"/>
      <c r="M247" s="30"/>
      <c r="N247" s="30"/>
      <c r="O247" s="30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x14ac:dyDescent="0.3">
      <c r="A248" s="4"/>
      <c r="B248" s="4"/>
      <c r="C248" s="4"/>
      <c r="D248" s="4"/>
      <c r="E248" s="4"/>
      <c r="F248" s="5"/>
      <c r="G248" s="5"/>
      <c r="H248" s="5"/>
      <c r="I248" s="27"/>
      <c r="J248" s="5"/>
      <c r="K248" s="30"/>
      <c r="L248" s="30"/>
      <c r="M248" s="30"/>
      <c r="N248" s="30"/>
      <c r="O248" s="30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x14ac:dyDescent="0.3">
      <c r="A249" s="4"/>
      <c r="B249" s="4"/>
      <c r="C249" s="4"/>
      <c r="D249" s="4"/>
      <c r="E249" s="4"/>
      <c r="F249" s="5"/>
      <c r="G249" s="5"/>
      <c r="H249" s="5"/>
      <c r="I249" s="27"/>
      <c r="J249" s="5"/>
      <c r="K249" s="30"/>
      <c r="L249" s="30"/>
      <c r="M249" s="30"/>
      <c r="N249" s="30"/>
      <c r="O249" s="30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x14ac:dyDescent="0.3">
      <c r="A250" s="4"/>
      <c r="B250" s="4"/>
      <c r="C250" s="4"/>
      <c r="D250" s="4"/>
      <c r="E250" s="4"/>
      <c r="F250" s="5"/>
      <c r="G250" s="5"/>
      <c r="H250" s="5"/>
      <c r="I250" s="27"/>
      <c r="J250" s="5"/>
      <c r="K250" s="30"/>
      <c r="L250" s="30"/>
      <c r="M250" s="30"/>
      <c r="N250" s="30"/>
      <c r="O250" s="30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x14ac:dyDescent="0.3">
      <c r="A251" s="4"/>
      <c r="B251" s="4"/>
      <c r="C251" s="4"/>
      <c r="D251" s="4"/>
      <c r="E251" s="4"/>
      <c r="F251" s="5"/>
      <c r="G251" s="5"/>
      <c r="H251" s="5"/>
      <c r="I251" s="27"/>
      <c r="J251" s="5"/>
      <c r="K251" s="30"/>
      <c r="L251" s="30"/>
      <c r="M251" s="30"/>
      <c r="N251" s="30"/>
      <c r="O251" s="30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x14ac:dyDescent="0.3">
      <c r="A252" s="4"/>
      <c r="B252" s="4"/>
      <c r="C252" s="4"/>
      <c r="D252" s="4"/>
      <c r="E252" s="4"/>
      <c r="F252" s="5"/>
      <c r="G252" s="5"/>
      <c r="H252" s="5"/>
      <c r="I252" s="27"/>
      <c r="J252" s="5"/>
      <c r="K252" s="30"/>
      <c r="L252" s="30"/>
      <c r="M252" s="30"/>
      <c r="N252" s="30"/>
      <c r="O252" s="30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x14ac:dyDescent="0.3">
      <c r="A253" s="4"/>
      <c r="B253" s="4"/>
      <c r="C253" s="4"/>
      <c r="D253" s="4"/>
      <c r="E253" s="4"/>
      <c r="F253" s="5"/>
      <c r="G253" s="5"/>
      <c r="H253" s="5"/>
      <c r="I253" s="27"/>
      <c r="J253" s="5"/>
      <c r="K253" s="30"/>
      <c r="L253" s="30"/>
      <c r="M253" s="30"/>
      <c r="N253" s="30"/>
      <c r="O253" s="30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x14ac:dyDescent="0.3">
      <c r="A254" s="4"/>
      <c r="B254" s="4"/>
      <c r="C254" s="4"/>
      <c r="D254" s="4"/>
      <c r="E254" s="4"/>
      <c r="F254" s="5"/>
      <c r="G254" s="5"/>
      <c r="H254" s="5"/>
      <c r="I254" s="27"/>
      <c r="J254" s="5"/>
      <c r="K254" s="30"/>
      <c r="L254" s="30"/>
      <c r="M254" s="30"/>
      <c r="N254" s="30"/>
      <c r="O254" s="30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x14ac:dyDescent="0.3">
      <c r="A255" s="4"/>
      <c r="B255" s="4"/>
      <c r="C255" s="4"/>
      <c r="D255" s="4"/>
      <c r="E255" s="4"/>
      <c r="F255" s="5"/>
      <c r="G255" s="5"/>
      <c r="H255" s="5"/>
      <c r="I255" s="27"/>
      <c r="J255" s="5"/>
      <c r="K255" s="30"/>
      <c r="L255" s="30"/>
      <c r="M255" s="30"/>
      <c r="N255" s="30"/>
      <c r="O255" s="30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x14ac:dyDescent="0.3">
      <c r="A256" s="4"/>
      <c r="B256" s="4"/>
      <c r="C256" s="4"/>
      <c r="D256" s="4"/>
      <c r="E256" s="4"/>
      <c r="F256" s="5"/>
      <c r="G256" s="5"/>
      <c r="H256" s="5"/>
      <c r="I256" s="27"/>
      <c r="J256" s="5"/>
      <c r="K256" s="30"/>
      <c r="L256" s="30"/>
      <c r="M256" s="30"/>
      <c r="N256" s="30"/>
      <c r="O256" s="30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x14ac:dyDescent="0.3">
      <c r="A257" s="4"/>
      <c r="B257" s="4"/>
      <c r="C257" s="4"/>
      <c r="D257" s="4"/>
      <c r="E257" s="4"/>
      <c r="F257" s="5"/>
      <c r="G257" s="5"/>
      <c r="H257" s="5"/>
      <c r="I257" s="27"/>
      <c r="J257" s="5"/>
      <c r="K257" s="30"/>
      <c r="L257" s="30"/>
      <c r="M257" s="30"/>
      <c r="N257" s="30"/>
      <c r="O257" s="30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x14ac:dyDescent="0.3">
      <c r="A258" s="4"/>
      <c r="B258" s="4"/>
      <c r="C258" s="4"/>
      <c r="D258" s="4"/>
      <c r="E258" s="4"/>
      <c r="F258" s="5"/>
      <c r="G258" s="5"/>
      <c r="H258" s="5"/>
      <c r="I258" s="27"/>
      <c r="J258" s="5"/>
      <c r="K258" s="30"/>
      <c r="L258" s="30"/>
      <c r="M258" s="30"/>
      <c r="N258" s="30"/>
      <c r="O258" s="30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x14ac:dyDescent="0.3">
      <c r="A259" s="4"/>
      <c r="B259" s="4"/>
      <c r="C259" s="4"/>
      <c r="D259" s="4"/>
      <c r="E259" s="4"/>
      <c r="F259" s="5"/>
      <c r="G259" s="5"/>
      <c r="H259" s="5"/>
      <c r="I259" s="27"/>
      <c r="J259" s="5"/>
      <c r="K259" s="30"/>
      <c r="L259" s="30"/>
      <c r="M259" s="30"/>
      <c r="N259" s="30"/>
      <c r="O259" s="30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x14ac:dyDescent="0.3">
      <c r="A260" s="4"/>
      <c r="B260" s="4"/>
      <c r="C260" s="4"/>
      <c r="D260" s="4"/>
      <c r="E260" s="4"/>
      <c r="F260" s="5"/>
      <c r="G260" s="5"/>
      <c r="H260" s="5"/>
      <c r="I260" s="27"/>
      <c r="J260" s="5"/>
      <c r="K260" s="30"/>
      <c r="L260" s="30"/>
      <c r="M260" s="30"/>
      <c r="N260" s="30"/>
      <c r="O260" s="30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x14ac:dyDescent="0.3">
      <c r="A261" s="4"/>
      <c r="B261" s="4"/>
      <c r="C261" s="4"/>
      <c r="D261" s="4"/>
      <c r="E261" s="4"/>
      <c r="F261" s="5"/>
      <c r="G261" s="5"/>
      <c r="H261" s="5"/>
      <c r="I261" s="27"/>
      <c r="J261" s="5"/>
      <c r="K261" s="30"/>
      <c r="L261" s="30"/>
      <c r="M261" s="30"/>
      <c r="N261" s="30"/>
      <c r="O261" s="30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x14ac:dyDescent="0.3">
      <c r="A262" s="4"/>
      <c r="B262" s="4"/>
      <c r="C262" s="4"/>
      <c r="D262" s="4"/>
      <c r="E262" s="4"/>
      <c r="F262" s="5"/>
      <c r="G262" s="5"/>
      <c r="H262" s="5"/>
      <c r="I262" s="27"/>
      <c r="J262" s="5"/>
      <c r="K262" s="30"/>
      <c r="L262" s="30"/>
      <c r="M262" s="30"/>
      <c r="N262" s="30"/>
      <c r="O262" s="30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x14ac:dyDescent="0.3">
      <c r="A263" s="4"/>
      <c r="B263" s="4"/>
      <c r="C263" s="4"/>
      <c r="D263" s="4"/>
      <c r="E263" s="4"/>
      <c r="F263" s="5"/>
      <c r="G263" s="5"/>
      <c r="H263" s="5"/>
      <c r="I263" s="27"/>
      <c r="J263" s="5"/>
      <c r="K263" s="30"/>
      <c r="L263" s="30"/>
      <c r="M263" s="30"/>
      <c r="N263" s="30"/>
      <c r="O263" s="30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x14ac:dyDescent="0.3">
      <c r="A264" s="4"/>
      <c r="B264" s="4"/>
      <c r="C264" s="4"/>
      <c r="D264" s="4"/>
      <c r="E264" s="4"/>
      <c r="F264" s="5"/>
      <c r="G264" s="5"/>
      <c r="H264" s="5"/>
      <c r="I264" s="27"/>
      <c r="J264" s="5"/>
      <c r="K264" s="30"/>
      <c r="L264" s="30"/>
      <c r="M264" s="30"/>
      <c r="N264" s="30"/>
      <c r="O264" s="30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x14ac:dyDescent="0.3">
      <c r="A265" s="4"/>
      <c r="B265" s="4"/>
      <c r="C265" s="4"/>
      <c r="D265" s="4"/>
      <c r="E265" s="4"/>
      <c r="F265" s="5"/>
      <c r="G265" s="5"/>
      <c r="H265" s="5"/>
      <c r="I265" s="27"/>
      <c r="J265" s="5"/>
      <c r="K265" s="30"/>
      <c r="L265" s="30"/>
      <c r="M265" s="30"/>
      <c r="N265" s="30"/>
      <c r="O265" s="30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x14ac:dyDescent="0.3">
      <c r="A266" s="4"/>
      <c r="B266" s="4"/>
      <c r="C266" s="4"/>
      <c r="D266" s="4"/>
      <c r="E266" s="4"/>
      <c r="F266" s="5"/>
      <c r="G266" s="5"/>
      <c r="H266" s="5"/>
      <c r="I266" s="27"/>
      <c r="J266" s="5"/>
      <c r="K266" s="30"/>
      <c r="L266" s="30"/>
      <c r="M266" s="30"/>
      <c r="N266" s="30"/>
      <c r="O266" s="30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x14ac:dyDescent="0.3">
      <c r="A267" s="4"/>
      <c r="B267" s="4"/>
      <c r="C267" s="4"/>
      <c r="D267" s="4"/>
      <c r="E267" s="4"/>
      <c r="F267" s="5"/>
      <c r="G267" s="5"/>
      <c r="H267" s="5"/>
      <c r="I267" s="27"/>
      <c r="J267" s="5"/>
      <c r="K267" s="30"/>
      <c r="L267" s="30"/>
      <c r="M267" s="30"/>
      <c r="N267" s="30"/>
      <c r="O267" s="30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x14ac:dyDescent="0.3">
      <c r="A268" s="4"/>
      <c r="B268" s="4"/>
      <c r="C268" s="4"/>
      <c r="D268" s="4"/>
      <c r="E268" s="4"/>
      <c r="F268" s="5"/>
      <c r="G268" s="5"/>
      <c r="H268" s="5"/>
      <c r="I268" s="27"/>
      <c r="J268" s="5"/>
      <c r="K268" s="30"/>
      <c r="L268" s="30"/>
      <c r="M268" s="30"/>
      <c r="N268" s="30"/>
      <c r="O268" s="30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x14ac:dyDescent="0.3">
      <c r="A269" s="4"/>
      <c r="B269" s="4"/>
      <c r="C269" s="4"/>
      <c r="D269" s="4"/>
      <c r="E269" s="4"/>
      <c r="F269" s="5"/>
      <c r="G269" s="5"/>
      <c r="H269" s="5"/>
      <c r="I269" s="27"/>
      <c r="J269" s="5"/>
      <c r="K269" s="30"/>
      <c r="L269" s="30"/>
      <c r="M269" s="30"/>
      <c r="N269" s="30"/>
      <c r="O269" s="30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x14ac:dyDescent="0.3">
      <c r="A270" s="4"/>
      <c r="B270" s="4"/>
      <c r="C270" s="4"/>
      <c r="D270" s="4"/>
      <c r="E270" s="4"/>
      <c r="F270" s="5"/>
      <c r="G270" s="5"/>
      <c r="H270" s="5"/>
      <c r="I270" s="27"/>
      <c r="J270" s="5"/>
      <c r="K270" s="30"/>
      <c r="L270" s="30"/>
      <c r="M270" s="30"/>
      <c r="N270" s="30"/>
      <c r="O270" s="30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x14ac:dyDescent="0.3">
      <c r="A271" s="4"/>
      <c r="B271" s="4"/>
      <c r="C271" s="4"/>
      <c r="D271" s="4"/>
      <c r="E271" s="4"/>
      <c r="F271" s="5"/>
      <c r="G271" s="5"/>
      <c r="H271" s="5"/>
      <c r="I271" s="27"/>
      <c r="J271" s="5"/>
      <c r="K271" s="30"/>
      <c r="L271" s="30"/>
      <c r="M271" s="30"/>
      <c r="N271" s="30"/>
      <c r="O271" s="30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x14ac:dyDescent="0.3">
      <c r="A272" s="4"/>
      <c r="B272" s="4"/>
      <c r="C272" s="4"/>
      <c r="D272" s="4"/>
      <c r="E272" s="4"/>
      <c r="F272" s="5"/>
      <c r="G272" s="5"/>
      <c r="H272" s="5"/>
      <c r="I272" s="27"/>
      <c r="J272" s="5"/>
      <c r="K272" s="30"/>
      <c r="L272" s="30"/>
      <c r="M272" s="30"/>
      <c r="N272" s="30"/>
      <c r="O272" s="30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x14ac:dyDescent="0.3">
      <c r="A273" s="4"/>
      <c r="B273" s="4"/>
      <c r="C273" s="4"/>
      <c r="D273" s="4"/>
      <c r="E273" s="4"/>
      <c r="F273" s="5"/>
      <c r="G273" s="5"/>
      <c r="H273" s="5"/>
      <c r="I273" s="27"/>
      <c r="J273" s="5"/>
      <c r="K273" s="30"/>
      <c r="L273" s="30"/>
      <c r="M273" s="30"/>
      <c r="N273" s="30"/>
      <c r="O273" s="30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x14ac:dyDescent="0.3">
      <c r="A274" s="4"/>
      <c r="B274" s="4"/>
      <c r="C274" s="4"/>
      <c r="D274" s="4"/>
      <c r="E274" s="4"/>
      <c r="F274" s="5"/>
      <c r="G274" s="5"/>
      <c r="H274" s="5"/>
      <c r="I274" s="27"/>
      <c r="J274" s="5"/>
      <c r="K274" s="30"/>
      <c r="L274" s="30"/>
      <c r="M274" s="30"/>
      <c r="N274" s="30"/>
      <c r="O274" s="30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x14ac:dyDescent="0.3">
      <c r="A275" s="4"/>
      <c r="B275" s="4"/>
      <c r="C275" s="4"/>
      <c r="D275" s="4"/>
      <c r="E275" s="4"/>
      <c r="F275" s="5"/>
      <c r="G275" s="5"/>
      <c r="H275" s="5"/>
      <c r="I275" s="27"/>
      <c r="J275" s="5"/>
      <c r="K275" s="30"/>
      <c r="L275" s="30"/>
      <c r="M275" s="30"/>
      <c r="N275" s="30"/>
      <c r="O275" s="30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x14ac:dyDescent="0.3">
      <c r="A276" s="4"/>
      <c r="B276" s="4"/>
      <c r="C276" s="4"/>
      <c r="D276" s="4"/>
      <c r="E276" s="4"/>
      <c r="F276" s="5"/>
      <c r="G276" s="5"/>
      <c r="H276" s="5"/>
      <c r="I276" s="27"/>
      <c r="J276" s="5"/>
      <c r="K276" s="30"/>
      <c r="L276" s="30"/>
      <c r="M276" s="30"/>
      <c r="N276" s="30"/>
      <c r="O276" s="30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x14ac:dyDescent="0.3">
      <c r="A277" s="4"/>
      <c r="B277" s="4"/>
      <c r="C277" s="4"/>
      <c r="D277" s="4"/>
      <c r="E277" s="4"/>
      <c r="F277" s="5"/>
      <c r="G277" s="5"/>
      <c r="H277" s="5"/>
      <c r="I277" s="27"/>
      <c r="J277" s="5"/>
      <c r="K277" s="30"/>
      <c r="L277" s="30"/>
      <c r="M277" s="30"/>
      <c r="N277" s="30"/>
      <c r="O277" s="30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x14ac:dyDescent="0.3">
      <c r="A278" s="4"/>
      <c r="B278" s="4"/>
      <c r="C278" s="4"/>
      <c r="D278" s="4"/>
      <c r="E278" s="4"/>
      <c r="F278" s="5"/>
      <c r="G278" s="5"/>
      <c r="H278" s="5"/>
      <c r="I278" s="27"/>
      <c r="J278" s="5"/>
      <c r="K278" s="30"/>
      <c r="L278" s="30"/>
      <c r="M278" s="30"/>
      <c r="N278" s="30"/>
      <c r="O278" s="30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x14ac:dyDescent="0.3">
      <c r="A279" s="4"/>
      <c r="B279" s="4"/>
      <c r="C279" s="4"/>
      <c r="D279" s="4"/>
      <c r="E279" s="4"/>
      <c r="F279" s="5"/>
      <c r="G279" s="5"/>
      <c r="H279" s="5"/>
      <c r="I279" s="27"/>
      <c r="J279" s="5"/>
      <c r="K279" s="30"/>
      <c r="L279" s="30"/>
      <c r="M279" s="30"/>
      <c r="N279" s="30"/>
      <c r="O279" s="30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x14ac:dyDescent="0.3">
      <c r="A280" s="4"/>
      <c r="B280" s="4"/>
      <c r="C280" s="4"/>
      <c r="D280" s="4"/>
      <c r="E280" s="4"/>
      <c r="F280" s="5"/>
      <c r="G280" s="5"/>
      <c r="H280" s="5"/>
      <c r="I280" s="27"/>
      <c r="J280" s="5"/>
      <c r="K280" s="30"/>
      <c r="L280" s="30"/>
      <c r="M280" s="30"/>
      <c r="N280" s="30"/>
      <c r="O280" s="30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x14ac:dyDescent="0.3">
      <c r="A281" s="4"/>
      <c r="B281" s="4"/>
      <c r="C281" s="4"/>
      <c r="D281" s="4"/>
      <c r="E281" s="4"/>
      <c r="F281" s="5"/>
      <c r="G281" s="5"/>
      <c r="H281" s="5"/>
      <c r="I281" s="27"/>
      <c r="J281" s="5"/>
      <c r="K281" s="30"/>
      <c r="L281" s="30"/>
      <c r="M281" s="30"/>
      <c r="N281" s="30"/>
      <c r="O281" s="30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x14ac:dyDescent="0.3">
      <c r="A282" s="4"/>
      <c r="B282" s="4"/>
      <c r="C282" s="4"/>
      <c r="D282" s="4"/>
      <c r="E282" s="4"/>
      <c r="F282" s="5"/>
      <c r="G282" s="5"/>
      <c r="H282" s="5"/>
      <c r="I282" s="27"/>
      <c r="J282" s="5"/>
      <c r="K282" s="30"/>
      <c r="L282" s="30"/>
      <c r="M282" s="30"/>
      <c r="N282" s="30"/>
      <c r="O282" s="30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x14ac:dyDescent="0.3">
      <c r="A283" s="4"/>
      <c r="B283" s="4"/>
      <c r="C283" s="4"/>
      <c r="D283" s="4"/>
      <c r="E283" s="4"/>
      <c r="F283" s="5"/>
      <c r="G283" s="5"/>
      <c r="H283" s="5"/>
      <c r="I283" s="27"/>
      <c r="J283" s="5"/>
      <c r="K283" s="30"/>
      <c r="L283" s="30"/>
      <c r="M283" s="30"/>
      <c r="N283" s="30"/>
      <c r="O283" s="30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x14ac:dyDescent="0.3">
      <c r="A284" s="4"/>
      <c r="B284" s="4"/>
      <c r="C284" s="4"/>
      <c r="D284" s="4"/>
      <c r="E284" s="4"/>
      <c r="F284" s="5"/>
      <c r="G284" s="5"/>
      <c r="H284" s="5"/>
      <c r="I284" s="27"/>
      <c r="J284" s="5"/>
      <c r="K284" s="30"/>
      <c r="L284" s="30"/>
      <c r="M284" s="30"/>
      <c r="N284" s="30"/>
      <c r="O284" s="30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x14ac:dyDescent="0.3">
      <c r="A285" s="4"/>
      <c r="B285" s="4"/>
      <c r="C285" s="4"/>
      <c r="D285" s="4"/>
      <c r="E285" s="4"/>
      <c r="F285" s="5"/>
      <c r="G285" s="5"/>
      <c r="H285" s="5"/>
      <c r="I285" s="27"/>
      <c r="J285" s="5"/>
      <c r="K285" s="30"/>
      <c r="L285" s="30"/>
      <c r="M285" s="30"/>
      <c r="N285" s="30"/>
      <c r="O285" s="30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x14ac:dyDescent="0.3">
      <c r="A286" s="4"/>
      <c r="B286" s="4"/>
      <c r="C286" s="4"/>
      <c r="D286" s="4"/>
      <c r="E286" s="4"/>
      <c r="F286" s="5"/>
      <c r="G286" s="5"/>
      <c r="H286" s="5"/>
      <c r="I286" s="27"/>
      <c r="J286" s="5"/>
      <c r="K286" s="30"/>
      <c r="L286" s="30"/>
      <c r="M286" s="30"/>
      <c r="N286" s="30"/>
      <c r="O286" s="30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x14ac:dyDescent="0.3">
      <c r="A287" s="4"/>
      <c r="B287" s="4"/>
      <c r="C287" s="4"/>
      <c r="D287" s="4"/>
      <c r="E287" s="4"/>
      <c r="F287" s="5"/>
      <c r="G287" s="5"/>
      <c r="H287" s="5"/>
      <c r="I287" s="27"/>
      <c r="J287" s="5"/>
      <c r="K287" s="30"/>
      <c r="L287" s="30"/>
      <c r="M287" s="30"/>
      <c r="N287" s="30"/>
      <c r="O287" s="30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x14ac:dyDescent="0.3">
      <c r="A288" s="4"/>
      <c r="B288" s="4"/>
      <c r="C288" s="4"/>
      <c r="D288" s="4"/>
      <c r="E288" s="4"/>
      <c r="F288" s="5"/>
      <c r="G288" s="5"/>
      <c r="H288" s="5"/>
      <c r="I288" s="27"/>
      <c r="J288" s="5"/>
      <c r="K288" s="30"/>
      <c r="L288" s="30"/>
      <c r="M288" s="30"/>
      <c r="N288" s="30"/>
      <c r="O288" s="30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x14ac:dyDescent="0.3">
      <c r="A289" s="4"/>
      <c r="B289" s="4"/>
      <c r="C289" s="4"/>
      <c r="D289" s="4"/>
      <c r="E289" s="4"/>
      <c r="F289" s="5"/>
      <c r="G289" s="5"/>
      <c r="H289" s="5"/>
      <c r="I289" s="27"/>
      <c r="J289" s="5"/>
      <c r="K289" s="30"/>
      <c r="L289" s="30"/>
      <c r="M289" s="30"/>
      <c r="N289" s="30"/>
      <c r="O289" s="30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x14ac:dyDescent="0.3">
      <c r="A290" s="4"/>
      <c r="B290" s="4"/>
      <c r="C290" s="4"/>
      <c r="D290" s="4"/>
      <c r="E290" s="4"/>
      <c r="F290" s="5"/>
      <c r="G290" s="5"/>
      <c r="H290" s="5"/>
      <c r="I290" s="27"/>
      <c r="J290" s="5"/>
      <c r="K290" s="30"/>
      <c r="L290" s="30"/>
      <c r="M290" s="30"/>
      <c r="N290" s="30"/>
      <c r="O290" s="30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x14ac:dyDescent="0.3">
      <c r="A291" s="4"/>
      <c r="B291" s="4"/>
      <c r="C291" s="4"/>
      <c r="D291" s="4"/>
      <c r="E291" s="4"/>
      <c r="F291" s="5"/>
      <c r="G291" s="5"/>
      <c r="H291" s="5"/>
      <c r="I291" s="27"/>
      <c r="J291" s="5"/>
      <c r="K291" s="30"/>
      <c r="L291" s="30"/>
      <c r="M291" s="30"/>
      <c r="N291" s="30"/>
      <c r="O291" s="30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x14ac:dyDescent="0.3">
      <c r="A292" s="4"/>
      <c r="B292" s="4"/>
      <c r="C292" s="4"/>
      <c r="D292" s="4"/>
      <c r="E292" s="4"/>
      <c r="F292" s="5"/>
      <c r="G292" s="5"/>
      <c r="H292" s="5"/>
      <c r="I292" s="27"/>
      <c r="J292" s="5"/>
      <c r="K292" s="30"/>
      <c r="L292" s="30"/>
      <c r="M292" s="30"/>
      <c r="N292" s="30"/>
      <c r="O292" s="30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x14ac:dyDescent="0.3">
      <c r="A293" s="4"/>
      <c r="B293" s="4"/>
      <c r="C293" s="4"/>
      <c r="D293" s="4"/>
      <c r="E293" s="4"/>
      <c r="F293" s="5"/>
      <c r="G293" s="5"/>
      <c r="H293" s="5"/>
      <c r="I293" s="27"/>
      <c r="J293" s="5"/>
      <c r="K293" s="30"/>
      <c r="L293" s="30"/>
      <c r="M293" s="30"/>
      <c r="N293" s="30"/>
      <c r="O293" s="30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x14ac:dyDescent="0.3">
      <c r="A294" s="4"/>
      <c r="B294" s="4"/>
      <c r="C294" s="4"/>
      <c r="D294" s="4"/>
      <c r="E294" s="4"/>
      <c r="F294" s="5"/>
      <c r="G294" s="5"/>
      <c r="H294" s="5"/>
      <c r="I294" s="27"/>
      <c r="J294" s="5"/>
      <c r="K294" s="30"/>
      <c r="L294" s="30"/>
      <c r="M294" s="30"/>
      <c r="N294" s="30"/>
      <c r="O294" s="30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x14ac:dyDescent="0.3">
      <c r="A295" s="4"/>
      <c r="B295" s="4"/>
      <c r="C295" s="4"/>
      <c r="D295" s="4"/>
      <c r="E295" s="4"/>
      <c r="F295" s="5"/>
      <c r="G295" s="5"/>
      <c r="H295" s="5"/>
      <c r="I295" s="27"/>
      <c r="J295" s="5"/>
      <c r="K295" s="30"/>
      <c r="L295" s="30"/>
      <c r="M295" s="30"/>
      <c r="N295" s="30"/>
      <c r="O295" s="30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x14ac:dyDescent="0.3">
      <c r="A296" s="4"/>
      <c r="B296" s="4"/>
      <c r="C296" s="4"/>
      <c r="D296" s="4"/>
      <c r="E296" s="4"/>
      <c r="F296" s="5"/>
      <c r="G296" s="5"/>
      <c r="H296" s="5"/>
      <c r="I296" s="27"/>
      <c r="J296" s="5"/>
      <c r="K296" s="30"/>
      <c r="L296" s="30"/>
      <c r="M296" s="30"/>
      <c r="N296" s="30"/>
      <c r="O296" s="30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x14ac:dyDescent="0.3">
      <c r="A297" s="4"/>
      <c r="B297" s="4"/>
      <c r="C297" s="4"/>
      <c r="D297" s="4"/>
      <c r="E297" s="4"/>
      <c r="F297" s="5"/>
      <c r="G297" s="5"/>
      <c r="H297" s="5"/>
      <c r="I297" s="27"/>
      <c r="J297" s="5"/>
      <c r="K297" s="30"/>
      <c r="L297" s="30"/>
      <c r="M297" s="30"/>
      <c r="N297" s="30"/>
      <c r="O297" s="30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x14ac:dyDescent="0.3">
      <c r="A298" s="4"/>
      <c r="B298" s="4"/>
      <c r="C298" s="4"/>
      <c r="D298" s="4"/>
      <c r="E298" s="4"/>
      <c r="F298" s="5"/>
      <c r="G298" s="5"/>
      <c r="H298" s="5"/>
      <c r="I298" s="27"/>
      <c r="J298" s="5"/>
      <c r="K298" s="30"/>
      <c r="L298" s="30"/>
      <c r="M298" s="30"/>
      <c r="N298" s="30"/>
      <c r="O298" s="30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x14ac:dyDescent="0.3">
      <c r="A299" s="4"/>
      <c r="B299" s="4"/>
      <c r="C299" s="4"/>
      <c r="D299" s="4"/>
      <c r="E299" s="4"/>
      <c r="F299" s="5"/>
      <c r="G299" s="5"/>
      <c r="H299" s="5"/>
      <c r="I299" s="27"/>
      <c r="J299" s="5"/>
      <c r="K299" s="30"/>
      <c r="L299" s="30"/>
      <c r="M299" s="30"/>
      <c r="N299" s="30"/>
      <c r="O299" s="30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x14ac:dyDescent="0.3">
      <c r="A300" s="4"/>
      <c r="B300" s="4"/>
      <c r="C300" s="4"/>
      <c r="D300" s="4"/>
      <c r="E300" s="4"/>
      <c r="F300" s="5"/>
      <c r="G300" s="5"/>
      <c r="H300" s="5"/>
      <c r="I300" s="27"/>
      <c r="J300" s="5"/>
      <c r="K300" s="30"/>
      <c r="L300" s="30"/>
      <c r="M300" s="30"/>
      <c r="N300" s="30"/>
      <c r="O300" s="30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x14ac:dyDescent="0.3">
      <c r="A301" s="4"/>
      <c r="B301" s="4"/>
      <c r="C301" s="4"/>
      <c r="D301" s="4"/>
      <c r="E301" s="4"/>
      <c r="F301" s="5"/>
      <c r="G301" s="5"/>
      <c r="H301" s="5"/>
      <c r="I301" s="27"/>
      <c r="J301" s="5"/>
      <c r="K301" s="30"/>
      <c r="L301" s="30"/>
      <c r="M301" s="30"/>
      <c r="N301" s="30"/>
      <c r="O301" s="30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x14ac:dyDescent="0.3">
      <c r="A302" s="4"/>
      <c r="B302" s="4"/>
      <c r="C302" s="4"/>
      <c r="D302" s="4"/>
      <c r="E302" s="4"/>
      <c r="F302" s="5"/>
      <c r="G302" s="5"/>
      <c r="H302" s="5"/>
      <c r="I302" s="27"/>
      <c r="J302" s="5"/>
      <c r="K302" s="30"/>
      <c r="L302" s="30"/>
      <c r="M302" s="30"/>
      <c r="N302" s="30"/>
      <c r="O302" s="30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x14ac:dyDescent="0.3">
      <c r="A303" s="4"/>
      <c r="B303" s="4"/>
      <c r="C303" s="4"/>
      <c r="D303" s="4"/>
      <c r="E303" s="4"/>
      <c r="F303" s="5"/>
      <c r="G303" s="5"/>
      <c r="H303" s="5"/>
      <c r="I303" s="27"/>
      <c r="J303" s="5"/>
      <c r="K303" s="30"/>
      <c r="L303" s="30"/>
      <c r="M303" s="30"/>
      <c r="N303" s="30"/>
      <c r="O303" s="30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x14ac:dyDescent="0.3">
      <c r="A304" s="4"/>
      <c r="B304" s="4"/>
      <c r="C304" s="4"/>
      <c r="D304" s="4"/>
      <c r="E304" s="4"/>
      <c r="F304" s="5"/>
      <c r="G304" s="5"/>
      <c r="H304" s="5"/>
      <c r="I304" s="27"/>
      <c r="J304" s="5"/>
      <c r="K304" s="30"/>
      <c r="L304" s="30"/>
      <c r="M304" s="30"/>
      <c r="N304" s="30"/>
      <c r="O304" s="30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x14ac:dyDescent="0.3">
      <c r="A305" s="4"/>
      <c r="B305" s="4"/>
      <c r="C305" s="4"/>
      <c r="D305" s="4"/>
      <c r="E305" s="4"/>
      <c r="F305" s="5"/>
      <c r="G305" s="5"/>
      <c r="H305" s="5"/>
      <c r="I305" s="27"/>
      <c r="J305" s="5"/>
      <c r="K305" s="30"/>
      <c r="L305" s="30"/>
      <c r="M305" s="30"/>
      <c r="N305" s="30"/>
      <c r="O305" s="30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x14ac:dyDescent="0.3">
      <c r="A306" s="4"/>
      <c r="B306" s="4"/>
      <c r="C306" s="4"/>
      <c r="D306" s="4"/>
      <c r="E306" s="4"/>
      <c r="F306" s="5"/>
      <c r="G306" s="5"/>
      <c r="H306" s="5"/>
      <c r="I306" s="27"/>
      <c r="J306" s="5"/>
      <c r="K306" s="30"/>
      <c r="L306" s="30"/>
      <c r="M306" s="30"/>
      <c r="N306" s="30"/>
      <c r="O306" s="30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x14ac:dyDescent="0.3">
      <c r="A307" s="4"/>
      <c r="B307" s="4"/>
      <c r="C307" s="4"/>
      <c r="D307" s="4"/>
      <c r="E307" s="4"/>
      <c r="F307" s="5"/>
      <c r="G307" s="5"/>
      <c r="H307" s="5"/>
      <c r="I307" s="27"/>
      <c r="J307" s="5"/>
      <c r="K307" s="30"/>
      <c r="L307" s="30"/>
      <c r="M307" s="30"/>
      <c r="N307" s="30"/>
      <c r="O307" s="30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x14ac:dyDescent="0.3">
      <c r="A308" s="4"/>
      <c r="B308" s="4"/>
      <c r="C308" s="4"/>
      <c r="D308" s="4"/>
      <c r="E308" s="4"/>
      <c r="F308" s="5"/>
      <c r="G308" s="5"/>
      <c r="H308" s="5"/>
      <c r="I308" s="27"/>
      <c r="J308" s="5"/>
      <c r="K308" s="30"/>
      <c r="L308" s="30"/>
      <c r="M308" s="30"/>
      <c r="N308" s="30"/>
      <c r="O308" s="30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x14ac:dyDescent="0.3">
      <c r="A309" s="4"/>
      <c r="B309" s="4"/>
      <c r="C309" s="4"/>
      <c r="D309" s="4"/>
      <c r="E309" s="4"/>
      <c r="F309" s="5"/>
      <c r="G309" s="5"/>
      <c r="H309" s="5"/>
      <c r="I309" s="27"/>
      <c r="J309" s="5"/>
      <c r="K309" s="30"/>
      <c r="L309" s="30"/>
      <c r="M309" s="30"/>
      <c r="N309" s="30"/>
      <c r="O309" s="30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x14ac:dyDescent="0.3">
      <c r="A310" s="4"/>
      <c r="B310" s="4"/>
      <c r="C310" s="4"/>
      <c r="D310" s="4"/>
      <c r="E310" s="4"/>
      <c r="F310" s="5"/>
      <c r="G310" s="5"/>
      <c r="H310" s="5"/>
      <c r="I310" s="27"/>
      <c r="J310" s="5"/>
      <c r="K310" s="30"/>
      <c r="L310" s="30"/>
      <c r="M310" s="30"/>
      <c r="N310" s="30"/>
      <c r="O310" s="30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x14ac:dyDescent="0.3">
      <c r="A311" s="4"/>
      <c r="B311" s="4"/>
      <c r="C311" s="4"/>
      <c r="D311" s="4"/>
      <c r="E311" s="4"/>
      <c r="F311" s="5"/>
      <c r="G311" s="5"/>
      <c r="H311" s="5"/>
      <c r="I311" s="27"/>
      <c r="J311" s="5"/>
      <c r="K311" s="30"/>
      <c r="L311" s="30"/>
      <c r="M311" s="30"/>
      <c r="N311" s="30"/>
      <c r="O311" s="30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x14ac:dyDescent="0.3">
      <c r="A312" s="4"/>
      <c r="B312" s="4"/>
      <c r="C312" s="4"/>
      <c r="D312" s="4"/>
      <c r="E312" s="4"/>
      <c r="F312" s="5"/>
      <c r="G312" s="5"/>
      <c r="H312" s="5"/>
      <c r="I312" s="27"/>
      <c r="J312" s="5"/>
      <c r="K312" s="30"/>
      <c r="L312" s="30"/>
      <c r="M312" s="30"/>
      <c r="N312" s="30"/>
      <c r="O312" s="30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x14ac:dyDescent="0.3">
      <c r="A313" s="4"/>
      <c r="B313" s="4"/>
      <c r="C313" s="4"/>
      <c r="D313" s="4"/>
      <c r="E313" s="4"/>
      <c r="F313" s="5"/>
      <c r="G313" s="5"/>
      <c r="H313" s="5"/>
      <c r="I313" s="27"/>
      <c r="J313" s="5"/>
      <c r="K313" s="30"/>
      <c r="L313" s="30"/>
      <c r="M313" s="30"/>
      <c r="N313" s="30"/>
      <c r="O313" s="30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x14ac:dyDescent="0.3">
      <c r="A314" s="4"/>
      <c r="B314" s="4"/>
      <c r="C314" s="4"/>
      <c r="D314" s="4"/>
      <c r="E314" s="4"/>
      <c r="F314" s="5"/>
      <c r="G314" s="5"/>
      <c r="H314" s="5"/>
      <c r="I314" s="27"/>
      <c r="J314" s="5"/>
      <c r="K314" s="30"/>
      <c r="L314" s="30"/>
      <c r="M314" s="30"/>
      <c r="N314" s="30"/>
      <c r="O314" s="30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x14ac:dyDescent="0.3">
      <c r="A315" s="4"/>
      <c r="B315" s="4"/>
      <c r="C315" s="4"/>
      <c r="D315" s="4"/>
      <c r="E315" s="4"/>
      <c r="F315" s="5"/>
      <c r="G315" s="5"/>
      <c r="H315" s="5"/>
      <c r="I315" s="27"/>
      <c r="J315" s="5"/>
      <c r="K315" s="30"/>
      <c r="L315" s="30"/>
      <c r="M315" s="30"/>
      <c r="N315" s="30"/>
      <c r="O315" s="30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x14ac:dyDescent="0.3">
      <c r="A316" s="4"/>
      <c r="B316" s="4"/>
      <c r="C316" s="4"/>
      <c r="D316" s="4"/>
      <c r="E316" s="4"/>
      <c r="F316" s="5"/>
      <c r="G316" s="5"/>
      <c r="H316" s="5"/>
      <c r="I316" s="27"/>
      <c r="J316" s="5"/>
      <c r="K316" s="30"/>
      <c r="L316" s="30"/>
      <c r="M316" s="30"/>
      <c r="N316" s="30"/>
      <c r="O316" s="30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x14ac:dyDescent="0.3">
      <c r="A317" s="4"/>
      <c r="B317" s="4"/>
      <c r="C317" s="4"/>
      <c r="D317" s="4"/>
      <c r="E317" s="4"/>
      <c r="F317" s="5"/>
      <c r="G317" s="5"/>
      <c r="H317" s="5"/>
      <c r="I317" s="27"/>
      <c r="J317" s="5"/>
      <c r="K317" s="30"/>
      <c r="L317" s="30"/>
      <c r="M317" s="30"/>
      <c r="N317" s="30"/>
      <c r="O317" s="30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x14ac:dyDescent="0.3">
      <c r="A318" s="4"/>
      <c r="B318" s="4"/>
      <c r="C318" s="4"/>
      <c r="D318" s="4"/>
      <c r="E318" s="4"/>
      <c r="F318" s="5"/>
      <c r="G318" s="5"/>
      <c r="H318" s="5"/>
      <c r="I318" s="27"/>
      <c r="J318" s="5"/>
      <c r="K318" s="30"/>
      <c r="L318" s="30"/>
      <c r="M318" s="30"/>
      <c r="N318" s="30"/>
      <c r="O318" s="30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x14ac:dyDescent="0.3">
      <c r="A319" s="4"/>
      <c r="B319" s="4"/>
      <c r="C319" s="4"/>
      <c r="D319" s="4"/>
      <c r="E319" s="4"/>
      <c r="F319" s="5"/>
      <c r="G319" s="5"/>
      <c r="H319" s="5"/>
      <c r="I319" s="27"/>
      <c r="J319" s="5"/>
      <c r="K319" s="30"/>
      <c r="L319" s="30"/>
      <c r="M319" s="30"/>
      <c r="N319" s="30"/>
      <c r="O319" s="30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x14ac:dyDescent="0.3">
      <c r="A320" s="4"/>
      <c r="B320" s="4"/>
      <c r="C320" s="4"/>
      <c r="D320" s="4"/>
      <c r="E320" s="4"/>
      <c r="F320" s="5"/>
      <c r="G320" s="5"/>
      <c r="H320" s="5"/>
      <c r="I320" s="27"/>
      <c r="J320" s="5"/>
      <c r="K320" s="30"/>
      <c r="L320" s="30"/>
      <c r="M320" s="30"/>
      <c r="N320" s="30"/>
      <c r="O320" s="30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x14ac:dyDescent="0.3">
      <c r="A321" s="4"/>
      <c r="B321" s="4"/>
      <c r="C321" s="4"/>
      <c r="D321" s="4"/>
      <c r="E321" s="4"/>
      <c r="F321" s="5"/>
      <c r="G321" s="5"/>
      <c r="H321" s="5"/>
      <c r="I321" s="27"/>
      <c r="J321" s="5"/>
      <c r="K321" s="30"/>
      <c r="L321" s="30"/>
      <c r="M321" s="30"/>
      <c r="N321" s="30"/>
      <c r="O321" s="30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x14ac:dyDescent="0.3">
      <c r="A322" s="4"/>
      <c r="B322" s="4"/>
      <c r="C322" s="4"/>
      <c r="D322" s="4"/>
      <c r="E322" s="4"/>
      <c r="F322" s="5"/>
      <c r="G322" s="5"/>
      <c r="H322" s="5"/>
      <c r="I322" s="27"/>
      <c r="J322" s="5"/>
      <c r="K322" s="30"/>
      <c r="L322" s="30"/>
      <c r="M322" s="30"/>
      <c r="N322" s="30"/>
      <c r="O322" s="30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x14ac:dyDescent="0.3">
      <c r="A323" s="4"/>
      <c r="B323" s="4"/>
      <c r="C323" s="4"/>
      <c r="D323" s="4"/>
      <c r="E323" s="4"/>
      <c r="F323" s="5"/>
      <c r="G323" s="5"/>
      <c r="H323" s="5"/>
      <c r="I323" s="27"/>
      <c r="J323" s="5"/>
      <c r="K323" s="30"/>
      <c r="L323" s="30"/>
      <c r="M323" s="30"/>
      <c r="N323" s="30"/>
      <c r="O323" s="30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x14ac:dyDescent="0.3">
      <c r="A324" s="4"/>
      <c r="B324" s="4"/>
      <c r="C324" s="4"/>
      <c r="D324" s="4"/>
      <c r="E324" s="4"/>
      <c r="F324" s="5"/>
      <c r="G324" s="5"/>
      <c r="H324" s="5"/>
      <c r="I324" s="27"/>
      <c r="J324" s="5"/>
      <c r="K324" s="30"/>
      <c r="L324" s="30"/>
      <c r="M324" s="30"/>
      <c r="N324" s="30"/>
      <c r="O324" s="30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x14ac:dyDescent="0.3">
      <c r="A325" s="4"/>
      <c r="B325" s="4"/>
      <c r="C325" s="4"/>
      <c r="D325" s="4"/>
      <c r="E325" s="4"/>
      <c r="F325" s="5"/>
      <c r="G325" s="5"/>
      <c r="H325" s="5"/>
      <c r="I325" s="27"/>
      <c r="J325" s="5"/>
      <c r="K325" s="30"/>
      <c r="L325" s="30"/>
      <c r="M325" s="30"/>
      <c r="N325" s="30"/>
      <c r="O325" s="30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x14ac:dyDescent="0.3">
      <c r="A326" s="4"/>
      <c r="B326" s="4"/>
      <c r="C326" s="4"/>
      <c r="D326" s="4"/>
      <c r="E326" s="4"/>
      <c r="F326" s="5"/>
      <c r="G326" s="5"/>
      <c r="H326" s="5"/>
      <c r="I326" s="27"/>
      <c r="J326" s="5"/>
      <c r="K326" s="30"/>
      <c r="L326" s="30"/>
      <c r="M326" s="30"/>
      <c r="N326" s="30"/>
      <c r="O326" s="30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x14ac:dyDescent="0.3">
      <c r="A327" s="4"/>
      <c r="B327" s="4"/>
      <c r="C327" s="4"/>
      <c r="D327" s="4"/>
      <c r="E327" s="4"/>
      <c r="F327" s="5"/>
      <c r="G327" s="5"/>
      <c r="H327" s="5"/>
      <c r="I327" s="27"/>
      <c r="J327" s="5"/>
      <c r="K327" s="30"/>
      <c r="L327" s="30"/>
      <c r="M327" s="30"/>
      <c r="N327" s="30"/>
      <c r="O327" s="30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x14ac:dyDescent="0.3">
      <c r="A328" s="4"/>
      <c r="B328" s="4"/>
      <c r="C328" s="4"/>
      <c r="D328" s="4"/>
      <c r="E328" s="4"/>
      <c r="F328" s="5"/>
      <c r="G328" s="5"/>
      <c r="H328" s="5"/>
      <c r="I328" s="27"/>
      <c r="J328" s="5"/>
      <c r="K328" s="30"/>
      <c r="L328" s="30"/>
      <c r="M328" s="30"/>
      <c r="N328" s="30"/>
      <c r="O328" s="30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x14ac:dyDescent="0.3">
      <c r="A329" s="4"/>
      <c r="B329" s="4"/>
      <c r="C329" s="4"/>
      <c r="D329" s="4"/>
      <c r="E329" s="4"/>
      <c r="F329" s="5"/>
      <c r="G329" s="5"/>
      <c r="H329" s="5"/>
      <c r="I329" s="27"/>
      <c r="J329" s="5"/>
      <c r="K329" s="30"/>
      <c r="L329" s="30"/>
      <c r="M329" s="30"/>
      <c r="N329" s="30"/>
      <c r="O329" s="30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x14ac:dyDescent="0.3">
      <c r="A330" s="4"/>
      <c r="B330" s="4"/>
      <c r="C330" s="4"/>
      <c r="D330" s="4"/>
      <c r="E330" s="4"/>
      <c r="F330" s="5"/>
      <c r="G330" s="5"/>
      <c r="H330" s="5"/>
      <c r="I330" s="27"/>
      <c r="J330" s="5"/>
      <c r="K330" s="30"/>
      <c r="L330" s="30"/>
      <c r="M330" s="30"/>
      <c r="N330" s="30"/>
      <c r="O330" s="30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x14ac:dyDescent="0.3">
      <c r="A331" s="4"/>
      <c r="B331" s="4"/>
      <c r="C331" s="4"/>
      <c r="D331" s="4"/>
      <c r="E331" s="4"/>
      <c r="F331" s="5"/>
      <c r="G331" s="5"/>
      <c r="H331" s="5"/>
      <c r="I331" s="27"/>
      <c r="J331" s="5"/>
      <c r="K331" s="30"/>
      <c r="L331" s="30"/>
      <c r="M331" s="30"/>
      <c r="N331" s="30"/>
      <c r="O331" s="30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x14ac:dyDescent="0.3">
      <c r="A332" s="4"/>
      <c r="B332" s="4"/>
      <c r="C332" s="4"/>
      <c r="D332" s="4"/>
      <c r="E332" s="4"/>
      <c r="F332" s="5"/>
      <c r="G332" s="5"/>
      <c r="H332" s="5"/>
      <c r="I332" s="27"/>
      <c r="J332" s="5"/>
      <c r="K332" s="30"/>
      <c r="L332" s="30"/>
      <c r="M332" s="30"/>
      <c r="N332" s="30"/>
      <c r="O332" s="30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x14ac:dyDescent="0.3">
      <c r="A333" s="4"/>
      <c r="B333" s="4"/>
      <c r="C333" s="4"/>
      <c r="D333" s="4"/>
      <c r="E333" s="4"/>
      <c r="F333" s="5"/>
      <c r="G333" s="5"/>
      <c r="H333" s="5"/>
      <c r="I333" s="27"/>
      <c r="J333" s="5"/>
      <c r="K333" s="30"/>
      <c r="L333" s="30"/>
      <c r="M333" s="30"/>
      <c r="N333" s="30"/>
      <c r="O333" s="30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x14ac:dyDescent="0.3">
      <c r="A334" s="4"/>
      <c r="B334" s="4"/>
      <c r="C334" s="4"/>
      <c r="D334" s="4"/>
      <c r="E334" s="4"/>
      <c r="F334" s="5"/>
      <c r="G334" s="5"/>
      <c r="H334" s="5"/>
      <c r="I334" s="27"/>
      <c r="J334" s="5"/>
      <c r="K334" s="30"/>
      <c r="L334" s="30"/>
      <c r="M334" s="30"/>
      <c r="N334" s="30"/>
      <c r="O334" s="30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x14ac:dyDescent="0.3">
      <c r="A335" s="4"/>
      <c r="B335" s="4"/>
      <c r="C335" s="4"/>
      <c r="D335" s="4"/>
      <c r="E335" s="4"/>
      <c r="F335" s="5"/>
      <c r="G335" s="5"/>
      <c r="H335" s="5"/>
      <c r="I335" s="27"/>
      <c r="J335" s="5"/>
      <c r="K335" s="30"/>
      <c r="L335" s="30"/>
      <c r="M335" s="30"/>
      <c r="N335" s="30"/>
      <c r="O335" s="30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x14ac:dyDescent="0.3">
      <c r="A336" s="4"/>
      <c r="B336" s="4"/>
      <c r="C336" s="4"/>
      <c r="D336" s="4"/>
      <c r="E336" s="4"/>
      <c r="F336" s="5"/>
      <c r="G336" s="5"/>
      <c r="H336" s="5"/>
      <c r="I336" s="27"/>
      <c r="J336" s="5"/>
      <c r="K336" s="30"/>
      <c r="L336" s="30"/>
      <c r="M336" s="30"/>
      <c r="N336" s="30"/>
      <c r="O336" s="30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x14ac:dyDescent="0.3">
      <c r="A337" s="4"/>
      <c r="B337" s="4"/>
      <c r="C337" s="4"/>
      <c r="D337" s="4"/>
      <c r="E337" s="4"/>
      <c r="F337" s="5"/>
      <c r="G337" s="5"/>
      <c r="H337" s="5"/>
      <c r="I337" s="27"/>
      <c r="J337" s="5"/>
      <c r="K337" s="30"/>
      <c r="L337" s="30"/>
      <c r="M337" s="30"/>
      <c r="N337" s="30"/>
      <c r="O337" s="30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x14ac:dyDescent="0.3">
      <c r="A338" s="4"/>
      <c r="B338" s="4"/>
      <c r="C338" s="4"/>
      <c r="D338" s="4"/>
      <c r="E338" s="4"/>
      <c r="F338" s="5"/>
      <c r="G338" s="5"/>
      <c r="H338" s="5"/>
      <c r="I338" s="27"/>
      <c r="J338" s="5"/>
      <c r="K338" s="30"/>
      <c r="L338" s="30"/>
      <c r="M338" s="30"/>
      <c r="N338" s="30"/>
      <c r="O338" s="30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x14ac:dyDescent="0.3">
      <c r="A339" s="4"/>
      <c r="B339" s="4"/>
      <c r="C339" s="4"/>
      <c r="D339" s="4"/>
      <c r="E339" s="4"/>
      <c r="F339" s="5"/>
      <c r="G339" s="5"/>
      <c r="H339" s="5"/>
      <c r="I339" s="27"/>
      <c r="J339" s="5"/>
      <c r="K339" s="30"/>
      <c r="L339" s="30"/>
      <c r="M339" s="30"/>
      <c r="N339" s="30"/>
      <c r="O339" s="30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x14ac:dyDescent="0.3">
      <c r="A340" s="4"/>
      <c r="B340" s="4"/>
      <c r="C340" s="4"/>
      <c r="D340" s="4"/>
      <c r="E340" s="4"/>
      <c r="F340" s="5"/>
      <c r="G340" s="5"/>
      <c r="H340" s="5"/>
      <c r="I340" s="27"/>
      <c r="J340" s="5"/>
      <c r="K340" s="30"/>
      <c r="L340" s="30"/>
      <c r="M340" s="30"/>
      <c r="N340" s="30"/>
      <c r="O340" s="30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x14ac:dyDescent="0.3">
      <c r="A341" s="4"/>
      <c r="B341" s="4"/>
      <c r="C341" s="4"/>
      <c r="D341" s="4"/>
      <c r="E341" s="4"/>
      <c r="F341" s="5"/>
      <c r="G341" s="5"/>
      <c r="H341" s="5"/>
      <c r="I341" s="27"/>
      <c r="J341" s="5"/>
      <c r="K341" s="30"/>
      <c r="L341" s="30"/>
      <c r="M341" s="30"/>
      <c r="N341" s="30"/>
      <c r="O341" s="30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x14ac:dyDescent="0.3">
      <c r="A342" s="4"/>
      <c r="B342" s="4"/>
      <c r="C342" s="4"/>
      <c r="D342" s="4"/>
      <c r="E342" s="4"/>
      <c r="F342" s="5"/>
      <c r="G342" s="5"/>
      <c r="H342" s="5"/>
      <c r="I342" s="27"/>
      <c r="J342" s="5"/>
      <c r="K342" s="30"/>
      <c r="L342" s="30"/>
      <c r="M342" s="30"/>
      <c r="N342" s="30"/>
      <c r="O342" s="30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x14ac:dyDescent="0.3">
      <c r="A343" s="4"/>
      <c r="B343" s="4"/>
      <c r="C343" s="4"/>
      <c r="D343" s="4"/>
      <c r="E343" s="4"/>
      <c r="F343" s="5"/>
      <c r="G343" s="5"/>
      <c r="H343" s="5"/>
      <c r="I343" s="27"/>
      <c r="J343" s="5"/>
      <c r="K343" s="30"/>
      <c r="L343" s="30"/>
      <c r="M343" s="30"/>
      <c r="N343" s="30"/>
      <c r="O343" s="30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x14ac:dyDescent="0.3">
      <c r="A344" s="4"/>
      <c r="B344" s="4"/>
      <c r="C344" s="4"/>
      <c r="D344" s="4"/>
      <c r="E344" s="4"/>
      <c r="F344" s="5"/>
      <c r="G344" s="5"/>
      <c r="H344" s="5"/>
      <c r="I344" s="27"/>
      <c r="J344" s="5"/>
      <c r="K344" s="30"/>
      <c r="L344" s="30"/>
      <c r="M344" s="30"/>
      <c r="N344" s="30"/>
      <c r="O344" s="30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x14ac:dyDescent="0.3">
      <c r="A345" s="4"/>
      <c r="B345" s="4"/>
      <c r="C345" s="4"/>
      <c r="D345" s="4"/>
      <c r="E345" s="4"/>
      <c r="F345" s="5"/>
      <c r="G345" s="5"/>
      <c r="H345" s="5"/>
      <c r="I345" s="27"/>
      <c r="J345" s="5"/>
      <c r="K345" s="30"/>
      <c r="L345" s="30"/>
      <c r="M345" s="30"/>
      <c r="N345" s="30"/>
      <c r="O345" s="30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x14ac:dyDescent="0.3">
      <c r="A346" s="4"/>
      <c r="B346" s="4"/>
      <c r="C346" s="4"/>
      <c r="D346" s="4"/>
      <c r="E346" s="4"/>
      <c r="F346" s="5"/>
      <c r="G346" s="5"/>
      <c r="H346" s="5"/>
      <c r="I346" s="27"/>
      <c r="J346" s="5"/>
      <c r="K346" s="30"/>
      <c r="L346" s="30"/>
      <c r="M346" s="30"/>
      <c r="N346" s="30"/>
      <c r="O346" s="30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x14ac:dyDescent="0.3">
      <c r="A347" s="4"/>
      <c r="B347" s="4"/>
      <c r="C347" s="4"/>
      <c r="D347" s="4"/>
      <c r="E347" s="4"/>
      <c r="F347" s="5"/>
      <c r="G347" s="5"/>
      <c r="H347" s="5"/>
      <c r="I347" s="27"/>
      <c r="J347" s="5"/>
      <c r="K347" s="30"/>
      <c r="L347" s="30"/>
      <c r="M347" s="30"/>
      <c r="N347" s="30"/>
      <c r="O347" s="30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x14ac:dyDescent="0.3">
      <c r="A348" s="4"/>
      <c r="B348" s="4"/>
      <c r="C348" s="4"/>
      <c r="D348" s="4"/>
      <c r="E348" s="4"/>
      <c r="F348" s="5"/>
      <c r="G348" s="5"/>
      <c r="H348" s="5"/>
      <c r="I348" s="27"/>
      <c r="J348" s="5"/>
      <c r="K348" s="30"/>
      <c r="L348" s="30"/>
      <c r="M348" s="30"/>
      <c r="N348" s="30"/>
      <c r="O348" s="30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x14ac:dyDescent="0.3">
      <c r="A349" s="4"/>
      <c r="B349" s="4"/>
      <c r="C349" s="4"/>
      <c r="D349" s="4"/>
      <c r="E349" s="4"/>
      <c r="F349" s="5"/>
      <c r="G349" s="5"/>
      <c r="H349" s="5"/>
      <c r="I349" s="27"/>
      <c r="J349" s="5"/>
      <c r="K349" s="30"/>
      <c r="L349" s="30"/>
      <c r="M349" s="30"/>
      <c r="N349" s="30"/>
      <c r="O349" s="30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x14ac:dyDescent="0.3">
      <c r="A350" s="4"/>
      <c r="B350" s="4"/>
      <c r="C350" s="4"/>
      <c r="D350" s="4"/>
      <c r="E350" s="4"/>
      <c r="F350" s="5"/>
      <c r="G350" s="5"/>
      <c r="H350" s="5"/>
      <c r="I350" s="27"/>
      <c r="J350" s="5"/>
      <c r="K350" s="30"/>
      <c r="L350" s="30"/>
      <c r="M350" s="30"/>
      <c r="N350" s="30"/>
      <c r="O350" s="30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x14ac:dyDescent="0.3">
      <c r="A351" s="4"/>
      <c r="B351" s="4"/>
      <c r="C351" s="4"/>
      <c r="D351" s="4"/>
      <c r="E351" s="4"/>
      <c r="F351" s="5"/>
      <c r="G351" s="5"/>
      <c r="H351" s="5"/>
      <c r="I351" s="27"/>
      <c r="J351" s="5"/>
      <c r="K351" s="30"/>
      <c r="L351" s="30"/>
      <c r="M351" s="30"/>
      <c r="N351" s="30"/>
      <c r="O351" s="30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x14ac:dyDescent="0.3">
      <c r="A352" s="4"/>
      <c r="B352" s="4"/>
      <c r="C352" s="4"/>
      <c r="D352" s="4"/>
      <c r="E352" s="4"/>
      <c r="F352" s="5"/>
      <c r="G352" s="5"/>
      <c r="H352" s="5"/>
      <c r="I352" s="27"/>
      <c r="J352" s="5"/>
      <c r="K352" s="30"/>
      <c r="L352" s="30"/>
      <c r="M352" s="30"/>
      <c r="N352" s="30"/>
      <c r="O352" s="30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x14ac:dyDescent="0.3">
      <c r="A353" s="4"/>
      <c r="B353" s="4"/>
      <c r="C353" s="4"/>
      <c r="D353" s="4"/>
      <c r="E353" s="4"/>
      <c r="F353" s="5"/>
      <c r="G353" s="5"/>
      <c r="H353" s="5"/>
      <c r="I353" s="27"/>
      <c r="J353" s="5"/>
      <c r="K353" s="30"/>
      <c r="L353" s="30"/>
      <c r="M353" s="30"/>
      <c r="N353" s="30"/>
      <c r="O353" s="30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x14ac:dyDescent="0.3">
      <c r="A354" s="4"/>
      <c r="B354" s="4"/>
      <c r="C354" s="4"/>
      <c r="D354" s="4"/>
      <c r="E354" s="4"/>
      <c r="F354" s="5"/>
      <c r="G354" s="5"/>
      <c r="H354" s="5"/>
      <c r="I354" s="27"/>
      <c r="J354" s="5"/>
      <c r="K354" s="30"/>
      <c r="L354" s="30"/>
      <c r="M354" s="30"/>
      <c r="N354" s="30"/>
      <c r="O354" s="30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x14ac:dyDescent="0.3">
      <c r="A355" s="4"/>
      <c r="B355" s="4"/>
      <c r="C355" s="4"/>
      <c r="D355" s="4"/>
      <c r="E355" s="4"/>
      <c r="F355" s="5"/>
      <c r="G355" s="5"/>
      <c r="H355" s="5"/>
      <c r="I355" s="27"/>
      <c r="J355" s="5"/>
      <c r="K355" s="30"/>
      <c r="L355" s="30"/>
      <c r="M355" s="30"/>
      <c r="N355" s="30"/>
      <c r="O355" s="30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x14ac:dyDescent="0.3">
      <c r="A356" s="4"/>
      <c r="B356" s="4"/>
      <c r="C356" s="4"/>
      <c r="D356" s="4"/>
      <c r="E356" s="4"/>
      <c r="F356" s="5"/>
      <c r="G356" s="5"/>
      <c r="H356" s="5"/>
      <c r="I356" s="27"/>
      <c r="J356" s="5"/>
      <c r="K356" s="30"/>
      <c r="L356" s="30"/>
      <c r="M356" s="30"/>
      <c r="N356" s="30"/>
      <c r="O356" s="30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x14ac:dyDescent="0.3">
      <c r="A357" s="4"/>
      <c r="B357" s="4"/>
      <c r="C357" s="4"/>
      <c r="D357" s="4"/>
      <c r="E357" s="4"/>
      <c r="F357" s="5"/>
      <c r="G357" s="5"/>
      <c r="H357" s="5"/>
      <c r="I357" s="27"/>
      <c r="J357" s="5"/>
      <c r="K357" s="30"/>
      <c r="L357" s="30"/>
      <c r="M357" s="30"/>
      <c r="N357" s="30"/>
      <c r="O357" s="30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x14ac:dyDescent="0.3">
      <c r="A358" s="4"/>
      <c r="B358" s="4"/>
      <c r="C358" s="4"/>
      <c r="D358" s="4"/>
      <c r="E358" s="4"/>
      <c r="F358" s="5"/>
      <c r="G358" s="5"/>
      <c r="H358" s="5"/>
      <c r="I358" s="27"/>
      <c r="J358" s="5"/>
      <c r="K358" s="30"/>
      <c r="L358" s="30"/>
      <c r="M358" s="30"/>
      <c r="N358" s="30"/>
      <c r="O358" s="30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x14ac:dyDescent="0.3">
      <c r="A359" s="4"/>
      <c r="B359" s="4"/>
      <c r="C359" s="4"/>
      <c r="D359" s="4"/>
      <c r="E359" s="4"/>
      <c r="F359" s="5"/>
      <c r="G359" s="5"/>
      <c r="H359" s="5"/>
      <c r="I359" s="27"/>
      <c r="J359" s="5"/>
      <c r="K359" s="30"/>
      <c r="L359" s="30"/>
      <c r="M359" s="30"/>
      <c r="N359" s="30"/>
      <c r="O359" s="30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x14ac:dyDescent="0.3">
      <c r="A360" s="4"/>
      <c r="B360" s="4"/>
      <c r="C360" s="4"/>
      <c r="D360" s="4"/>
      <c r="E360" s="4"/>
      <c r="F360" s="5"/>
      <c r="G360" s="5"/>
      <c r="H360" s="5"/>
      <c r="I360" s="27"/>
      <c r="J360" s="5"/>
      <c r="K360" s="30"/>
      <c r="L360" s="30"/>
      <c r="M360" s="30"/>
      <c r="N360" s="30"/>
      <c r="O360" s="30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x14ac:dyDescent="0.3">
      <c r="A361" s="4"/>
      <c r="B361" s="4"/>
      <c r="C361" s="4"/>
      <c r="D361" s="4"/>
      <c r="E361" s="4"/>
      <c r="F361" s="5"/>
      <c r="G361" s="5"/>
      <c r="H361" s="5"/>
      <c r="I361" s="27"/>
      <c r="J361" s="5"/>
      <c r="K361" s="30"/>
      <c r="L361" s="30"/>
      <c r="M361" s="30"/>
      <c r="N361" s="30"/>
      <c r="O361" s="30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x14ac:dyDescent="0.3">
      <c r="A362" s="4"/>
      <c r="B362" s="4"/>
      <c r="C362" s="4"/>
      <c r="D362" s="4"/>
      <c r="E362" s="4"/>
      <c r="F362" s="5"/>
      <c r="G362" s="5"/>
      <c r="H362" s="5"/>
      <c r="I362" s="27"/>
      <c r="J362" s="5"/>
      <c r="K362" s="30"/>
      <c r="L362" s="30"/>
      <c r="M362" s="30"/>
      <c r="N362" s="30"/>
      <c r="O362" s="30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x14ac:dyDescent="0.3">
      <c r="A363" s="4"/>
      <c r="B363" s="4"/>
      <c r="C363" s="4"/>
      <c r="D363" s="4"/>
      <c r="E363" s="4"/>
      <c r="F363" s="5"/>
      <c r="G363" s="5"/>
      <c r="H363" s="5"/>
      <c r="I363" s="27"/>
      <c r="J363" s="5"/>
      <c r="K363" s="30"/>
      <c r="L363" s="30"/>
      <c r="M363" s="30"/>
      <c r="N363" s="30"/>
      <c r="O363" s="30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x14ac:dyDescent="0.3">
      <c r="A364" s="4"/>
      <c r="B364" s="4"/>
      <c r="C364" s="4"/>
      <c r="D364" s="4"/>
      <c r="E364" s="4"/>
      <c r="F364" s="5"/>
      <c r="G364" s="5"/>
      <c r="H364" s="5"/>
      <c r="I364" s="27"/>
      <c r="J364" s="5"/>
      <c r="K364" s="30"/>
      <c r="L364" s="30"/>
      <c r="M364" s="30"/>
      <c r="N364" s="30"/>
      <c r="O364" s="30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x14ac:dyDescent="0.3">
      <c r="A365" s="4"/>
      <c r="B365" s="4"/>
      <c r="C365" s="4"/>
      <c r="D365" s="4"/>
      <c r="E365" s="4"/>
      <c r="F365" s="5"/>
      <c r="G365" s="5"/>
      <c r="H365" s="5"/>
      <c r="I365" s="27"/>
      <c r="J365" s="5"/>
      <c r="K365" s="30"/>
      <c r="L365" s="30"/>
      <c r="M365" s="30"/>
      <c r="N365" s="30"/>
      <c r="O365" s="30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x14ac:dyDescent="0.3">
      <c r="A366" s="4"/>
      <c r="B366" s="4"/>
      <c r="C366" s="4"/>
      <c r="D366" s="4"/>
      <c r="E366" s="4"/>
      <c r="F366" s="5"/>
      <c r="G366" s="5"/>
      <c r="H366" s="5"/>
      <c r="I366" s="27"/>
      <c r="J366" s="5"/>
      <c r="K366" s="30"/>
      <c r="L366" s="30"/>
      <c r="M366" s="30"/>
      <c r="N366" s="30"/>
      <c r="O366" s="30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x14ac:dyDescent="0.3">
      <c r="A367" s="4"/>
      <c r="B367" s="4"/>
      <c r="C367" s="4"/>
      <c r="D367" s="4"/>
      <c r="E367" s="4"/>
      <c r="F367" s="5"/>
      <c r="G367" s="5"/>
      <c r="H367" s="5"/>
      <c r="I367" s="27"/>
      <c r="J367" s="5"/>
      <c r="K367" s="30"/>
      <c r="L367" s="30"/>
      <c r="M367" s="30"/>
      <c r="N367" s="30"/>
      <c r="O367" s="30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x14ac:dyDescent="0.3">
      <c r="A368" s="4"/>
      <c r="B368" s="4"/>
      <c r="C368" s="4"/>
      <c r="D368" s="4"/>
      <c r="E368" s="4"/>
      <c r="F368" s="5"/>
      <c r="G368" s="5"/>
      <c r="H368" s="5"/>
      <c r="I368" s="27"/>
      <c r="J368" s="5"/>
      <c r="K368" s="30"/>
      <c r="L368" s="30"/>
      <c r="M368" s="30"/>
      <c r="N368" s="30"/>
      <c r="O368" s="30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x14ac:dyDescent="0.3">
      <c r="A369" s="4"/>
      <c r="B369" s="4"/>
      <c r="C369" s="4"/>
      <c r="D369" s="4"/>
      <c r="E369" s="4"/>
      <c r="F369" s="5"/>
      <c r="G369" s="5"/>
      <c r="H369" s="5"/>
      <c r="I369" s="27"/>
      <c r="J369" s="5"/>
      <c r="K369" s="30"/>
      <c r="L369" s="30"/>
      <c r="M369" s="30"/>
      <c r="N369" s="30"/>
      <c r="O369" s="30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x14ac:dyDescent="0.3">
      <c r="A370" s="4"/>
      <c r="B370" s="4"/>
      <c r="C370" s="4"/>
      <c r="D370" s="4"/>
      <c r="E370" s="4"/>
      <c r="F370" s="5"/>
      <c r="G370" s="5"/>
      <c r="H370" s="5"/>
      <c r="I370" s="27"/>
      <c r="J370" s="5"/>
      <c r="K370" s="30"/>
      <c r="L370" s="30"/>
      <c r="M370" s="30"/>
      <c r="N370" s="30"/>
      <c r="O370" s="30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x14ac:dyDescent="0.3">
      <c r="A371" s="4"/>
      <c r="B371" s="4"/>
      <c r="C371" s="4"/>
      <c r="D371" s="4"/>
      <c r="E371" s="4"/>
      <c r="F371" s="5"/>
      <c r="G371" s="5"/>
      <c r="H371" s="5"/>
      <c r="I371" s="27"/>
      <c r="J371" s="5"/>
      <c r="K371" s="30"/>
      <c r="L371" s="30"/>
      <c r="M371" s="30"/>
      <c r="N371" s="30"/>
      <c r="O371" s="30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x14ac:dyDescent="0.3">
      <c r="A372" s="4"/>
      <c r="B372" s="4"/>
      <c r="C372" s="4"/>
      <c r="D372" s="4"/>
      <c r="E372" s="4"/>
      <c r="F372" s="5"/>
      <c r="G372" s="5"/>
      <c r="H372" s="5"/>
      <c r="I372" s="27"/>
      <c r="J372" s="5"/>
      <c r="K372" s="30"/>
      <c r="L372" s="30"/>
      <c r="M372" s="30"/>
      <c r="N372" s="30"/>
      <c r="O372" s="30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x14ac:dyDescent="0.3">
      <c r="A373" s="4"/>
      <c r="B373" s="4"/>
      <c r="C373" s="4"/>
      <c r="D373" s="4"/>
      <c r="E373" s="4"/>
      <c r="F373" s="5"/>
      <c r="G373" s="5"/>
      <c r="H373" s="5"/>
      <c r="I373" s="27"/>
      <c r="J373" s="5"/>
      <c r="K373" s="30"/>
      <c r="L373" s="30"/>
      <c r="M373" s="30"/>
      <c r="N373" s="30"/>
      <c r="O373" s="30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x14ac:dyDescent="0.3">
      <c r="A374" s="4"/>
      <c r="B374" s="4"/>
      <c r="C374" s="4"/>
      <c r="D374" s="4"/>
      <c r="E374" s="4"/>
      <c r="F374" s="5"/>
      <c r="G374" s="5"/>
      <c r="H374" s="5"/>
      <c r="I374" s="27"/>
      <c r="J374" s="5"/>
      <c r="K374" s="30"/>
      <c r="L374" s="30"/>
      <c r="M374" s="30"/>
      <c r="N374" s="30"/>
      <c r="O374" s="30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x14ac:dyDescent="0.3">
      <c r="A375" s="4"/>
      <c r="B375" s="4"/>
      <c r="C375" s="4"/>
      <c r="D375" s="4"/>
      <c r="E375" s="4"/>
      <c r="F375" s="5"/>
      <c r="G375" s="5"/>
      <c r="H375" s="5"/>
      <c r="I375" s="27"/>
      <c r="J375" s="5"/>
      <c r="K375" s="30"/>
      <c r="L375" s="30"/>
      <c r="M375" s="30"/>
      <c r="N375" s="30"/>
      <c r="O375" s="30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x14ac:dyDescent="0.3">
      <c r="A376" s="4"/>
      <c r="B376" s="4"/>
      <c r="C376" s="4"/>
      <c r="D376" s="4"/>
      <c r="E376" s="4"/>
      <c r="F376" s="5"/>
      <c r="G376" s="5"/>
      <c r="H376" s="5"/>
      <c r="I376" s="27"/>
      <c r="J376" s="5"/>
      <c r="K376" s="30"/>
      <c r="L376" s="30"/>
      <c r="M376" s="30"/>
      <c r="N376" s="30"/>
      <c r="O376" s="30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x14ac:dyDescent="0.3">
      <c r="A377" s="4"/>
      <c r="B377" s="4"/>
      <c r="C377" s="4"/>
      <c r="D377" s="4"/>
      <c r="E377" s="4"/>
      <c r="F377" s="5"/>
      <c r="G377" s="5"/>
      <c r="H377" s="5"/>
      <c r="I377" s="27"/>
      <c r="J377" s="5"/>
      <c r="K377" s="30"/>
      <c r="L377" s="30"/>
      <c r="M377" s="30"/>
      <c r="N377" s="30"/>
      <c r="O377" s="30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x14ac:dyDescent="0.3">
      <c r="A378" s="4"/>
      <c r="B378" s="4"/>
      <c r="C378" s="4"/>
      <c r="D378" s="4"/>
      <c r="E378" s="4"/>
      <c r="F378" s="5"/>
      <c r="G378" s="5"/>
      <c r="H378" s="5"/>
      <c r="I378" s="27"/>
      <c r="J378" s="5"/>
      <c r="K378" s="30"/>
      <c r="L378" s="30"/>
      <c r="M378" s="30"/>
      <c r="N378" s="30"/>
      <c r="O378" s="30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x14ac:dyDescent="0.3">
      <c r="A379" s="4"/>
      <c r="B379" s="4"/>
      <c r="C379" s="4"/>
      <c r="D379" s="4"/>
      <c r="E379" s="4"/>
      <c r="F379" s="5"/>
      <c r="G379" s="5"/>
      <c r="H379" s="5"/>
      <c r="I379" s="27"/>
      <c r="J379" s="5"/>
      <c r="K379" s="30"/>
      <c r="L379" s="30"/>
      <c r="M379" s="30"/>
      <c r="N379" s="30"/>
      <c r="O379" s="30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x14ac:dyDescent="0.3">
      <c r="A380" s="4"/>
      <c r="B380" s="4"/>
      <c r="C380" s="4"/>
      <c r="D380" s="4"/>
      <c r="E380" s="4"/>
      <c r="F380" s="5"/>
      <c r="G380" s="5"/>
      <c r="H380" s="5"/>
      <c r="I380" s="27"/>
      <c r="J380" s="5"/>
      <c r="K380" s="30"/>
      <c r="L380" s="30"/>
      <c r="M380" s="30"/>
      <c r="N380" s="30"/>
      <c r="O380" s="30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x14ac:dyDescent="0.3">
      <c r="A381" s="4"/>
      <c r="B381" s="4"/>
      <c r="C381" s="4"/>
      <c r="D381" s="4"/>
      <c r="E381" s="4"/>
      <c r="F381" s="5"/>
      <c r="G381" s="5"/>
      <c r="H381" s="5"/>
      <c r="I381" s="27"/>
      <c r="J381" s="5"/>
      <c r="K381" s="30"/>
      <c r="L381" s="30"/>
      <c r="M381" s="30"/>
      <c r="N381" s="30"/>
      <c r="O381" s="30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x14ac:dyDescent="0.3">
      <c r="A382" s="4"/>
      <c r="B382" s="4"/>
      <c r="C382" s="4"/>
      <c r="D382" s="4"/>
      <c r="E382" s="4"/>
      <c r="F382" s="5"/>
      <c r="G382" s="5"/>
      <c r="H382" s="5"/>
      <c r="I382" s="27"/>
      <c r="J382" s="5"/>
      <c r="K382" s="30"/>
      <c r="L382" s="30"/>
      <c r="M382" s="30"/>
      <c r="N382" s="30"/>
      <c r="O382" s="30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x14ac:dyDescent="0.3">
      <c r="A383" s="4"/>
      <c r="B383" s="4"/>
      <c r="C383" s="4"/>
      <c r="D383" s="4"/>
      <c r="E383" s="4"/>
      <c r="F383" s="5"/>
      <c r="G383" s="5"/>
      <c r="H383" s="5"/>
      <c r="I383" s="27"/>
      <c r="J383" s="5"/>
      <c r="K383" s="30"/>
      <c r="L383" s="30"/>
      <c r="M383" s="30"/>
      <c r="N383" s="30"/>
      <c r="O383" s="30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x14ac:dyDescent="0.3">
      <c r="A384" s="4"/>
      <c r="B384" s="4"/>
      <c r="C384" s="4"/>
      <c r="D384" s="4"/>
      <c r="E384" s="4"/>
      <c r="F384" s="5"/>
      <c r="G384" s="5"/>
      <c r="H384" s="5"/>
      <c r="I384" s="27"/>
      <c r="J384" s="5"/>
      <c r="K384" s="30"/>
      <c r="L384" s="30"/>
      <c r="M384" s="30"/>
      <c r="N384" s="30"/>
      <c r="O384" s="30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x14ac:dyDescent="0.3">
      <c r="A385" s="4"/>
      <c r="B385" s="4"/>
      <c r="C385" s="4"/>
      <c r="D385" s="4"/>
      <c r="E385" s="4"/>
      <c r="F385" s="5"/>
      <c r="G385" s="5"/>
      <c r="H385" s="5"/>
      <c r="I385" s="27"/>
      <c r="J385" s="5"/>
      <c r="K385" s="30"/>
      <c r="L385" s="30"/>
      <c r="M385" s="30"/>
      <c r="N385" s="30"/>
      <c r="O385" s="30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x14ac:dyDescent="0.3">
      <c r="A386" s="4"/>
      <c r="B386" s="4"/>
      <c r="C386" s="4"/>
      <c r="D386" s="4"/>
      <c r="E386" s="4"/>
      <c r="F386" s="5"/>
      <c r="G386" s="5"/>
      <c r="H386" s="5"/>
      <c r="I386" s="27"/>
      <c r="J386" s="5"/>
      <c r="K386" s="30"/>
      <c r="L386" s="30"/>
      <c r="M386" s="30"/>
      <c r="N386" s="30"/>
      <c r="O386" s="30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x14ac:dyDescent="0.3">
      <c r="A387" s="4"/>
      <c r="B387" s="4"/>
      <c r="C387" s="4"/>
      <c r="D387" s="4"/>
      <c r="E387" s="4"/>
      <c r="F387" s="5"/>
      <c r="G387" s="5"/>
      <c r="H387" s="5"/>
      <c r="I387" s="27"/>
      <c r="J387" s="5"/>
      <c r="K387" s="30"/>
      <c r="L387" s="30"/>
      <c r="M387" s="30"/>
      <c r="N387" s="30"/>
      <c r="O387" s="30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x14ac:dyDescent="0.3">
      <c r="A388" s="4"/>
      <c r="B388" s="4"/>
      <c r="C388" s="4"/>
      <c r="D388" s="4"/>
      <c r="E388" s="4"/>
      <c r="F388" s="5"/>
      <c r="G388" s="5"/>
      <c r="H388" s="5"/>
      <c r="I388" s="27"/>
      <c r="J388" s="5"/>
      <c r="K388" s="30"/>
      <c r="L388" s="30"/>
      <c r="M388" s="30"/>
      <c r="N388" s="30"/>
      <c r="O388" s="30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x14ac:dyDescent="0.3">
      <c r="A389" s="4"/>
      <c r="B389" s="4"/>
      <c r="C389" s="4"/>
      <c r="D389" s="4"/>
      <c r="E389" s="4"/>
      <c r="F389" s="5"/>
      <c r="G389" s="5"/>
      <c r="H389" s="5"/>
      <c r="I389" s="27"/>
      <c r="J389" s="5"/>
      <c r="K389" s="30"/>
      <c r="L389" s="30"/>
      <c r="M389" s="30"/>
      <c r="N389" s="30"/>
      <c r="O389" s="30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</sheetData>
  <mergeCells count="3">
    <mergeCell ref="A1:I3"/>
    <mergeCell ref="G5:I5"/>
    <mergeCell ref="G11:I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89"/>
  <sheetViews>
    <sheetView workbookViewId="0">
      <selection activeCell="I12" sqref="I12"/>
    </sheetView>
  </sheetViews>
  <sheetFormatPr defaultRowHeight="14.4" x14ac:dyDescent="0.3"/>
  <cols>
    <col min="1" max="5" width="10.6640625" style="1" customWidth="1"/>
    <col min="6" max="6" width="4.6640625" customWidth="1"/>
    <col min="7" max="7" width="20.6640625" customWidth="1"/>
    <col min="9" max="9" width="9.109375" style="28"/>
    <col min="11" max="15" width="9.109375" style="31"/>
  </cols>
  <sheetData>
    <row r="1" spans="1:32" s="2" customFormat="1" ht="18.75" customHeight="1" x14ac:dyDescent="0.35">
      <c r="A1" s="33" t="s">
        <v>48</v>
      </c>
      <c r="B1" s="33"/>
      <c r="C1" s="33"/>
      <c r="D1" s="33"/>
      <c r="E1" s="33"/>
      <c r="F1" s="33"/>
      <c r="G1" s="33"/>
      <c r="H1" s="33"/>
      <c r="I1" s="33"/>
      <c r="J1" s="3"/>
      <c r="K1" s="29"/>
      <c r="L1" s="29"/>
      <c r="M1" s="29"/>
      <c r="N1" s="29"/>
      <c r="O1" s="29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2" customFormat="1" ht="18" x14ac:dyDescent="0.35">
      <c r="A2" s="33"/>
      <c r="B2" s="33"/>
      <c r="C2" s="33"/>
      <c r="D2" s="33"/>
      <c r="E2" s="33"/>
      <c r="F2" s="33"/>
      <c r="G2" s="33"/>
      <c r="H2" s="33"/>
      <c r="I2" s="33"/>
      <c r="J2" s="3"/>
      <c r="K2" s="29"/>
      <c r="L2" s="29"/>
      <c r="M2" s="29"/>
      <c r="N2" s="29"/>
      <c r="O2" s="29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5"/>
      <c r="K3" s="30"/>
      <c r="L3" s="30"/>
      <c r="M3" s="30"/>
      <c r="N3" s="30"/>
      <c r="O3" s="30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5" thickBot="1" x14ac:dyDescent="0.35">
      <c r="A4" s="4"/>
      <c r="B4" s="4"/>
      <c r="C4" s="4"/>
      <c r="D4" s="4"/>
      <c r="E4" s="4"/>
      <c r="F4" s="5"/>
      <c r="G4" s="5"/>
      <c r="H4" s="5"/>
      <c r="I4" s="27"/>
      <c r="J4" s="5"/>
      <c r="K4" s="30"/>
      <c r="L4" s="30"/>
      <c r="M4" s="30">
        <f>+AVERAGE(M6:M37)</f>
        <v>3.2359374999999995</v>
      </c>
      <c r="N4" s="30">
        <f>+AVERAGE(N6:N37)</f>
        <v>169.17064251788301</v>
      </c>
      <c r="O4" s="30">
        <f>+AVERAGE(O6:O37)</f>
        <v>-4.0059990550316265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8" customHeight="1" thickTop="1" thickBot="1" x14ac:dyDescent="0.35">
      <c r="A5" s="26" t="s">
        <v>36</v>
      </c>
      <c r="B5" s="13" t="s">
        <v>38</v>
      </c>
      <c r="C5" s="13"/>
      <c r="D5" s="13" t="s">
        <v>30</v>
      </c>
      <c r="E5" s="13" t="s">
        <v>14</v>
      </c>
      <c r="F5" s="5"/>
      <c r="G5" s="34" t="s">
        <v>15</v>
      </c>
      <c r="H5" s="34"/>
      <c r="I5" s="34"/>
      <c r="J5" s="5"/>
      <c r="K5" s="30"/>
      <c r="L5" s="30"/>
      <c r="M5" s="30" t="s">
        <v>45</v>
      </c>
      <c r="N5" s="30" t="s">
        <v>46</v>
      </c>
      <c r="O5" s="30" t="s">
        <v>47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8" customHeight="1" thickTop="1" thickBot="1" x14ac:dyDescent="0.35">
      <c r="A6" s="12" t="s">
        <v>37</v>
      </c>
      <c r="B6" s="12" t="s">
        <v>1</v>
      </c>
      <c r="C6" s="12"/>
      <c r="D6" s="12" t="s">
        <v>29</v>
      </c>
      <c r="E6" s="12" t="s">
        <v>28</v>
      </c>
      <c r="F6" s="5"/>
      <c r="G6" s="6" t="s">
        <v>40</v>
      </c>
      <c r="H6" s="7" t="s">
        <v>39</v>
      </c>
      <c r="I6" s="23">
        <v>0.1</v>
      </c>
      <c r="J6" s="5"/>
      <c r="K6" s="30">
        <f t="shared" ref="K6:K37" si="0">+A7-x</f>
        <v>-3</v>
      </c>
      <c r="L6" s="30">
        <f t="shared" ref="L6:L37" si="1">+B7-y</f>
        <v>-4.3047004454499191</v>
      </c>
      <c r="M6" s="30">
        <f>+K6^2</f>
        <v>9</v>
      </c>
      <c r="N6" s="30">
        <f>+L6^2</f>
        <v>18.530445925056732</v>
      </c>
      <c r="O6" s="30">
        <f>+K6*L6</f>
        <v>12.914101336349757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8" customHeight="1" thickTop="1" thickBot="1" x14ac:dyDescent="0.35">
      <c r="A7" s="10">
        <v>0</v>
      </c>
      <c r="B7" s="11">
        <v>1.669583787935613</v>
      </c>
      <c r="C7" s="11"/>
      <c r="D7" s="11">
        <f t="shared" ref="D7:D37" si="2">+K_10+K_11*A7+K_12*A7^2</f>
        <v>1</v>
      </c>
      <c r="E7" s="11">
        <f>+(D7-B7)^2</f>
        <v>0.44834244906620396</v>
      </c>
      <c r="F7" s="5"/>
      <c r="G7" s="8"/>
      <c r="H7" s="7" t="s">
        <v>43</v>
      </c>
      <c r="I7" s="23">
        <v>1</v>
      </c>
      <c r="J7" s="5"/>
      <c r="K7" s="30">
        <f t="shared" si="0"/>
        <v>-2.9</v>
      </c>
      <c r="L7" s="30">
        <f t="shared" si="1"/>
        <v>-4.1526188176611569</v>
      </c>
      <c r="M7" s="30">
        <f t="shared" ref="M7:N37" si="3">+K7^2</f>
        <v>8.41</v>
      </c>
      <c r="N7" s="30">
        <f t="shared" si="3"/>
        <v>17.244243044793546</v>
      </c>
      <c r="O7" s="30">
        <f t="shared" ref="O7:O37" si="4">+K7*L7</f>
        <v>12.042594571217355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8" customHeight="1" thickTop="1" thickBot="1" x14ac:dyDescent="0.35">
      <c r="A8" s="10">
        <f t="shared" ref="A8:A37" si="5">+$I$6+A7</f>
        <v>0.1</v>
      </c>
      <c r="B8" s="11">
        <v>1.8216654157243752</v>
      </c>
      <c r="C8" s="11"/>
      <c r="D8" s="11">
        <f t="shared" si="2"/>
        <v>1.1100000000000001</v>
      </c>
      <c r="E8" s="11">
        <f t="shared" ref="E8:E37" si="6">+(D8-B8)^2</f>
        <v>0.50646766393814768</v>
      </c>
      <c r="F8" s="5"/>
      <c r="G8" s="8"/>
      <c r="H8" s="7" t="s">
        <v>44</v>
      </c>
      <c r="I8" s="23">
        <v>1</v>
      </c>
      <c r="J8" s="5"/>
      <c r="K8" s="30">
        <f t="shared" si="0"/>
        <v>-2.8</v>
      </c>
      <c r="L8" s="30">
        <f t="shared" si="1"/>
        <v>4.7885167903373826E-2</v>
      </c>
      <c r="M8" s="30">
        <f t="shared" si="3"/>
        <v>7.839999999999999</v>
      </c>
      <c r="N8" s="30">
        <f t="shared" si="3"/>
        <v>2.2929893051343029E-3</v>
      </c>
      <c r="O8" s="30">
        <f t="shared" si="4"/>
        <v>-0.13407847012944671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8" customHeight="1" thickTop="1" thickBot="1" x14ac:dyDescent="0.35">
      <c r="A9" s="10">
        <f t="shared" si="5"/>
        <v>0.2</v>
      </c>
      <c r="B9" s="11">
        <v>6.022169401288906</v>
      </c>
      <c r="C9" s="11"/>
      <c r="D9" s="11">
        <f t="shared" si="2"/>
        <v>1.24</v>
      </c>
      <c r="E9" s="11">
        <f t="shared" si="6"/>
        <v>22.869144182623891</v>
      </c>
      <c r="F9" s="5"/>
      <c r="G9" s="8"/>
      <c r="H9" s="7" t="s">
        <v>49</v>
      </c>
      <c r="I9" s="23">
        <v>1</v>
      </c>
      <c r="J9" s="5"/>
      <c r="K9" s="30">
        <f t="shared" si="0"/>
        <v>-2.7</v>
      </c>
      <c r="L9" s="30">
        <f t="shared" si="1"/>
        <v>1.4193267383085129E-2</v>
      </c>
      <c r="M9" s="30">
        <f t="shared" si="3"/>
        <v>7.2900000000000009</v>
      </c>
      <c r="N9" s="30">
        <f t="shared" si="3"/>
        <v>2.0144883900774816E-4</v>
      </c>
      <c r="O9" s="30">
        <f t="shared" si="4"/>
        <v>-3.8321821934329849E-2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8" customHeight="1" thickTop="1" thickBot="1" x14ac:dyDescent="0.35">
      <c r="A10" s="10">
        <f t="shared" si="5"/>
        <v>0.30000000000000004</v>
      </c>
      <c r="B10" s="11">
        <v>5.9884775007686173</v>
      </c>
      <c r="C10" s="11"/>
      <c r="D10" s="11">
        <f t="shared" si="2"/>
        <v>1.3900000000000001</v>
      </c>
      <c r="E10" s="11">
        <f t="shared" si="6"/>
        <v>21.145995325075184</v>
      </c>
      <c r="F10" s="5"/>
      <c r="G10" s="5"/>
      <c r="H10" s="32" t="s">
        <v>1</v>
      </c>
      <c r="I10" s="30">
        <f>+AVERAGE(B7:B37)</f>
        <v>14.758053392675212</v>
      </c>
      <c r="J10" s="5"/>
      <c r="K10" s="30">
        <f t="shared" si="0"/>
        <v>-2.6</v>
      </c>
      <c r="L10" s="30">
        <f t="shared" si="1"/>
        <v>0.60462136113989828</v>
      </c>
      <c r="M10" s="30">
        <f t="shared" si="3"/>
        <v>6.7600000000000007</v>
      </c>
      <c r="N10" s="30">
        <f t="shared" si="3"/>
        <v>0.36556699034666329</v>
      </c>
      <c r="O10" s="30">
        <f t="shared" si="4"/>
        <v>-1.5720155389637356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8" customHeight="1" thickTop="1" thickBot="1" x14ac:dyDescent="0.35">
      <c r="A11" s="10">
        <f t="shared" si="5"/>
        <v>0.4</v>
      </c>
      <c r="B11" s="11">
        <v>6.5789055945254304</v>
      </c>
      <c r="C11" s="11"/>
      <c r="D11" s="11">
        <f t="shared" si="2"/>
        <v>1.56</v>
      </c>
      <c r="E11" s="11">
        <f t="shared" si="6"/>
        <v>25.189413366758661</v>
      </c>
      <c r="F11" s="5"/>
      <c r="G11" s="34" t="s">
        <v>21</v>
      </c>
      <c r="H11" s="34"/>
      <c r="I11" s="34"/>
      <c r="J11" s="5"/>
      <c r="K11" s="30">
        <f t="shared" si="0"/>
        <v>-2.5</v>
      </c>
      <c r="L11" s="30">
        <f t="shared" si="1"/>
        <v>-3.3309692142511409</v>
      </c>
      <c r="M11" s="30">
        <f t="shared" si="3"/>
        <v>6.25</v>
      </c>
      <c r="N11" s="30">
        <f t="shared" si="3"/>
        <v>11.095355906288862</v>
      </c>
      <c r="O11" s="30">
        <f t="shared" si="4"/>
        <v>8.3274230356278522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8" customHeight="1" thickTop="1" thickBot="1" x14ac:dyDescent="0.35">
      <c r="A12" s="10">
        <f t="shared" si="5"/>
        <v>0.5</v>
      </c>
      <c r="B12" s="11">
        <v>2.6433150191343913</v>
      </c>
      <c r="C12" s="11"/>
      <c r="D12" s="11">
        <f t="shared" si="2"/>
        <v>1.75</v>
      </c>
      <c r="E12" s="11">
        <f t="shared" si="6"/>
        <v>0.79801172341107784</v>
      </c>
      <c r="F12" s="5"/>
      <c r="G12" s="8" t="s">
        <v>25</v>
      </c>
      <c r="H12" s="7" t="s">
        <v>4</v>
      </c>
      <c r="I12" s="23">
        <f>+SUM(E7:E29)</f>
        <v>1191.9634423223968</v>
      </c>
      <c r="J12" s="5"/>
      <c r="K12" s="30">
        <f t="shared" si="0"/>
        <v>-2.4</v>
      </c>
      <c r="L12" s="30">
        <f t="shared" si="1"/>
        <v>0.5126437367108565</v>
      </c>
      <c r="M12" s="30">
        <f t="shared" si="3"/>
        <v>5.76</v>
      </c>
      <c r="N12" s="30">
        <f t="shared" si="3"/>
        <v>0.26280360078886994</v>
      </c>
      <c r="O12" s="30">
        <f t="shared" si="4"/>
        <v>-1.2303449681060556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8" customHeight="1" thickTop="1" thickBot="1" x14ac:dyDescent="0.35">
      <c r="A13" s="10">
        <f t="shared" si="5"/>
        <v>0.6</v>
      </c>
      <c r="B13" s="11">
        <v>6.4869279700963887</v>
      </c>
      <c r="C13" s="11"/>
      <c r="D13" s="11">
        <f t="shared" si="2"/>
        <v>1.96</v>
      </c>
      <c r="E13" s="11">
        <f t="shared" si="6"/>
        <v>20.49307684644101</v>
      </c>
      <c r="F13" s="5"/>
      <c r="G13" s="5"/>
      <c r="H13" s="5"/>
      <c r="I13" s="27"/>
      <c r="J13" s="5"/>
      <c r="K13" s="30">
        <f t="shared" si="0"/>
        <v>-2.2999999999999998</v>
      </c>
      <c r="L13" s="30">
        <f t="shared" si="1"/>
        <v>-0.71793876278310531</v>
      </c>
      <c r="M13" s="30">
        <f t="shared" si="3"/>
        <v>5.2899999999999991</v>
      </c>
      <c r="N13" s="30">
        <f t="shared" si="3"/>
        <v>0.515436067106536</v>
      </c>
      <c r="O13" s="30">
        <f t="shared" si="4"/>
        <v>1.6512591544011421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8" customHeight="1" thickTop="1" thickBot="1" x14ac:dyDescent="0.35">
      <c r="A14" s="10">
        <f t="shared" si="5"/>
        <v>0.7</v>
      </c>
      <c r="B14" s="11">
        <v>5.2563454706024269</v>
      </c>
      <c r="C14" s="11"/>
      <c r="D14" s="11">
        <f t="shared" si="2"/>
        <v>2.19</v>
      </c>
      <c r="E14" s="11">
        <f t="shared" si="6"/>
        <v>9.4024745450840186</v>
      </c>
      <c r="F14" s="5"/>
      <c r="G14" s="5"/>
      <c r="H14" s="5"/>
      <c r="I14" s="27"/>
      <c r="J14" s="5"/>
      <c r="K14" s="30">
        <f t="shared" si="0"/>
        <v>-2.2000000000000002</v>
      </c>
      <c r="L14" s="30">
        <f t="shared" si="1"/>
        <v>-0.9493099221375001</v>
      </c>
      <c r="M14" s="30">
        <f t="shared" si="3"/>
        <v>4.8400000000000007</v>
      </c>
      <c r="N14" s="30">
        <f t="shared" si="3"/>
        <v>0.90118932826870646</v>
      </c>
      <c r="O14" s="30">
        <f t="shared" si="4"/>
        <v>2.0884818287025002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8" customHeight="1" thickTop="1" thickBot="1" x14ac:dyDescent="0.35">
      <c r="A15" s="10">
        <f t="shared" si="5"/>
        <v>0.79999999999999993</v>
      </c>
      <c r="B15" s="11">
        <v>5.0249743112480321</v>
      </c>
      <c r="C15" s="11"/>
      <c r="D15" s="11">
        <f t="shared" si="2"/>
        <v>2.4399999999999995</v>
      </c>
      <c r="E15" s="11">
        <f t="shared" si="6"/>
        <v>6.6820921898122405</v>
      </c>
      <c r="F15" s="5"/>
      <c r="G15" s="5"/>
      <c r="H15" s="5"/>
      <c r="I15" s="27"/>
      <c r="J15" s="5"/>
      <c r="K15" s="30">
        <f t="shared" si="0"/>
        <v>-2.1</v>
      </c>
      <c r="L15" s="30">
        <f t="shared" si="1"/>
        <v>0.31193701579061894</v>
      </c>
      <c r="M15" s="30">
        <f t="shared" si="3"/>
        <v>4.41</v>
      </c>
      <c r="N15" s="30">
        <f t="shared" si="3"/>
        <v>9.7304701820356845E-2</v>
      </c>
      <c r="O15" s="30">
        <f t="shared" si="4"/>
        <v>-0.65506773316029976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8" customHeight="1" thickTop="1" thickBot="1" x14ac:dyDescent="0.35">
      <c r="A16" s="10">
        <f t="shared" si="5"/>
        <v>0.89999999999999991</v>
      </c>
      <c r="B16" s="11">
        <v>6.2862212491761511</v>
      </c>
      <c r="C16" s="11"/>
      <c r="D16" s="11">
        <f t="shared" si="2"/>
        <v>2.71</v>
      </c>
      <c r="E16" s="11">
        <f t="shared" si="6"/>
        <v>12.789358423059031</v>
      </c>
      <c r="F16" s="5"/>
      <c r="G16" s="5"/>
      <c r="H16" s="5"/>
      <c r="I16" s="27"/>
      <c r="J16" s="5"/>
      <c r="K16" s="30">
        <f t="shared" si="0"/>
        <v>-2</v>
      </c>
      <c r="L16" s="30">
        <f t="shared" si="1"/>
        <v>2.2516033089841514E-2</v>
      </c>
      <c r="M16" s="30">
        <f t="shared" si="3"/>
        <v>4</v>
      </c>
      <c r="N16" s="30">
        <f t="shared" si="3"/>
        <v>5.0697174610283798E-4</v>
      </c>
      <c r="O16" s="30">
        <f t="shared" si="4"/>
        <v>-4.5032066179683028E-2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8" customHeight="1" thickTop="1" thickBot="1" x14ac:dyDescent="0.35">
      <c r="A17" s="10">
        <f t="shared" si="5"/>
        <v>0.99999999999999989</v>
      </c>
      <c r="B17" s="11">
        <v>5.9968002664753737</v>
      </c>
      <c r="C17" s="11"/>
      <c r="D17" s="11">
        <f t="shared" si="2"/>
        <v>3</v>
      </c>
      <c r="E17" s="11">
        <f t="shared" si="6"/>
        <v>8.9808118371468701</v>
      </c>
      <c r="F17" s="5"/>
      <c r="G17" s="5"/>
      <c r="H17" s="5"/>
      <c r="I17" s="27"/>
      <c r="J17" s="5"/>
      <c r="K17" s="30">
        <f t="shared" si="0"/>
        <v>-1.9000000000000001</v>
      </c>
      <c r="L17" s="30">
        <f t="shared" si="1"/>
        <v>0.72631140957210327</v>
      </c>
      <c r="M17" s="30">
        <f t="shared" si="3"/>
        <v>3.6100000000000003</v>
      </c>
      <c r="N17" s="30">
        <f t="shared" si="3"/>
        <v>0.52752826367461558</v>
      </c>
      <c r="O17" s="30">
        <f t="shared" si="4"/>
        <v>-1.3799916781869963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8" customHeight="1" thickTop="1" thickBot="1" x14ac:dyDescent="0.35">
      <c r="A18" s="10">
        <f t="shared" si="5"/>
        <v>1.0999999999999999</v>
      </c>
      <c r="B18" s="11">
        <v>6.7005956429576354</v>
      </c>
      <c r="C18" s="11"/>
      <c r="D18" s="11">
        <f t="shared" si="2"/>
        <v>3.3099999999999996</v>
      </c>
      <c r="E18" s="11">
        <f t="shared" si="6"/>
        <v>11.496138814043304</v>
      </c>
      <c r="F18" s="5"/>
      <c r="G18" s="5"/>
      <c r="H18" s="5"/>
      <c r="I18" s="27"/>
      <c r="J18" s="5"/>
      <c r="K18" s="30">
        <f t="shared" si="0"/>
        <v>-1.8</v>
      </c>
      <c r="L18" s="30">
        <f t="shared" si="1"/>
        <v>3.1319594209096842</v>
      </c>
      <c r="M18" s="30">
        <f t="shared" si="3"/>
        <v>3.24</v>
      </c>
      <c r="N18" s="30">
        <f t="shared" si="3"/>
        <v>9.8091698142249246</v>
      </c>
      <c r="O18" s="30">
        <f t="shared" si="4"/>
        <v>-5.6375269576374318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8" customHeight="1" thickTop="1" thickBot="1" x14ac:dyDescent="0.35">
      <c r="A19" s="10">
        <f t="shared" si="5"/>
        <v>1.2</v>
      </c>
      <c r="B19" s="11">
        <v>9.1062436542952163</v>
      </c>
      <c r="C19" s="11"/>
      <c r="D19" s="11">
        <f t="shared" si="2"/>
        <v>3.64</v>
      </c>
      <c r="E19" s="11">
        <f t="shared" si="6"/>
        <v>29.879819688122716</v>
      </c>
      <c r="F19" s="5"/>
      <c r="G19" s="5"/>
      <c r="H19" s="5"/>
      <c r="I19" s="27"/>
      <c r="J19" s="5"/>
      <c r="K19" s="30">
        <f t="shared" si="0"/>
        <v>-1.7</v>
      </c>
      <c r="L19" s="30">
        <f t="shared" si="1"/>
        <v>6.4659026963583663</v>
      </c>
      <c r="M19" s="30">
        <f t="shared" si="3"/>
        <v>2.8899999999999997</v>
      </c>
      <c r="N19" s="30">
        <f t="shared" si="3"/>
        <v>41.807897678774395</v>
      </c>
      <c r="O19" s="30">
        <f t="shared" si="4"/>
        <v>-10.992034583809222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8" customHeight="1" thickTop="1" thickBot="1" x14ac:dyDescent="0.35">
      <c r="A20" s="10">
        <f t="shared" si="5"/>
        <v>1.3</v>
      </c>
      <c r="B20" s="11">
        <v>12.440186929743899</v>
      </c>
      <c r="C20" s="11"/>
      <c r="D20" s="11">
        <f t="shared" si="2"/>
        <v>3.99</v>
      </c>
      <c r="E20" s="11">
        <f t="shared" si="6"/>
        <v>71.405659147614614</v>
      </c>
      <c r="F20" s="5"/>
      <c r="G20" s="5"/>
      <c r="H20" s="5"/>
      <c r="I20" s="27"/>
      <c r="J20" s="5"/>
      <c r="K20" s="30">
        <f t="shared" si="0"/>
        <v>-1.5999999999999999</v>
      </c>
      <c r="L20" s="30">
        <f t="shared" si="1"/>
        <v>6.4086989149490421</v>
      </c>
      <c r="M20" s="30">
        <f t="shared" si="3"/>
        <v>2.5599999999999996</v>
      </c>
      <c r="N20" s="30">
        <f t="shared" si="3"/>
        <v>41.071421782469031</v>
      </c>
      <c r="O20" s="30">
        <f t="shared" si="4"/>
        <v>-10.253918263918466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8" customHeight="1" thickTop="1" thickBot="1" x14ac:dyDescent="0.35">
      <c r="A21" s="10">
        <f t="shared" si="5"/>
        <v>1.4000000000000001</v>
      </c>
      <c r="B21" s="11">
        <v>12.382983148334574</v>
      </c>
      <c r="C21" s="11"/>
      <c r="D21" s="11">
        <f t="shared" si="2"/>
        <v>4.3600000000000012</v>
      </c>
      <c r="E21" s="11">
        <f t="shared" si="6"/>
        <v>64.368258598460542</v>
      </c>
      <c r="F21" s="5"/>
      <c r="G21" s="5"/>
      <c r="H21" s="5"/>
      <c r="I21" s="27"/>
      <c r="J21" s="5"/>
      <c r="K21" s="30">
        <f t="shared" si="0"/>
        <v>-1.4999999999999998</v>
      </c>
      <c r="L21" s="30">
        <f t="shared" si="1"/>
        <v>7.4551025609124189</v>
      </c>
      <c r="M21" s="30">
        <f t="shared" si="3"/>
        <v>2.2499999999999991</v>
      </c>
      <c r="N21" s="30">
        <f t="shared" si="3"/>
        <v>55.578554193722908</v>
      </c>
      <c r="O21" s="30">
        <f t="shared" si="4"/>
        <v>-11.182653841368627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8" customHeight="1" thickTop="1" thickBot="1" x14ac:dyDescent="0.35">
      <c r="A22" s="10">
        <f t="shared" si="5"/>
        <v>1.5000000000000002</v>
      </c>
      <c r="B22" s="11">
        <v>13.429386794297951</v>
      </c>
      <c r="C22" s="11"/>
      <c r="D22" s="11">
        <f t="shared" si="2"/>
        <v>4.7500000000000009</v>
      </c>
      <c r="E22" s="11">
        <f t="shared" si="6"/>
        <v>75.331755125033666</v>
      </c>
      <c r="F22" s="5"/>
      <c r="G22" s="5"/>
      <c r="H22" s="5"/>
      <c r="I22" s="27"/>
      <c r="J22" s="5"/>
      <c r="K22" s="30">
        <f t="shared" si="0"/>
        <v>-1.3999999999999997</v>
      </c>
      <c r="L22" s="30">
        <f t="shared" si="1"/>
        <v>9.4238562128162506</v>
      </c>
      <c r="M22" s="30">
        <f t="shared" si="3"/>
        <v>1.9599999999999991</v>
      </c>
      <c r="N22" s="30">
        <f t="shared" si="3"/>
        <v>88.809065919835447</v>
      </c>
      <c r="O22" s="30">
        <f t="shared" si="4"/>
        <v>-13.193398697942747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8" customHeight="1" thickTop="1" thickBot="1" x14ac:dyDescent="0.35">
      <c r="A23" s="10">
        <f t="shared" si="5"/>
        <v>1.6000000000000003</v>
      </c>
      <c r="B23" s="11">
        <v>15.398140446201783</v>
      </c>
      <c r="C23" s="11"/>
      <c r="D23" s="11">
        <f t="shared" si="2"/>
        <v>5.1600000000000019</v>
      </c>
      <c r="E23" s="11">
        <f t="shared" si="6"/>
        <v>104.8195197961528</v>
      </c>
      <c r="F23" s="5"/>
      <c r="G23" s="5"/>
      <c r="H23" s="5"/>
      <c r="I23" s="27"/>
      <c r="J23" s="5"/>
      <c r="K23" s="30">
        <f t="shared" si="0"/>
        <v>-1.2999999999999996</v>
      </c>
      <c r="L23" s="30">
        <f t="shared" si="1"/>
        <v>7.3294823039218571</v>
      </c>
      <c r="M23" s="30">
        <f t="shared" si="3"/>
        <v>1.6899999999999991</v>
      </c>
      <c r="N23" s="30">
        <f t="shared" si="3"/>
        <v>53.721310843503652</v>
      </c>
      <c r="O23" s="30">
        <f t="shared" si="4"/>
        <v>-9.5283269950984106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8" customHeight="1" thickTop="1" thickBot="1" x14ac:dyDescent="0.35">
      <c r="A24" s="10">
        <f t="shared" si="5"/>
        <v>1.7000000000000004</v>
      </c>
      <c r="B24" s="11">
        <v>13.303766537307389</v>
      </c>
      <c r="C24" s="11"/>
      <c r="D24" s="11">
        <f t="shared" si="2"/>
        <v>5.5900000000000016</v>
      </c>
      <c r="E24" s="11">
        <f t="shared" si="6"/>
        <v>59.502194192083202</v>
      </c>
      <c r="F24" s="5"/>
      <c r="G24" s="5"/>
      <c r="H24" s="5"/>
      <c r="I24" s="27"/>
      <c r="J24" s="5"/>
      <c r="K24" s="30">
        <f t="shared" si="0"/>
        <v>-1.1999999999999995</v>
      </c>
      <c r="L24" s="30">
        <f t="shared" si="1"/>
        <v>9.9714235749129294</v>
      </c>
      <c r="M24" s="30">
        <f t="shared" si="3"/>
        <v>1.4399999999999988</v>
      </c>
      <c r="N24" s="30">
        <f t="shared" si="3"/>
        <v>99.429288110329338</v>
      </c>
      <c r="O24" s="30">
        <f t="shared" si="4"/>
        <v>-11.96570828989551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8" customHeight="1" thickTop="1" thickBot="1" x14ac:dyDescent="0.35">
      <c r="A25" s="10">
        <f t="shared" si="5"/>
        <v>1.8000000000000005</v>
      </c>
      <c r="B25" s="11">
        <v>15.945707808298462</v>
      </c>
      <c r="C25" s="11"/>
      <c r="D25" s="11">
        <f t="shared" si="2"/>
        <v>6.0400000000000027</v>
      </c>
      <c r="E25" s="11">
        <f t="shared" si="6"/>
        <v>98.123047183385054</v>
      </c>
      <c r="F25" s="5"/>
      <c r="G25" s="5"/>
      <c r="H25" s="5"/>
      <c r="I25" s="27"/>
      <c r="J25" s="5"/>
      <c r="K25" s="30">
        <f t="shared" si="0"/>
        <v>-1.0999999999999994</v>
      </c>
      <c r="L25" s="30">
        <f t="shared" si="1"/>
        <v>11.569924017257431</v>
      </c>
      <c r="M25" s="30">
        <f t="shared" si="3"/>
        <v>1.2099999999999986</v>
      </c>
      <c r="N25" s="30">
        <f t="shared" si="3"/>
        <v>133.86314176511033</v>
      </c>
      <c r="O25" s="30">
        <f t="shared" si="4"/>
        <v>-12.726916418983167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8" customHeight="1" thickTop="1" thickBot="1" x14ac:dyDescent="0.35">
      <c r="A26" s="10">
        <f t="shared" si="5"/>
        <v>1.9000000000000006</v>
      </c>
      <c r="B26" s="11">
        <v>17.544208250642964</v>
      </c>
      <c r="C26" s="11"/>
      <c r="D26" s="11">
        <f t="shared" si="2"/>
        <v>6.5100000000000025</v>
      </c>
      <c r="E26" s="11">
        <f t="shared" si="6"/>
        <v>121.75375171855721</v>
      </c>
      <c r="F26" s="5"/>
      <c r="G26" s="5"/>
      <c r="H26" s="5"/>
      <c r="I26" s="27"/>
      <c r="J26" s="5"/>
      <c r="K26" s="30">
        <f t="shared" si="0"/>
        <v>-0.99999999999999956</v>
      </c>
      <c r="L26" s="30">
        <f t="shared" si="1"/>
        <v>13.983778146269188</v>
      </c>
      <c r="M26" s="30">
        <f t="shared" si="3"/>
        <v>0.99999999999999911</v>
      </c>
      <c r="N26" s="30">
        <f t="shared" si="3"/>
        <v>195.54605124407573</v>
      </c>
      <c r="O26" s="30">
        <f t="shared" si="4"/>
        <v>-13.983778146269183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8" customHeight="1" thickTop="1" thickBot="1" x14ac:dyDescent="0.35">
      <c r="A27" s="10">
        <f t="shared" si="5"/>
        <v>2.0000000000000004</v>
      </c>
      <c r="B27" s="11">
        <v>19.95806237965472</v>
      </c>
      <c r="C27" s="11"/>
      <c r="D27" s="11">
        <f t="shared" si="2"/>
        <v>7.0000000000000018</v>
      </c>
      <c r="E27" s="11">
        <f t="shared" si="6"/>
        <v>167.91138063502291</v>
      </c>
      <c r="F27" s="5"/>
      <c r="G27" s="5"/>
      <c r="H27" s="5"/>
      <c r="I27" s="27"/>
      <c r="J27" s="5"/>
      <c r="K27" s="30">
        <f t="shared" si="0"/>
        <v>-0.89999999999999947</v>
      </c>
      <c r="L27" s="30">
        <f t="shared" si="1"/>
        <v>11.442068039045907</v>
      </c>
      <c r="M27" s="30">
        <f t="shared" si="3"/>
        <v>0.80999999999999905</v>
      </c>
      <c r="N27" s="30">
        <f t="shared" si="3"/>
        <v>130.92092101015584</v>
      </c>
      <c r="O27" s="30">
        <f t="shared" si="4"/>
        <v>-10.29786123514131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8" customHeight="1" thickTop="1" thickBot="1" x14ac:dyDescent="0.35">
      <c r="A28" s="10">
        <f t="shared" si="5"/>
        <v>2.1000000000000005</v>
      </c>
      <c r="B28" s="11">
        <v>17.416352272431439</v>
      </c>
      <c r="C28" s="11"/>
      <c r="D28" s="11">
        <f t="shared" si="2"/>
        <v>7.5100000000000025</v>
      </c>
      <c r="E28" s="11">
        <f t="shared" si="6"/>
        <v>98.13581534550751</v>
      </c>
      <c r="F28" s="5"/>
      <c r="G28" s="5"/>
      <c r="H28" s="5"/>
      <c r="I28" s="27"/>
      <c r="J28" s="5"/>
      <c r="K28" s="30">
        <f t="shared" si="0"/>
        <v>-0.79999999999999938</v>
      </c>
      <c r="L28" s="30">
        <f t="shared" si="1"/>
        <v>14.712095229765051</v>
      </c>
      <c r="M28" s="30">
        <f t="shared" si="3"/>
        <v>0.63999999999999901</v>
      </c>
      <c r="N28" s="30">
        <f t="shared" si="3"/>
        <v>216.44574604967556</v>
      </c>
      <c r="O28" s="30">
        <f t="shared" si="4"/>
        <v>-11.769676183812031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8" customHeight="1" thickTop="1" thickBot="1" x14ac:dyDescent="0.35">
      <c r="A29" s="10">
        <f t="shared" si="5"/>
        <v>2.2000000000000006</v>
      </c>
      <c r="B29" s="11">
        <v>20.686379463150583</v>
      </c>
      <c r="C29" s="11"/>
      <c r="D29" s="11">
        <f t="shared" si="2"/>
        <v>8.0400000000000027</v>
      </c>
      <c r="E29" s="11">
        <f t="shared" si="6"/>
        <v>159.93091352599677</v>
      </c>
      <c r="F29" s="5"/>
      <c r="G29" s="5"/>
      <c r="H29" s="5"/>
      <c r="I29" s="27"/>
      <c r="J29" s="5"/>
      <c r="K29" s="30">
        <f t="shared" si="0"/>
        <v>-0.69999999999999929</v>
      </c>
      <c r="L29" s="30">
        <f t="shared" si="1"/>
        <v>16.396052389643977</v>
      </c>
      <c r="M29" s="30">
        <f t="shared" si="3"/>
        <v>0.48999999999999899</v>
      </c>
      <c r="N29" s="30">
        <f t="shared" si="3"/>
        <v>268.83053396394996</v>
      </c>
      <c r="O29" s="30">
        <f t="shared" si="4"/>
        <v>-11.477236672750772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8" customHeight="1" thickTop="1" thickBot="1" x14ac:dyDescent="0.35">
      <c r="A30" s="10">
        <f t="shared" si="5"/>
        <v>2.3000000000000007</v>
      </c>
      <c r="B30" s="11">
        <v>22.370336623029509</v>
      </c>
      <c r="C30" s="11"/>
      <c r="D30" s="11">
        <f t="shared" si="2"/>
        <v>8.5900000000000034</v>
      </c>
      <c r="E30" s="11">
        <f t="shared" si="6"/>
        <v>189.89767744400822</v>
      </c>
      <c r="F30" s="5"/>
      <c r="G30" s="5"/>
      <c r="H30" s="5"/>
      <c r="I30" s="27"/>
      <c r="J30" s="5"/>
      <c r="K30" s="30">
        <f t="shared" si="0"/>
        <v>-0.5999999999999992</v>
      </c>
      <c r="L30" s="30">
        <f t="shared" si="1"/>
        <v>16.802827192695709</v>
      </c>
      <c r="M30" s="30">
        <f t="shared" si="3"/>
        <v>0.35999999999999904</v>
      </c>
      <c r="N30" s="30">
        <f t="shared" si="3"/>
        <v>282.33500166759438</v>
      </c>
      <c r="O30" s="30">
        <f t="shared" si="4"/>
        <v>-10.081696315617412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8" customHeight="1" thickTop="1" thickBot="1" x14ac:dyDescent="0.35">
      <c r="A31" s="10">
        <f t="shared" si="5"/>
        <v>2.4000000000000008</v>
      </c>
      <c r="B31" s="11">
        <v>22.777111426081241</v>
      </c>
      <c r="C31" s="11"/>
      <c r="D31" s="11">
        <f t="shared" si="2"/>
        <v>9.1600000000000055</v>
      </c>
      <c r="E31" s="11">
        <f t="shared" si="6"/>
        <v>185.42572359031215</v>
      </c>
      <c r="F31" s="5"/>
      <c r="G31" s="5"/>
      <c r="H31" s="5"/>
      <c r="I31" s="27"/>
      <c r="J31" s="5"/>
      <c r="K31" s="30">
        <f t="shared" si="0"/>
        <v>-0.49999999999999911</v>
      </c>
      <c r="L31" s="30">
        <f t="shared" si="1"/>
        <v>22.667657856717607</v>
      </c>
      <c r="M31" s="30">
        <f t="shared" si="3"/>
        <v>0.24999999999999911</v>
      </c>
      <c r="N31" s="30">
        <f t="shared" si="3"/>
        <v>513.82271270921149</v>
      </c>
      <c r="O31" s="30">
        <f t="shared" si="4"/>
        <v>-11.333828928358784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8" customHeight="1" thickTop="1" thickBot="1" x14ac:dyDescent="0.35">
      <c r="A32" s="10">
        <f t="shared" si="5"/>
        <v>2.5000000000000009</v>
      </c>
      <c r="B32" s="11">
        <v>28.641942090103139</v>
      </c>
      <c r="C32" s="11"/>
      <c r="D32" s="11">
        <f t="shared" si="2"/>
        <v>9.7500000000000053</v>
      </c>
      <c r="E32" s="11">
        <f t="shared" si="6"/>
        <v>356.90547593581044</v>
      </c>
      <c r="F32" s="5"/>
      <c r="G32" s="5"/>
      <c r="H32" s="5"/>
      <c r="I32" s="27"/>
      <c r="J32" s="5"/>
      <c r="K32" s="30">
        <f t="shared" si="0"/>
        <v>-0.39999999999999902</v>
      </c>
      <c r="L32" s="30">
        <f t="shared" si="1"/>
        <v>22.132180646883477</v>
      </c>
      <c r="M32" s="30">
        <f t="shared" si="3"/>
        <v>0.15999999999999923</v>
      </c>
      <c r="N32" s="30">
        <f t="shared" si="3"/>
        <v>489.83342018628349</v>
      </c>
      <c r="O32" s="30">
        <f t="shared" si="4"/>
        <v>-8.8528722587533686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8" customHeight="1" thickTop="1" thickBot="1" x14ac:dyDescent="0.35">
      <c r="A33" s="10">
        <f t="shared" si="5"/>
        <v>2.600000000000001</v>
      </c>
      <c r="B33" s="11">
        <v>28.106464880269009</v>
      </c>
      <c r="C33" s="11"/>
      <c r="D33" s="11">
        <f t="shared" si="2"/>
        <v>10.360000000000007</v>
      </c>
      <c r="E33" s="11">
        <f t="shared" si="6"/>
        <v>314.93701574662111</v>
      </c>
      <c r="F33" s="5"/>
      <c r="G33" s="5"/>
      <c r="H33" s="5"/>
      <c r="I33" s="27"/>
      <c r="J33" s="5"/>
      <c r="K33" s="30">
        <f t="shared" si="0"/>
        <v>-0.29999999999999893</v>
      </c>
      <c r="L33" s="30">
        <f t="shared" si="1"/>
        <v>21.943115201063872</v>
      </c>
      <c r="M33" s="30">
        <f t="shared" si="3"/>
        <v>8.9999999999999358E-2</v>
      </c>
      <c r="N33" s="30">
        <f t="shared" si="3"/>
        <v>481.50030472716037</v>
      </c>
      <c r="O33" s="30">
        <f t="shared" si="4"/>
        <v>-6.5829345603191385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8" customHeight="1" thickTop="1" thickBot="1" x14ac:dyDescent="0.35">
      <c r="A34" s="10">
        <f t="shared" si="5"/>
        <v>2.7000000000000011</v>
      </c>
      <c r="B34" s="11">
        <v>27.917399434449404</v>
      </c>
      <c r="C34" s="11"/>
      <c r="D34" s="11">
        <f t="shared" si="2"/>
        <v>10.990000000000006</v>
      </c>
      <c r="E34" s="11">
        <f t="shared" si="6"/>
        <v>286.5368516133978</v>
      </c>
      <c r="F34" s="5"/>
      <c r="G34" s="5"/>
      <c r="H34" s="5"/>
      <c r="I34" s="27"/>
      <c r="J34" s="5"/>
      <c r="K34" s="30">
        <f t="shared" si="0"/>
        <v>-0.19999999999999885</v>
      </c>
      <c r="L34" s="30">
        <f t="shared" si="1"/>
        <v>27.92901995549218</v>
      </c>
      <c r="M34" s="30">
        <f t="shared" si="3"/>
        <v>3.9999999999999536E-2</v>
      </c>
      <c r="N34" s="30">
        <f t="shared" si="3"/>
        <v>780.03015567428042</v>
      </c>
      <c r="O34" s="30">
        <f t="shared" si="4"/>
        <v>-5.5858039910984036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8" customHeight="1" thickTop="1" thickBot="1" x14ac:dyDescent="0.35">
      <c r="A35" s="10">
        <f t="shared" si="5"/>
        <v>2.8000000000000012</v>
      </c>
      <c r="B35" s="11">
        <v>33.903304188877712</v>
      </c>
      <c r="C35" s="11"/>
      <c r="D35" s="11">
        <f t="shared" si="2"/>
        <v>11.640000000000008</v>
      </c>
      <c r="E35" s="11">
        <f t="shared" si="6"/>
        <v>495.65471340649952</v>
      </c>
      <c r="F35" s="5"/>
      <c r="G35" s="5"/>
      <c r="H35" s="5"/>
      <c r="I35" s="27"/>
      <c r="J35" s="5"/>
      <c r="K35" s="30">
        <f t="shared" si="0"/>
        <v>-9.9999999999998757E-2</v>
      </c>
      <c r="L35" s="30">
        <f t="shared" si="1"/>
        <v>26.376577700327452</v>
      </c>
      <c r="M35" s="30">
        <f t="shared" si="3"/>
        <v>9.9999999999997521E-3</v>
      </c>
      <c r="N35" s="30">
        <f t="shared" si="3"/>
        <v>695.72385118141142</v>
      </c>
      <c r="O35" s="30">
        <f t="shared" si="4"/>
        <v>-2.6376577700327126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8" customHeight="1" thickTop="1" thickBot="1" x14ac:dyDescent="0.35">
      <c r="A36" s="10">
        <f t="shared" si="5"/>
        <v>2.9000000000000012</v>
      </c>
      <c r="B36" s="11">
        <v>32.350861933712984</v>
      </c>
      <c r="C36" s="11"/>
      <c r="D36" s="11">
        <f t="shared" si="2"/>
        <v>12.310000000000009</v>
      </c>
      <c r="E36" s="11">
        <f t="shared" si="6"/>
        <v>401.63614704614577</v>
      </c>
      <c r="F36" s="5"/>
      <c r="G36" s="5"/>
      <c r="H36" s="5"/>
      <c r="I36" s="27"/>
      <c r="J36" s="5"/>
      <c r="K36" s="30">
        <f t="shared" si="0"/>
        <v>0</v>
      </c>
      <c r="L36" s="30">
        <f t="shared" si="1"/>
        <v>27.370551048730711</v>
      </c>
      <c r="M36" s="30">
        <f t="shared" si="3"/>
        <v>0</v>
      </c>
      <c r="N36" s="30">
        <f t="shared" si="3"/>
        <v>749.14706471117381</v>
      </c>
      <c r="O36" s="30">
        <f t="shared" si="4"/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8" customHeight="1" thickTop="1" thickBot="1" x14ac:dyDescent="0.35">
      <c r="A37" s="10">
        <f t="shared" si="5"/>
        <v>3.0000000000000013</v>
      </c>
      <c r="B37" s="11">
        <v>33.344835282116243</v>
      </c>
      <c r="C37" s="11"/>
      <c r="D37" s="11">
        <f t="shared" si="2"/>
        <v>13.000000000000009</v>
      </c>
      <c r="E37" s="11">
        <f t="shared" si="6"/>
        <v>413.91232265644163</v>
      </c>
      <c r="F37" s="5"/>
      <c r="G37" s="5"/>
      <c r="H37" s="5"/>
      <c r="I37" s="27"/>
      <c r="J37" s="5"/>
      <c r="K37" s="30">
        <f t="shared" si="0"/>
        <v>-3</v>
      </c>
      <c r="L37" s="30">
        <f t="shared" si="1"/>
        <v>-5.9742842333855322</v>
      </c>
      <c r="M37" s="30">
        <f t="shared" si="3"/>
        <v>9</v>
      </c>
      <c r="N37" s="30">
        <f t="shared" si="3"/>
        <v>35.692072101278953</v>
      </c>
      <c r="O37" s="30">
        <f t="shared" si="4"/>
        <v>17.922852700156596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" thickTop="1" x14ac:dyDescent="0.3">
      <c r="A38" s="4"/>
      <c r="B38" s="4"/>
      <c r="C38" s="4"/>
      <c r="D38" s="4"/>
      <c r="E38" s="4"/>
      <c r="F38" s="5"/>
      <c r="G38" s="5"/>
      <c r="H38" s="5"/>
      <c r="I38" s="27"/>
      <c r="J38" s="5"/>
      <c r="K38" s="30"/>
      <c r="L38" s="30"/>
      <c r="M38" s="30"/>
      <c r="N38" s="30"/>
      <c r="O38" s="30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3">
      <c r="A39" s="4"/>
      <c r="B39" s="4"/>
      <c r="C39" s="4"/>
      <c r="D39" s="4"/>
      <c r="E39" s="4"/>
      <c r="F39" s="5"/>
      <c r="G39" s="5"/>
      <c r="H39" s="5"/>
      <c r="I39" s="27"/>
      <c r="J39" s="5"/>
      <c r="K39" s="30"/>
      <c r="L39" s="30"/>
      <c r="M39" s="30"/>
      <c r="N39" s="30"/>
      <c r="O39" s="30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x14ac:dyDescent="0.3">
      <c r="A40" s="4"/>
      <c r="B40" s="4"/>
      <c r="C40" s="4"/>
      <c r="D40" s="4"/>
      <c r="E40" s="4"/>
      <c r="F40" s="5"/>
      <c r="G40" s="5"/>
      <c r="H40" s="5"/>
      <c r="I40" s="27"/>
      <c r="J40" s="5"/>
      <c r="K40" s="30"/>
      <c r="L40" s="30"/>
      <c r="M40" s="30"/>
      <c r="N40" s="30"/>
      <c r="O40" s="30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x14ac:dyDescent="0.3">
      <c r="A41" s="4"/>
      <c r="B41" s="4"/>
      <c r="C41" s="4"/>
      <c r="D41" s="4"/>
      <c r="E41" s="4"/>
      <c r="F41" s="5"/>
      <c r="G41" s="5"/>
      <c r="H41" s="5"/>
      <c r="I41" s="27"/>
      <c r="J41" s="5"/>
      <c r="K41" s="30"/>
      <c r="L41" s="30"/>
      <c r="M41" s="30"/>
      <c r="N41" s="30"/>
      <c r="O41" s="30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x14ac:dyDescent="0.3">
      <c r="A42" s="4"/>
      <c r="B42" s="4"/>
      <c r="C42" s="4"/>
      <c r="D42" s="4"/>
      <c r="E42" s="4"/>
      <c r="F42" s="5"/>
      <c r="G42" s="5"/>
      <c r="H42" s="5"/>
      <c r="I42" s="27"/>
      <c r="J42" s="5"/>
      <c r="K42" s="30"/>
      <c r="L42" s="30"/>
      <c r="M42" s="30"/>
      <c r="N42" s="30"/>
      <c r="O42" s="30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x14ac:dyDescent="0.3">
      <c r="A43" s="4"/>
      <c r="B43" s="4"/>
      <c r="C43" s="4"/>
      <c r="D43" s="4"/>
      <c r="E43" s="4"/>
      <c r="F43" s="5"/>
      <c r="G43" s="5"/>
      <c r="H43" s="5"/>
      <c r="I43" s="27"/>
      <c r="J43" s="5"/>
      <c r="K43" s="30"/>
      <c r="L43" s="30"/>
      <c r="M43" s="30"/>
      <c r="N43" s="30"/>
      <c r="O43" s="30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3">
      <c r="A44" s="4"/>
      <c r="B44" s="4"/>
      <c r="C44" s="4"/>
      <c r="D44" s="4"/>
      <c r="E44" s="4"/>
      <c r="F44" s="5"/>
      <c r="G44" s="5"/>
      <c r="H44" s="5"/>
      <c r="I44" s="27"/>
      <c r="J44" s="5"/>
      <c r="K44" s="30"/>
      <c r="L44" s="30"/>
      <c r="M44" s="30"/>
      <c r="N44" s="30"/>
      <c r="O44" s="30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3">
      <c r="A45" s="4"/>
      <c r="B45" s="4"/>
      <c r="C45" s="4"/>
      <c r="D45" s="4"/>
      <c r="E45" s="4"/>
      <c r="F45" s="5"/>
      <c r="G45" s="5"/>
      <c r="H45" s="5"/>
      <c r="I45" s="27"/>
      <c r="J45" s="5"/>
      <c r="K45" s="30"/>
      <c r="L45" s="30"/>
      <c r="M45" s="30"/>
      <c r="N45" s="30"/>
      <c r="O45" s="30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3">
      <c r="A46" s="4"/>
      <c r="B46" s="4"/>
      <c r="C46" s="4"/>
      <c r="D46" s="4"/>
      <c r="E46" s="4"/>
      <c r="F46" s="5"/>
      <c r="G46" s="5"/>
      <c r="H46" s="5"/>
      <c r="I46" s="27"/>
      <c r="J46" s="5"/>
      <c r="K46" s="30"/>
      <c r="L46" s="30"/>
      <c r="M46" s="30"/>
      <c r="N46" s="30"/>
      <c r="O46" s="30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3">
      <c r="A47" s="4"/>
      <c r="B47" s="4"/>
      <c r="C47" s="4"/>
      <c r="D47" s="4"/>
      <c r="E47" s="4"/>
      <c r="F47" s="5"/>
      <c r="G47" s="5"/>
      <c r="H47" s="5"/>
      <c r="I47" s="27"/>
      <c r="J47" s="5"/>
      <c r="K47" s="30"/>
      <c r="L47" s="30"/>
      <c r="M47" s="30"/>
      <c r="N47" s="30"/>
      <c r="O47" s="30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3">
      <c r="A48" s="4"/>
      <c r="B48" s="4"/>
      <c r="C48" s="4"/>
      <c r="D48" s="4"/>
      <c r="E48" s="4"/>
      <c r="F48" s="5"/>
      <c r="G48" s="5"/>
      <c r="H48" s="5"/>
      <c r="I48" s="27"/>
      <c r="J48" s="5"/>
      <c r="K48" s="30"/>
      <c r="L48" s="30"/>
      <c r="M48" s="30"/>
      <c r="N48" s="30"/>
      <c r="O48" s="30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3">
      <c r="A49" s="4"/>
      <c r="B49" s="4"/>
      <c r="C49" s="4"/>
      <c r="D49" s="4"/>
      <c r="E49" s="4"/>
      <c r="F49" s="5"/>
      <c r="G49" s="5"/>
      <c r="H49" s="5"/>
      <c r="I49" s="27"/>
      <c r="J49" s="5"/>
      <c r="K49" s="30"/>
      <c r="L49" s="30"/>
      <c r="M49" s="30"/>
      <c r="N49" s="30"/>
      <c r="O49" s="30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3">
      <c r="A50" s="4"/>
      <c r="B50" s="4"/>
      <c r="C50" s="4"/>
      <c r="D50" s="4"/>
      <c r="E50" s="4"/>
      <c r="F50" s="5"/>
      <c r="G50" s="5"/>
      <c r="H50" s="5"/>
      <c r="I50" s="27"/>
      <c r="J50" s="5"/>
      <c r="K50" s="30"/>
      <c r="L50" s="30"/>
      <c r="M50" s="30"/>
      <c r="N50" s="30"/>
      <c r="O50" s="30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3">
      <c r="A51" s="4"/>
      <c r="B51" s="4"/>
      <c r="C51" s="4"/>
      <c r="D51" s="4"/>
      <c r="E51" s="4"/>
      <c r="F51" s="5"/>
      <c r="G51" s="5"/>
      <c r="H51" s="5"/>
      <c r="I51" s="27"/>
      <c r="J51" s="5"/>
      <c r="K51" s="30"/>
      <c r="L51" s="30"/>
      <c r="M51" s="30"/>
      <c r="N51" s="30"/>
      <c r="O51" s="30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3">
      <c r="A52" s="4"/>
      <c r="B52" s="4"/>
      <c r="C52" s="4"/>
      <c r="D52" s="4"/>
      <c r="E52" s="4"/>
      <c r="F52" s="5"/>
      <c r="G52" s="5"/>
      <c r="H52" s="5"/>
      <c r="I52" s="27"/>
      <c r="J52" s="5"/>
      <c r="K52" s="30"/>
      <c r="L52" s="30"/>
      <c r="M52" s="30"/>
      <c r="N52" s="30"/>
      <c r="O52" s="30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3">
      <c r="A53" s="4"/>
      <c r="B53" s="4"/>
      <c r="C53" s="4"/>
      <c r="D53" s="4"/>
      <c r="E53" s="4"/>
      <c r="F53" s="5"/>
      <c r="G53" s="5"/>
      <c r="H53" s="5"/>
      <c r="I53" s="27"/>
      <c r="J53" s="5"/>
      <c r="K53" s="30"/>
      <c r="L53" s="30"/>
      <c r="M53" s="30"/>
      <c r="N53" s="30"/>
      <c r="O53" s="30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3">
      <c r="A54" s="4"/>
      <c r="B54" s="4"/>
      <c r="C54" s="4"/>
      <c r="D54" s="4"/>
      <c r="E54" s="4"/>
      <c r="F54" s="5"/>
      <c r="G54" s="5"/>
      <c r="H54" s="5"/>
      <c r="I54" s="27"/>
      <c r="J54" s="5"/>
      <c r="K54" s="30"/>
      <c r="L54" s="30"/>
      <c r="M54" s="30"/>
      <c r="N54" s="30"/>
      <c r="O54" s="30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3">
      <c r="A55" s="4"/>
      <c r="B55" s="4"/>
      <c r="C55" s="4"/>
      <c r="D55" s="4"/>
      <c r="E55" s="4"/>
      <c r="F55" s="5"/>
      <c r="G55" s="5"/>
      <c r="H55" s="5"/>
      <c r="I55" s="27"/>
      <c r="J55" s="5"/>
      <c r="K55" s="30"/>
      <c r="L55" s="30"/>
      <c r="M55" s="30"/>
      <c r="N55" s="30"/>
      <c r="O55" s="30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x14ac:dyDescent="0.3">
      <c r="A56" s="4"/>
      <c r="B56" s="4"/>
      <c r="C56" s="4"/>
      <c r="D56" s="4"/>
      <c r="E56" s="4"/>
      <c r="F56" s="5"/>
      <c r="G56" s="5"/>
      <c r="H56" s="5"/>
      <c r="I56" s="27"/>
      <c r="J56" s="5"/>
      <c r="K56" s="30"/>
      <c r="L56" s="30"/>
      <c r="M56" s="30"/>
      <c r="N56" s="30"/>
      <c r="O56" s="30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3">
      <c r="A57" s="4"/>
      <c r="B57" s="4"/>
      <c r="C57" s="4"/>
      <c r="D57" s="4"/>
      <c r="E57" s="4"/>
      <c r="F57" s="5"/>
      <c r="G57" s="5"/>
      <c r="H57" s="5"/>
      <c r="I57" s="27"/>
      <c r="J57" s="5"/>
      <c r="K57" s="30"/>
      <c r="L57" s="30"/>
      <c r="M57" s="30"/>
      <c r="N57" s="30"/>
      <c r="O57" s="30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3">
      <c r="A58" s="4"/>
      <c r="B58" s="4"/>
      <c r="C58" s="4"/>
      <c r="D58" s="4"/>
      <c r="E58" s="4"/>
      <c r="F58" s="5"/>
      <c r="G58" s="5"/>
      <c r="H58" s="5"/>
      <c r="I58" s="27"/>
      <c r="J58" s="5"/>
      <c r="K58" s="30"/>
      <c r="L58" s="30"/>
      <c r="M58" s="30"/>
      <c r="N58" s="30"/>
      <c r="O58" s="30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3">
      <c r="A59" s="4"/>
      <c r="B59" s="4"/>
      <c r="C59" s="4"/>
      <c r="D59" s="4"/>
      <c r="E59" s="4"/>
      <c r="F59" s="5"/>
      <c r="G59" s="5"/>
      <c r="H59" s="5"/>
      <c r="I59" s="27"/>
      <c r="J59" s="5"/>
      <c r="K59" s="30"/>
      <c r="L59" s="30"/>
      <c r="M59" s="30"/>
      <c r="N59" s="30"/>
      <c r="O59" s="30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3">
      <c r="A60" s="4"/>
      <c r="B60" s="4"/>
      <c r="C60" s="4"/>
      <c r="D60" s="4"/>
      <c r="E60" s="4"/>
      <c r="F60" s="5"/>
      <c r="G60" s="5"/>
      <c r="H60" s="5"/>
      <c r="I60" s="27"/>
      <c r="J60" s="5"/>
      <c r="K60" s="30"/>
      <c r="L60" s="30"/>
      <c r="M60" s="30"/>
      <c r="N60" s="30"/>
      <c r="O60" s="30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3">
      <c r="A61" s="4"/>
      <c r="B61" s="4"/>
      <c r="C61" s="4"/>
      <c r="D61" s="4"/>
      <c r="E61" s="4"/>
      <c r="F61" s="5"/>
      <c r="G61" s="5"/>
      <c r="H61" s="5"/>
      <c r="I61" s="27"/>
      <c r="J61" s="5"/>
      <c r="K61" s="30"/>
      <c r="L61" s="30"/>
      <c r="M61" s="30"/>
      <c r="N61" s="30"/>
      <c r="O61" s="30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3">
      <c r="A62" s="4"/>
      <c r="B62" s="4"/>
      <c r="C62" s="4"/>
      <c r="D62" s="4"/>
      <c r="E62" s="4"/>
      <c r="F62" s="5"/>
      <c r="G62" s="5"/>
      <c r="H62" s="5"/>
      <c r="I62" s="27"/>
      <c r="J62" s="5"/>
      <c r="K62" s="30"/>
      <c r="L62" s="30"/>
      <c r="M62" s="30"/>
      <c r="N62" s="30"/>
      <c r="O62" s="30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3">
      <c r="A63" s="4"/>
      <c r="B63" s="4"/>
      <c r="C63" s="4"/>
      <c r="D63" s="4"/>
      <c r="E63" s="4"/>
      <c r="F63" s="5"/>
      <c r="G63" s="5"/>
      <c r="H63" s="5"/>
      <c r="I63" s="27"/>
      <c r="J63" s="5"/>
      <c r="K63" s="30"/>
      <c r="L63" s="30"/>
      <c r="M63" s="30"/>
      <c r="N63" s="30"/>
      <c r="O63" s="30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3">
      <c r="A64" s="4"/>
      <c r="B64" s="4"/>
      <c r="C64" s="4"/>
      <c r="D64" s="4"/>
      <c r="E64" s="4"/>
      <c r="F64" s="5"/>
      <c r="G64" s="5"/>
      <c r="H64" s="5"/>
      <c r="I64" s="27"/>
      <c r="J64" s="5"/>
      <c r="K64" s="30"/>
      <c r="L64" s="30"/>
      <c r="M64" s="30"/>
      <c r="N64" s="30"/>
      <c r="O64" s="30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x14ac:dyDescent="0.3">
      <c r="A65" s="4"/>
      <c r="B65" s="4"/>
      <c r="C65" s="4"/>
      <c r="D65" s="4"/>
      <c r="E65" s="4"/>
      <c r="F65" s="5"/>
      <c r="G65" s="5"/>
      <c r="H65" s="5"/>
      <c r="I65" s="27"/>
      <c r="J65" s="5"/>
      <c r="K65" s="30"/>
      <c r="L65" s="30"/>
      <c r="M65" s="30"/>
      <c r="N65" s="30"/>
      <c r="O65" s="30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3">
      <c r="A66" s="4"/>
      <c r="B66" s="4"/>
      <c r="C66" s="4"/>
      <c r="D66" s="4"/>
      <c r="E66" s="4"/>
      <c r="F66" s="5"/>
      <c r="G66" s="5"/>
      <c r="H66" s="5"/>
      <c r="I66" s="27"/>
      <c r="J66" s="5"/>
      <c r="K66" s="30"/>
      <c r="L66" s="30"/>
      <c r="M66" s="30"/>
      <c r="N66" s="30"/>
      <c r="O66" s="30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x14ac:dyDescent="0.3">
      <c r="A67" s="4"/>
      <c r="B67" s="4"/>
      <c r="C67" s="4"/>
      <c r="D67" s="4"/>
      <c r="E67" s="4"/>
      <c r="F67" s="5"/>
      <c r="G67" s="5"/>
      <c r="H67" s="5"/>
      <c r="I67" s="27"/>
      <c r="J67" s="5"/>
      <c r="K67" s="30"/>
      <c r="L67" s="30"/>
      <c r="M67" s="30"/>
      <c r="N67" s="30"/>
      <c r="O67" s="30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x14ac:dyDescent="0.3">
      <c r="A68" s="4"/>
      <c r="B68" s="4"/>
      <c r="C68" s="4"/>
      <c r="D68" s="4"/>
      <c r="E68" s="4"/>
      <c r="F68" s="5"/>
      <c r="G68" s="5"/>
      <c r="H68" s="5"/>
      <c r="I68" s="27"/>
      <c r="J68" s="5"/>
      <c r="K68" s="30"/>
      <c r="L68" s="30"/>
      <c r="M68" s="30"/>
      <c r="N68" s="30"/>
      <c r="O68" s="30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x14ac:dyDescent="0.3">
      <c r="A69" s="4"/>
      <c r="B69" s="4"/>
      <c r="C69" s="4"/>
      <c r="D69" s="4"/>
      <c r="E69" s="4"/>
      <c r="F69" s="5"/>
      <c r="G69" s="5"/>
      <c r="H69" s="5"/>
      <c r="I69" s="27"/>
      <c r="J69" s="5"/>
      <c r="K69" s="30"/>
      <c r="L69" s="30"/>
      <c r="M69" s="30"/>
      <c r="N69" s="30"/>
      <c r="O69" s="30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x14ac:dyDescent="0.3">
      <c r="A70" s="4"/>
      <c r="B70" s="4"/>
      <c r="C70" s="4"/>
      <c r="D70" s="4"/>
      <c r="E70" s="4"/>
      <c r="F70" s="5"/>
      <c r="G70" s="5"/>
      <c r="H70" s="5"/>
      <c r="I70" s="27"/>
      <c r="J70" s="5"/>
      <c r="K70" s="30"/>
      <c r="L70" s="30"/>
      <c r="M70" s="30"/>
      <c r="N70" s="30"/>
      <c r="O70" s="30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x14ac:dyDescent="0.3">
      <c r="A71" s="4"/>
      <c r="B71" s="4"/>
      <c r="C71" s="4"/>
      <c r="D71" s="4"/>
      <c r="E71" s="4"/>
      <c r="F71" s="5"/>
      <c r="G71" s="5"/>
      <c r="H71" s="5"/>
      <c r="I71" s="27"/>
      <c r="J71" s="5"/>
      <c r="K71" s="30"/>
      <c r="L71" s="30"/>
      <c r="M71" s="30"/>
      <c r="N71" s="30"/>
      <c r="O71" s="30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x14ac:dyDescent="0.3">
      <c r="A72" s="4"/>
      <c r="B72" s="4"/>
      <c r="C72" s="4"/>
      <c r="D72" s="4"/>
      <c r="E72" s="4"/>
      <c r="F72" s="5"/>
      <c r="G72" s="5"/>
      <c r="H72" s="5"/>
      <c r="I72" s="27"/>
      <c r="J72" s="5"/>
      <c r="K72" s="30"/>
      <c r="L72" s="30"/>
      <c r="M72" s="30"/>
      <c r="N72" s="30"/>
      <c r="O72" s="30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x14ac:dyDescent="0.3">
      <c r="A73" s="4"/>
      <c r="B73" s="4"/>
      <c r="C73" s="4"/>
      <c r="D73" s="4"/>
      <c r="E73" s="4"/>
      <c r="F73" s="5"/>
      <c r="G73" s="5"/>
      <c r="H73" s="5"/>
      <c r="I73" s="27"/>
      <c r="J73" s="5"/>
      <c r="K73" s="30"/>
      <c r="L73" s="30"/>
      <c r="M73" s="30"/>
      <c r="N73" s="30"/>
      <c r="O73" s="30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x14ac:dyDescent="0.3">
      <c r="A74" s="4"/>
      <c r="B74" s="4"/>
      <c r="C74" s="4"/>
      <c r="D74" s="4"/>
      <c r="E74" s="4"/>
      <c r="F74" s="5"/>
      <c r="G74" s="5"/>
      <c r="H74" s="5"/>
      <c r="I74" s="27"/>
      <c r="J74" s="5"/>
      <c r="K74" s="30"/>
      <c r="L74" s="30"/>
      <c r="M74" s="30"/>
      <c r="N74" s="30"/>
      <c r="O74" s="30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x14ac:dyDescent="0.3">
      <c r="A75" s="4"/>
      <c r="B75" s="4"/>
      <c r="C75" s="4"/>
      <c r="D75" s="4"/>
      <c r="E75" s="4"/>
      <c r="F75" s="5"/>
      <c r="G75" s="5"/>
      <c r="H75" s="5"/>
      <c r="I75" s="27"/>
      <c r="J75" s="5"/>
      <c r="K75" s="30"/>
      <c r="L75" s="30"/>
      <c r="M75" s="30"/>
      <c r="N75" s="30"/>
      <c r="O75" s="30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x14ac:dyDescent="0.3">
      <c r="A76" s="4"/>
      <c r="B76" s="4"/>
      <c r="C76" s="4"/>
      <c r="D76" s="4"/>
      <c r="E76" s="4"/>
      <c r="F76" s="5"/>
      <c r="G76" s="5"/>
      <c r="H76" s="5"/>
      <c r="I76" s="27"/>
      <c r="J76" s="5"/>
      <c r="K76" s="30"/>
      <c r="L76" s="30"/>
      <c r="M76" s="30"/>
      <c r="N76" s="30"/>
      <c r="O76" s="30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x14ac:dyDescent="0.3">
      <c r="A77" s="4"/>
      <c r="B77" s="4"/>
      <c r="C77" s="4"/>
      <c r="D77" s="4"/>
      <c r="E77" s="4"/>
      <c r="F77" s="5"/>
      <c r="G77" s="5"/>
      <c r="H77" s="5"/>
      <c r="I77" s="27"/>
      <c r="J77" s="5"/>
      <c r="K77" s="30"/>
      <c r="L77" s="30"/>
      <c r="M77" s="30"/>
      <c r="N77" s="30"/>
      <c r="O77" s="30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x14ac:dyDescent="0.3">
      <c r="A78" s="4"/>
      <c r="B78" s="4"/>
      <c r="C78" s="4"/>
      <c r="D78" s="4"/>
      <c r="E78" s="4"/>
      <c r="F78" s="5"/>
      <c r="G78" s="5"/>
      <c r="H78" s="5"/>
      <c r="I78" s="27"/>
      <c r="J78" s="5"/>
      <c r="K78" s="30"/>
      <c r="L78" s="30"/>
      <c r="M78" s="30"/>
      <c r="N78" s="30"/>
      <c r="O78" s="30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x14ac:dyDescent="0.3">
      <c r="A79" s="4"/>
      <c r="B79" s="4"/>
      <c r="C79" s="4"/>
      <c r="D79" s="4"/>
      <c r="E79" s="4"/>
      <c r="F79" s="5"/>
      <c r="G79" s="5"/>
      <c r="H79" s="5"/>
      <c r="I79" s="27"/>
      <c r="J79" s="5"/>
      <c r="K79" s="30"/>
      <c r="L79" s="30"/>
      <c r="M79" s="30"/>
      <c r="N79" s="30"/>
      <c r="O79" s="30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x14ac:dyDescent="0.3">
      <c r="A80" s="4"/>
      <c r="B80" s="4"/>
      <c r="C80" s="4"/>
      <c r="D80" s="4"/>
      <c r="E80" s="4"/>
      <c r="F80" s="5"/>
      <c r="G80" s="5"/>
      <c r="H80" s="5"/>
      <c r="I80" s="27"/>
      <c r="J80" s="5"/>
      <c r="K80" s="30"/>
      <c r="L80" s="30"/>
      <c r="M80" s="30"/>
      <c r="N80" s="30"/>
      <c r="O80" s="30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x14ac:dyDescent="0.3">
      <c r="A81" s="4"/>
      <c r="B81" s="4"/>
      <c r="C81" s="4"/>
      <c r="D81" s="4"/>
      <c r="E81" s="4"/>
      <c r="F81" s="5"/>
      <c r="G81" s="5"/>
      <c r="H81" s="5"/>
      <c r="I81" s="27"/>
      <c r="J81" s="5"/>
      <c r="K81" s="30"/>
      <c r="L81" s="30"/>
      <c r="M81" s="30"/>
      <c r="N81" s="30"/>
      <c r="O81" s="30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x14ac:dyDescent="0.3">
      <c r="A82" s="4"/>
      <c r="B82" s="4"/>
      <c r="C82" s="4"/>
      <c r="D82" s="4"/>
      <c r="E82" s="4"/>
      <c r="F82" s="5"/>
      <c r="G82" s="5"/>
      <c r="H82" s="5"/>
      <c r="I82" s="27"/>
      <c r="J82" s="5"/>
      <c r="K82" s="30"/>
      <c r="L82" s="30"/>
      <c r="M82" s="30"/>
      <c r="N82" s="30"/>
      <c r="O82" s="30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x14ac:dyDescent="0.3">
      <c r="A83" s="4"/>
      <c r="B83" s="4"/>
      <c r="C83" s="4"/>
      <c r="D83" s="4"/>
      <c r="E83" s="4"/>
      <c r="F83" s="5"/>
      <c r="G83" s="5"/>
      <c r="H83" s="5"/>
      <c r="I83" s="27"/>
      <c r="J83" s="5"/>
      <c r="K83" s="30"/>
      <c r="L83" s="30"/>
      <c r="M83" s="30"/>
      <c r="N83" s="30"/>
      <c r="O83" s="30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x14ac:dyDescent="0.3">
      <c r="A84" s="4"/>
      <c r="B84" s="4"/>
      <c r="C84" s="4"/>
      <c r="D84" s="4"/>
      <c r="E84" s="4"/>
      <c r="F84" s="5"/>
      <c r="G84" s="5"/>
      <c r="H84" s="5"/>
      <c r="I84" s="27"/>
      <c r="J84" s="5"/>
      <c r="K84" s="30"/>
      <c r="L84" s="30"/>
      <c r="M84" s="30"/>
      <c r="N84" s="30"/>
      <c r="O84" s="30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x14ac:dyDescent="0.3">
      <c r="A85" s="4"/>
      <c r="B85" s="4"/>
      <c r="C85" s="4"/>
      <c r="D85" s="4"/>
      <c r="E85" s="4"/>
      <c r="F85" s="5"/>
      <c r="G85" s="5"/>
      <c r="H85" s="5"/>
      <c r="I85" s="27"/>
      <c r="J85" s="5"/>
      <c r="K85" s="30"/>
      <c r="L85" s="30"/>
      <c r="M85" s="30"/>
      <c r="N85" s="30"/>
      <c r="O85" s="30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x14ac:dyDescent="0.3">
      <c r="A86" s="4"/>
      <c r="B86" s="4"/>
      <c r="C86" s="4"/>
      <c r="D86" s="4"/>
      <c r="E86" s="4"/>
      <c r="F86" s="5"/>
      <c r="G86" s="5"/>
      <c r="H86" s="5"/>
      <c r="I86" s="27"/>
      <c r="J86" s="5"/>
      <c r="K86" s="30"/>
      <c r="L86" s="30"/>
      <c r="M86" s="30"/>
      <c r="N86" s="30"/>
      <c r="O86" s="30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x14ac:dyDescent="0.3">
      <c r="A87" s="4"/>
      <c r="B87" s="4"/>
      <c r="C87" s="4"/>
      <c r="D87" s="4"/>
      <c r="E87" s="4"/>
      <c r="F87" s="5"/>
      <c r="G87" s="5"/>
      <c r="H87" s="5"/>
      <c r="I87" s="27"/>
      <c r="J87" s="5"/>
      <c r="K87" s="30"/>
      <c r="L87" s="30"/>
      <c r="M87" s="30"/>
      <c r="N87" s="30"/>
      <c r="O87" s="30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x14ac:dyDescent="0.3">
      <c r="A88" s="4"/>
      <c r="B88" s="4"/>
      <c r="C88" s="4"/>
      <c r="D88" s="4"/>
      <c r="E88" s="4"/>
      <c r="F88" s="5"/>
      <c r="G88" s="5"/>
      <c r="H88" s="5"/>
      <c r="I88" s="27"/>
      <c r="J88" s="5"/>
      <c r="K88" s="30"/>
      <c r="L88" s="30"/>
      <c r="M88" s="30"/>
      <c r="N88" s="30"/>
      <c r="O88" s="30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x14ac:dyDescent="0.3">
      <c r="A89" s="4"/>
      <c r="B89" s="4"/>
      <c r="C89" s="4"/>
      <c r="D89" s="4"/>
      <c r="E89" s="4"/>
      <c r="F89" s="5"/>
      <c r="G89" s="5"/>
      <c r="H89" s="5"/>
      <c r="I89" s="27"/>
      <c r="J89" s="5"/>
      <c r="K89" s="30"/>
      <c r="L89" s="30"/>
      <c r="M89" s="30"/>
      <c r="N89" s="30"/>
      <c r="O89" s="30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x14ac:dyDescent="0.3">
      <c r="A90" s="4"/>
      <c r="B90" s="4"/>
      <c r="C90" s="4"/>
      <c r="D90" s="4"/>
      <c r="E90" s="4"/>
      <c r="F90" s="5"/>
      <c r="G90" s="5"/>
      <c r="H90" s="5"/>
      <c r="I90" s="27"/>
      <c r="J90" s="5"/>
      <c r="K90" s="30"/>
      <c r="L90" s="30"/>
      <c r="M90" s="30"/>
      <c r="N90" s="30"/>
      <c r="O90" s="30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x14ac:dyDescent="0.3">
      <c r="A91" s="4"/>
      <c r="B91" s="4"/>
      <c r="C91" s="4"/>
      <c r="D91" s="4"/>
      <c r="E91" s="4"/>
      <c r="F91" s="5"/>
      <c r="G91" s="5"/>
      <c r="H91" s="5"/>
      <c r="I91" s="27"/>
      <c r="J91" s="5"/>
      <c r="K91" s="30"/>
      <c r="L91" s="30"/>
      <c r="M91" s="30"/>
      <c r="N91" s="30"/>
      <c r="O91" s="30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x14ac:dyDescent="0.3">
      <c r="A92" s="4"/>
      <c r="B92" s="4"/>
      <c r="C92" s="4"/>
      <c r="D92" s="4"/>
      <c r="E92" s="4"/>
      <c r="F92" s="5"/>
      <c r="G92" s="5"/>
      <c r="H92" s="5"/>
      <c r="I92" s="27"/>
      <c r="J92" s="5"/>
      <c r="K92" s="30"/>
      <c r="L92" s="30"/>
      <c r="M92" s="30"/>
      <c r="N92" s="30"/>
      <c r="O92" s="30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x14ac:dyDescent="0.3">
      <c r="A93" s="4"/>
      <c r="B93" s="4"/>
      <c r="C93" s="4"/>
      <c r="D93" s="4"/>
      <c r="E93" s="4"/>
      <c r="F93" s="5"/>
      <c r="G93" s="5"/>
      <c r="H93" s="5"/>
      <c r="I93" s="27"/>
      <c r="J93" s="5"/>
      <c r="K93" s="30"/>
      <c r="L93" s="30"/>
      <c r="M93" s="30"/>
      <c r="N93" s="30"/>
      <c r="O93" s="30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x14ac:dyDescent="0.3">
      <c r="A94" s="4"/>
      <c r="B94" s="4"/>
      <c r="C94" s="4"/>
      <c r="D94" s="4"/>
      <c r="E94" s="4"/>
      <c r="F94" s="5"/>
      <c r="G94" s="5"/>
      <c r="H94" s="5"/>
      <c r="I94" s="27"/>
      <c r="J94" s="5"/>
      <c r="K94" s="30"/>
      <c r="L94" s="30"/>
      <c r="M94" s="30"/>
      <c r="N94" s="30"/>
      <c r="O94" s="30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x14ac:dyDescent="0.3">
      <c r="A95" s="4"/>
      <c r="B95" s="4"/>
      <c r="C95" s="4"/>
      <c r="D95" s="4"/>
      <c r="E95" s="4"/>
      <c r="F95" s="5"/>
      <c r="G95" s="5"/>
      <c r="H95" s="5"/>
      <c r="I95" s="27"/>
      <c r="J95" s="5"/>
      <c r="K95" s="30"/>
      <c r="L95" s="30"/>
      <c r="M95" s="30"/>
      <c r="N95" s="30"/>
      <c r="O95" s="30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x14ac:dyDescent="0.3">
      <c r="A96" s="4"/>
      <c r="B96" s="4"/>
      <c r="C96" s="4"/>
      <c r="D96" s="4"/>
      <c r="E96" s="4"/>
      <c r="F96" s="5"/>
      <c r="G96" s="5"/>
      <c r="H96" s="5"/>
      <c r="I96" s="27"/>
      <c r="J96" s="5"/>
      <c r="K96" s="30"/>
      <c r="L96" s="30"/>
      <c r="M96" s="30"/>
      <c r="N96" s="30"/>
      <c r="O96" s="30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x14ac:dyDescent="0.3">
      <c r="A97" s="4"/>
      <c r="B97" s="4"/>
      <c r="C97" s="4"/>
      <c r="D97" s="4"/>
      <c r="E97" s="4"/>
      <c r="F97" s="5"/>
      <c r="G97" s="5"/>
      <c r="H97" s="5"/>
      <c r="I97" s="27"/>
      <c r="J97" s="5"/>
      <c r="K97" s="30"/>
      <c r="L97" s="30"/>
      <c r="M97" s="30"/>
      <c r="N97" s="30"/>
      <c r="O97" s="30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x14ac:dyDescent="0.3">
      <c r="A98" s="4"/>
      <c r="B98" s="4"/>
      <c r="C98" s="4"/>
      <c r="D98" s="4"/>
      <c r="E98" s="4"/>
      <c r="F98" s="5"/>
      <c r="G98" s="5"/>
      <c r="H98" s="5"/>
      <c r="I98" s="27"/>
      <c r="J98" s="5"/>
      <c r="K98" s="30"/>
      <c r="L98" s="30"/>
      <c r="M98" s="30"/>
      <c r="N98" s="30"/>
      <c r="O98" s="30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x14ac:dyDescent="0.3">
      <c r="A99" s="4"/>
      <c r="B99" s="4"/>
      <c r="C99" s="4"/>
      <c r="D99" s="4"/>
      <c r="E99" s="4"/>
      <c r="F99" s="5"/>
      <c r="G99" s="5"/>
      <c r="H99" s="5"/>
      <c r="I99" s="27"/>
      <c r="J99" s="5"/>
      <c r="K99" s="30"/>
      <c r="L99" s="30"/>
      <c r="M99" s="30"/>
      <c r="N99" s="30"/>
      <c r="O99" s="30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x14ac:dyDescent="0.3">
      <c r="A100" s="4"/>
      <c r="B100" s="4"/>
      <c r="C100" s="4"/>
      <c r="D100" s="4"/>
      <c r="E100" s="4"/>
      <c r="F100" s="5"/>
      <c r="G100" s="5"/>
      <c r="H100" s="5"/>
      <c r="I100" s="27"/>
      <c r="J100" s="5"/>
      <c r="K100" s="30"/>
      <c r="L100" s="30"/>
      <c r="M100" s="30"/>
      <c r="N100" s="30"/>
      <c r="O100" s="30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x14ac:dyDescent="0.3">
      <c r="A101" s="4"/>
      <c r="B101" s="4"/>
      <c r="C101" s="4"/>
      <c r="D101" s="4"/>
      <c r="E101" s="4"/>
      <c r="F101" s="5"/>
      <c r="G101" s="5"/>
      <c r="H101" s="5"/>
      <c r="I101" s="27"/>
      <c r="J101" s="5"/>
      <c r="K101" s="30"/>
      <c r="L101" s="30"/>
      <c r="M101" s="30"/>
      <c r="N101" s="30"/>
      <c r="O101" s="30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x14ac:dyDescent="0.3">
      <c r="A102" s="4"/>
      <c r="B102" s="4"/>
      <c r="C102" s="4"/>
      <c r="D102" s="4"/>
      <c r="E102" s="4"/>
      <c r="F102" s="5"/>
      <c r="G102" s="5"/>
      <c r="H102" s="5"/>
      <c r="I102" s="27"/>
      <c r="J102" s="5"/>
      <c r="K102" s="30"/>
      <c r="L102" s="30"/>
      <c r="M102" s="30"/>
      <c r="N102" s="30"/>
      <c r="O102" s="30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x14ac:dyDescent="0.3">
      <c r="A103" s="4"/>
      <c r="B103" s="4"/>
      <c r="C103" s="4"/>
      <c r="D103" s="4"/>
      <c r="E103" s="4"/>
      <c r="F103" s="5"/>
      <c r="G103" s="5"/>
      <c r="H103" s="5"/>
      <c r="I103" s="27"/>
      <c r="J103" s="5"/>
      <c r="K103" s="30"/>
      <c r="L103" s="30"/>
      <c r="M103" s="30"/>
      <c r="N103" s="30"/>
      <c r="O103" s="30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x14ac:dyDescent="0.3">
      <c r="A104" s="4"/>
      <c r="B104" s="4"/>
      <c r="C104" s="4"/>
      <c r="D104" s="4"/>
      <c r="E104" s="4"/>
      <c r="F104" s="5"/>
      <c r="G104" s="5"/>
      <c r="H104" s="5"/>
      <c r="I104" s="27"/>
      <c r="J104" s="5"/>
      <c r="K104" s="30"/>
      <c r="L104" s="30"/>
      <c r="M104" s="30"/>
      <c r="N104" s="30"/>
      <c r="O104" s="30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x14ac:dyDescent="0.3">
      <c r="A105" s="4"/>
      <c r="B105" s="4"/>
      <c r="C105" s="4"/>
      <c r="D105" s="4"/>
      <c r="E105" s="4"/>
      <c r="F105" s="5"/>
      <c r="G105" s="5"/>
      <c r="H105" s="5"/>
      <c r="I105" s="27"/>
      <c r="J105" s="5"/>
      <c r="K105" s="30"/>
      <c r="L105" s="30"/>
      <c r="M105" s="30"/>
      <c r="N105" s="30"/>
      <c r="O105" s="30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x14ac:dyDescent="0.3">
      <c r="A106" s="4"/>
      <c r="B106" s="4"/>
      <c r="C106" s="4"/>
      <c r="D106" s="4"/>
      <c r="E106" s="4"/>
      <c r="F106" s="5"/>
      <c r="G106" s="5"/>
      <c r="H106" s="5"/>
      <c r="I106" s="27"/>
      <c r="J106" s="5"/>
      <c r="K106" s="30"/>
      <c r="L106" s="30"/>
      <c r="M106" s="30"/>
      <c r="N106" s="30"/>
      <c r="O106" s="30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x14ac:dyDescent="0.3">
      <c r="A107" s="4"/>
      <c r="B107" s="4"/>
      <c r="C107" s="4"/>
      <c r="D107" s="4"/>
      <c r="E107" s="4"/>
      <c r="F107" s="5"/>
      <c r="G107" s="5"/>
      <c r="H107" s="5"/>
      <c r="I107" s="27"/>
      <c r="J107" s="5"/>
      <c r="K107" s="30"/>
      <c r="L107" s="30"/>
      <c r="M107" s="30"/>
      <c r="N107" s="30"/>
      <c r="O107" s="30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x14ac:dyDescent="0.3">
      <c r="A108" s="4"/>
      <c r="B108" s="4"/>
      <c r="C108" s="4"/>
      <c r="D108" s="4"/>
      <c r="E108" s="4"/>
      <c r="F108" s="5"/>
      <c r="G108" s="5"/>
      <c r="H108" s="5"/>
      <c r="I108" s="27"/>
      <c r="J108" s="5"/>
      <c r="K108" s="30"/>
      <c r="L108" s="30"/>
      <c r="M108" s="30"/>
      <c r="N108" s="30"/>
      <c r="O108" s="30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x14ac:dyDescent="0.3">
      <c r="A109" s="4"/>
      <c r="B109" s="4"/>
      <c r="C109" s="4"/>
      <c r="D109" s="4"/>
      <c r="E109" s="4"/>
      <c r="F109" s="5"/>
      <c r="G109" s="5"/>
      <c r="H109" s="5"/>
      <c r="I109" s="27"/>
      <c r="J109" s="5"/>
      <c r="K109" s="30"/>
      <c r="L109" s="30"/>
      <c r="M109" s="30"/>
      <c r="N109" s="30"/>
      <c r="O109" s="30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x14ac:dyDescent="0.3">
      <c r="A110" s="4"/>
      <c r="B110" s="4"/>
      <c r="C110" s="4"/>
      <c r="D110" s="4"/>
      <c r="E110" s="4"/>
      <c r="F110" s="5"/>
      <c r="G110" s="5"/>
      <c r="H110" s="5"/>
      <c r="I110" s="27"/>
      <c r="J110" s="5"/>
      <c r="K110" s="30"/>
      <c r="L110" s="30"/>
      <c r="M110" s="30"/>
      <c r="N110" s="30"/>
      <c r="O110" s="30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x14ac:dyDescent="0.3">
      <c r="A111" s="4"/>
      <c r="B111" s="4"/>
      <c r="C111" s="4"/>
      <c r="D111" s="4"/>
      <c r="E111" s="4"/>
      <c r="F111" s="5"/>
      <c r="G111" s="5"/>
      <c r="H111" s="5"/>
      <c r="I111" s="27"/>
      <c r="J111" s="5"/>
      <c r="K111" s="30"/>
      <c r="L111" s="30"/>
      <c r="M111" s="30"/>
      <c r="N111" s="30"/>
      <c r="O111" s="30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x14ac:dyDescent="0.3">
      <c r="A112" s="4"/>
      <c r="B112" s="4"/>
      <c r="C112" s="4"/>
      <c r="D112" s="4"/>
      <c r="E112" s="4"/>
      <c r="F112" s="5"/>
      <c r="G112" s="5"/>
      <c r="H112" s="5"/>
      <c r="I112" s="27"/>
      <c r="J112" s="5"/>
      <c r="K112" s="30"/>
      <c r="L112" s="30"/>
      <c r="M112" s="30"/>
      <c r="N112" s="30"/>
      <c r="O112" s="30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">
      <c r="A113" s="4"/>
      <c r="B113" s="4"/>
      <c r="C113" s="4"/>
      <c r="D113" s="4"/>
      <c r="E113" s="4"/>
      <c r="F113" s="5"/>
      <c r="G113" s="5"/>
      <c r="H113" s="5"/>
      <c r="I113" s="27"/>
      <c r="J113" s="5"/>
      <c r="K113" s="30"/>
      <c r="L113" s="30"/>
      <c r="M113" s="30"/>
      <c r="N113" s="30"/>
      <c r="O113" s="30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">
      <c r="A114" s="4"/>
      <c r="B114" s="4"/>
      <c r="C114" s="4"/>
      <c r="D114" s="4"/>
      <c r="E114" s="4"/>
      <c r="F114" s="5"/>
      <c r="G114" s="5"/>
      <c r="H114" s="5"/>
      <c r="I114" s="27"/>
      <c r="J114" s="5"/>
      <c r="K114" s="30"/>
      <c r="L114" s="30"/>
      <c r="M114" s="30"/>
      <c r="N114" s="30"/>
      <c r="O114" s="30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">
      <c r="A115" s="4"/>
      <c r="B115" s="4"/>
      <c r="C115" s="4"/>
      <c r="D115" s="4"/>
      <c r="E115" s="4"/>
      <c r="F115" s="5"/>
      <c r="G115" s="5"/>
      <c r="H115" s="5"/>
      <c r="I115" s="27"/>
      <c r="J115" s="5"/>
      <c r="K115" s="30"/>
      <c r="L115" s="30"/>
      <c r="M115" s="30"/>
      <c r="N115" s="30"/>
      <c r="O115" s="30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">
      <c r="A116" s="4"/>
      <c r="B116" s="4"/>
      <c r="C116" s="4"/>
      <c r="D116" s="4"/>
      <c r="E116" s="4"/>
      <c r="F116" s="5"/>
      <c r="G116" s="5"/>
      <c r="H116" s="5"/>
      <c r="I116" s="27"/>
      <c r="J116" s="5"/>
      <c r="K116" s="30"/>
      <c r="L116" s="30"/>
      <c r="M116" s="30"/>
      <c r="N116" s="30"/>
      <c r="O116" s="30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">
      <c r="A117" s="4"/>
      <c r="B117" s="4"/>
      <c r="C117" s="4"/>
      <c r="D117" s="4"/>
      <c r="E117" s="4"/>
      <c r="F117" s="5"/>
      <c r="G117" s="5"/>
      <c r="H117" s="5"/>
      <c r="I117" s="27"/>
      <c r="J117" s="5"/>
      <c r="K117" s="30"/>
      <c r="L117" s="30"/>
      <c r="M117" s="30"/>
      <c r="N117" s="30"/>
      <c r="O117" s="30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">
      <c r="A118" s="4"/>
      <c r="B118" s="4"/>
      <c r="C118" s="4"/>
      <c r="D118" s="4"/>
      <c r="E118" s="4"/>
      <c r="F118" s="5"/>
      <c r="G118" s="5"/>
      <c r="H118" s="5"/>
      <c r="I118" s="27"/>
      <c r="J118" s="5"/>
      <c r="K118" s="30"/>
      <c r="L118" s="30"/>
      <c r="M118" s="30"/>
      <c r="N118" s="30"/>
      <c r="O118" s="30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">
      <c r="A119" s="4"/>
      <c r="B119" s="4"/>
      <c r="C119" s="4"/>
      <c r="D119" s="4"/>
      <c r="E119" s="4"/>
      <c r="F119" s="5"/>
      <c r="G119" s="5"/>
      <c r="H119" s="5"/>
      <c r="I119" s="27"/>
      <c r="J119" s="5"/>
      <c r="K119" s="30"/>
      <c r="L119" s="30"/>
      <c r="M119" s="30"/>
      <c r="N119" s="30"/>
      <c r="O119" s="30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">
      <c r="A120" s="4"/>
      <c r="B120" s="4"/>
      <c r="C120" s="4"/>
      <c r="D120" s="4"/>
      <c r="E120" s="4"/>
      <c r="F120" s="5"/>
      <c r="G120" s="5"/>
      <c r="H120" s="5"/>
      <c r="I120" s="27"/>
      <c r="J120" s="5"/>
      <c r="K120" s="30"/>
      <c r="L120" s="30"/>
      <c r="M120" s="30"/>
      <c r="N120" s="30"/>
      <c r="O120" s="30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">
      <c r="A121" s="4"/>
      <c r="B121" s="4"/>
      <c r="C121" s="4"/>
      <c r="D121" s="4"/>
      <c r="E121" s="4"/>
      <c r="F121" s="5"/>
      <c r="G121" s="5"/>
      <c r="H121" s="5"/>
      <c r="I121" s="27"/>
      <c r="J121" s="5"/>
      <c r="K121" s="30"/>
      <c r="L121" s="30"/>
      <c r="M121" s="30"/>
      <c r="N121" s="30"/>
      <c r="O121" s="30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x14ac:dyDescent="0.3">
      <c r="A122" s="4"/>
      <c r="B122" s="4"/>
      <c r="C122" s="4"/>
      <c r="D122" s="4"/>
      <c r="E122" s="4"/>
      <c r="F122" s="5"/>
      <c r="G122" s="5"/>
      <c r="H122" s="5"/>
      <c r="I122" s="27"/>
      <c r="J122" s="5"/>
      <c r="K122" s="30"/>
      <c r="L122" s="30"/>
      <c r="M122" s="30"/>
      <c r="N122" s="30"/>
      <c r="O122" s="30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x14ac:dyDescent="0.3">
      <c r="A123" s="4"/>
      <c r="B123" s="4"/>
      <c r="C123" s="4"/>
      <c r="D123" s="4"/>
      <c r="E123" s="4"/>
      <c r="F123" s="5"/>
      <c r="G123" s="5"/>
      <c r="H123" s="5"/>
      <c r="I123" s="27"/>
      <c r="J123" s="5"/>
      <c r="K123" s="30"/>
      <c r="L123" s="30"/>
      <c r="M123" s="30"/>
      <c r="N123" s="30"/>
      <c r="O123" s="30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x14ac:dyDescent="0.3">
      <c r="A124" s="4"/>
      <c r="B124" s="4"/>
      <c r="C124" s="4"/>
      <c r="D124" s="4"/>
      <c r="E124" s="4"/>
      <c r="F124" s="5"/>
      <c r="G124" s="5"/>
      <c r="H124" s="5"/>
      <c r="I124" s="27"/>
      <c r="J124" s="5"/>
      <c r="K124" s="30"/>
      <c r="L124" s="30"/>
      <c r="M124" s="30"/>
      <c r="N124" s="30"/>
      <c r="O124" s="30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x14ac:dyDescent="0.3">
      <c r="A125" s="4"/>
      <c r="B125" s="4"/>
      <c r="C125" s="4"/>
      <c r="D125" s="4"/>
      <c r="E125" s="4"/>
      <c r="F125" s="5"/>
      <c r="G125" s="5"/>
      <c r="H125" s="5"/>
      <c r="I125" s="27"/>
      <c r="J125" s="5"/>
      <c r="K125" s="30"/>
      <c r="L125" s="30"/>
      <c r="M125" s="30"/>
      <c r="N125" s="30"/>
      <c r="O125" s="30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x14ac:dyDescent="0.3">
      <c r="A126" s="4"/>
      <c r="B126" s="4"/>
      <c r="C126" s="4"/>
      <c r="D126" s="4"/>
      <c r="E126" s="4"/>
      <c r="F126" s="5"/>
      <c r="G126" s="5"/>
      <c r="H126" s="5"/>
      <c r="I126" s="27"/>
      <c r="J126" s="5"/>
      <c r="K126" s="30"/>
      <c r="L126" s="30"/>
      <c r="M126" s="30"/>
      <c r="N126" s="30"/>
      <c r="O126" s="30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x14ac:dyDescent="0.3">
      <c r="A127" s="4"/>
      <c r="B127" s="4"/>
      <c r="C127" s="4"/>
      <c r="D127" s="4"/>
      <c r="E127" s="4"/>
      <c r="F127" s="5"/>
      <c r="G127" s="5"/>
      <c r="H127" s="5"/>
      <c r="I127" s="27"/>
      <c r="J127" s="5"/>
      <c r="K127" s="30"/>
      <c r="L127" s="30"/>
      <c r="M127" s="30"/>
      <c r="N127" s="30"/>
      <c r="O127" s="30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x14ac:dyDescent="0.3">
      <c r="A128" s="4"/>
      <c r="B128" s="4"/>
      <c r="C128" s="4"/>
      <c r="D128" s="4"/>
      <c r="E128" s="4"/>
      <c r="F128" s="5"/>
      <c r="G128" s="5"/>
      <c r="H128" s="5"/>
      <c r="I128" s="27"/>
      <c r="J128" s="5"/>
      <c r="K128" s="30"/>
      <c r="L128" s="30"/>
      <c r="M128" s="30"/>
      <c r="N128" s="30"/>
      <c r="O128" s="30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x14ac:dyDescent="0.3">
      <c r="A129" s="4"/>
      <c r="B129" s="4"/>
      <c r="C129" s="4"/>
      <c r="D129" s="4"/>
      <c r="E129" s="4"/>
      <c r="F129" s="5"/>
      <c r="G129" s="5"/>
      <c r="H129" s="5"/>
      <c r="I129" s="27"/>
      <c r="J129" s="5"/>
      <c r="K129" s="30"/>
      <c r="L129" s="30"/>
      <c r="M129" s="30"/>
      <c r="N129" s="30"/>
      <c r="O129" s="30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x14ac:dyDescent="0.3">
      <c r="A130" s="4"/>
      <c r="B130" s="4"/>
      <c r="C130" s="4"/>
      <c r="D130" s="4"/>
      <c r="E130" s="4"/>
      <c r="F130" s="5"/>
      <c r="G130" s="5"/>
      <c r="H130" s="5"/>
      <c r="I130" s="27"/>
      <c r="J130" s="5"/>
      <c r="K130" s="30"/>
      <c r="L130" s="30"/>
      <c r="M130" s="30"/>
      <c r="N130" s="30"/>
      <c r="O130" s="30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x14ac:dyDescent="0.3">
      <c r="A131" s="4"/>
      <c r="B131" s="4"/>
      <c r="C131" s="4"/>
      <c r="D131" s="4"/>
      <c r="E131" s="4"/>
      <c r="F131" s="5"/>
      <c r="G131" s="5"/>
      <c r="H131" s="5"/>
      <c r="I131" s="27"/>
      <c r="J131" s="5"/>
      <c r="K131" s="30"/>
      <c r="L131" s="30"/>
      <c r="M131" s="30"/>
      <c r="N131" s="30"/>
      <c r="O131" s="30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x14ac:dyDescent="0.3">
      <c r="A132" s="4"/>
      <c r="B132" s="4"/>
      <c r="C132" s="4"/>
      <c r="D132" s="4"/>
      <c r="E132" s="4"/>
      <c r="F132" s="5"/>
      <c r="G132" s="5"/>
      <c r="H132" s="5"/>
      <c r="I132" s="27"/>
      <c r="J132" s="5"/>
      <c r="K132" s="30"/>
      <c r="L132" s="30"/>
      <c r="M132" s="30"/>
      <c r="N132" s="30"/>
      <c r="O132" s="30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x14ac:dyDescent="0.3">
      <c r="A133" s="4"/>
      <c r="B133" s="4"/>
      <c r="C133" s="4"/>
      <c r="D133" s="4"/>
      <c r="E133" s="4"/>
      <c r="F133" s="5"/>
      <c r="G133" s="5"/>
      <c r="H133" s="5"/>
      <c r="I133" s="27"/>
      <c r="J133" s="5"/>
      <c r="K133" s="30"/>
      <c r="L133" s="30"/>
      <c r="M133" s="30"/>
      <c r="N133" s="30"/>
      <c r="O133" s="30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x14ac:dyDescent="0.3">
      <c r="A134" s="4"/>
      <c r="B134" s="4"/>
      <c r="C134" s="4"/>
      <c r="D134" s="4"/>
      <c r="E134" s="4"/>
      <c r="F134" s="5"/>
      <c r="G134" s="5"/>
      <c r="H134" s="5"/>
      <c r="I134" s="27"/>
      <c r="J134" s="5"/>
      <c r="K134" s="30"/>
      <c r="L134" s="30"/>
      <c r="M134" s="30"/>
      <c r="N134" s="30"/>
      <c r="O134" s="30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x14ac:dyDescent="0.3">
      <c r="A135" s="4"/>
      <c r="B135" s="4"/>
      <c r="C135" s="4"/>
      <c r="D135" s="4"/>
      <c r="E135" s="4"/>
      <c r="F135" s="5"/>
      <c r="G135" s="5"/>
      <c r="H135" s="5"/>
      <c r="I135" s="27"/>
      <c r="J135" s="5"/>
      <c r="K135" s="30"/>
      <c r="L135" s="30"/>
      <c r="M135" s="30"/>
      <c r="N135" s="30"/>
      <c r="O135" s="30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x14ac:dyDescent="0.3">
      <c r="A136" s="4"/>
      <c r="B136" s="4"/>
      <c r="C136" s="4"/>
      <c r="D136" s="4"/>
      <c r="E136" s="4"/>
      <c r="F136" s="5"/>
      <c r="G136" s="5"/>
      <c r="H136" s="5"/>
      <c r="I136" s="27"/>
      <c r="J136" s="5"/>
      <c r="K136" s="30"/>
      <c r="L136" s="30"/>
      <c r="M136" s="30"/>
      <c r="N136" s="30"/>
      <c r="O136" s="30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x14ac:dyDescent="0.3">
      <c r="A137" s="4"/>
      <c r="B137" s="4"/>
      <c r="C137" s="4"/>
      <c r="D137" s="4"/>
      <c r="E137" s="4"/>
      <c r="F137" s="5"/>
      <c r="G137" s="5"/>
      <c r="H137" s="5"/>
      <c r="I137" s="27"/>
      <c r="J137" s="5"/>
      <c r="K137" s="30"/>
      <c r="L137" s="30"/>
      <c r="M137" s="30"/>
      <c r="N137" s="30"/>
      <c r="O137" s="30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x14ac:dyDescent="0.3">
      <c r="A138" s="4"/>
      <c r="B138" s="4"/>
      <c r="C138" s="4"/>
      <c r="D138" s="4"/>
      <c r="E138" s="4"/>
      <c r="F138" s="5"/>
      <c r="G138" s="5"/>
      <c r="H138" s="5"/>
      <c r="I138" s="27"/>
      <c r="J138" s="5"/>
      <c r="K138" s="30"/>
      <c r="L138" s="30"/>
      <c r="M138" s="30"/>
      <c r="N138" s="30"/>
      <c r="O138" s="30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x14ac:dyDescent="0.3">
      <c r="A139" s="4"/>
      <c r="B139" s="4"/>
      <c r="C139" s="4"/>
      <c r="D139" s="4"/>
      <c r="E139" s="4"/>
      <c r="F139" s="5"/>
      <c r="G139" s="5"/>
      <c r="H139" s="5"/>
      <c r="I139" s="27"/>
      <c r="J139" s="5"/>
      <c r="K139" s="30"/>
      <c r="L139" s="30"/>
      <c r="M139" s="30"/>
      <c r="N139" s="30"/>
      <c r="O139" s="30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x14ac:dyDescent="0.3">
      <c r="A140" s="4"/>
      <c r="B140" s="4"/>
      <c r="C140" s="4"/>
      <c r="D140" s="4"/>
      <c r="E140" s="4"/>
      <c r="F140" s="5"/>
      <c r="G140" s="5"/>
      <c r="H140" s="5"/>
      <c r="I140" s="27"/>
      <c r="J140" s="5"/>
      <c r="K140" s="30"/>
      <c r="L140" s="30"/>
      <c r="M140" s="30"/>
      <c r="N140" s="30"/>
      <c r="O140" s="30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x14ac:dyDescent="0.3">
      <c r="A141" s="4"/>
      <c r="B141" s="4"/>
      <c r="C141" s="4"/>
      <c r="D141" s="4"/>
      <c r="E141" s="4"/>
      <c r="F141" s="5"/>
      <c r="G141" s="5"/>
      <c r="H141" s="5"/>
      <c r="I141" s="27"/>
      <c r="J141" s="5"/>
      <c r="K141" s="30"/>
      <c r="L141" s="30"/>
      <c r="M141" s="30"/>
      <c r="N141" s="30"/>
      <c r="O141" s="30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x14ac:dyDescent="0.3">
      <c r="A142" s="4"/>
      <c r="B142" s="4"/>
      <c r="C142" s="4"/>
      <c r="D142" s="4"/>
      <c r="E142" s="4"/>
      <c r="F142" s="5"/>
      <c r="G142" s="5"/>
      <c r="H142" s="5"/>
      <c r="I142" s="27"/>
      <c r="J142" s="5"/>
      <c r="K142" s="30"/>
      <c r="L142" s="30"/>
      <c r="M142" s="30"/>
      <c r="N142" s="30"/>
      <c r="O142" s="30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x14ac:dyDescent="0.3">
      <c r="A143" s="4"/>
      <c r="B143" s="4"/>
      <c r="C143" s="4"/>
      <c r="D143" s="4"/>
      <c r="E143" s="4"/>
      <c r="F143" s="5"/>
      <c r="G143" s="5"/>
      <c r="H143" s="5"/>
      <c r="I143" s="27"/>
      <c r="J143" s="5"/>
      <c r="K143" s="30"/>
      <c r="L143" s="30"/>
      <c r="M143" s="30"/>
      <c r="N143" s="30"/>
      <c r="O143" s="30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x14ac:dyDescent="0.3">
      <c r="A144" s="4"/>
      <c r="B144" s="4"/>
      <c r="C144" s="4"/>
      <c r="D144" s="4"/>
      <c r="E144" s="4"/>
      <c r="F144" s="5"/>
      <c r="G144" s="5"/>
      <c r="H144" s="5"/>
      <c r="I144" s="27"/>
      <c r="J144" s="5"/>
      <c r="K144" s="30"/>
      <c r="L144" s="30"/>
      <c r="M144" s="30"/>
      <c r="N144" s="30"/>
      <c r="O144" s="30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x14ac:dyDescent="0.3">
      <c r="A145" s="4"/>
      <c r="B145" s="4"/>
      <c r="C145" s="4"/>
      <c r="D145" s="4"/>
      <c r="E145" s="4"/>
      <c r="F145" s="5"/>
      <c r="G145" s="5"/>
      <c r="H145" s="5"/>
      <c r="I145" s="27"/>
      <c r="J145" s="5"/>
      <c r="K145" s="30"/>
      <c r="L145" s="30"/>
      <c r="M145" s="30"/>
      <c r="N145" s="30"/>
      <c r="O145" s="30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x14ac:dyDescent="0.3">
      <c r="A146" s="4"/>
      <c r="B146" s="4"/>
      <c r="C146" s="4"/>
      <c r="D146" s="4"/>
      <c r="E146" s="4"/>
      <c r="F146" s="5"/>
      <c r="G146" s="5"/>
      <c r="H146" s="5"/>
      <c r="I146" s="27"/>
      <c r="J146" s="5"/>
      <c r="K146" s="30"/>
      <c r="L146" s="30"/>
      <c r="M146" s="30"/>
      <c r="N146" s="30"/>
      <c r="O146" s="30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x14ac:dyDescent="0.3">
      <c r="A147" s="4"/>
      <c r="B147" s="4"/>
      <c r="C147" s="4"/>
      <c r="D147" s="4"/>
      <c r="E147" s="4"/>
      <c r="F147" s="5"/>
      <c r="G147" s="5"/>
      <c r="H147" s="5"/>
      <c r="I147" s="27"/>
      <c r="J147" s="5"/>
      <c r="K147" s="30"/>
      <c r="L147" s="30"/>
      <c r="M147" s="30"/>
      <c r="N147" s="30"/>
      <c r="O147" s="30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x14ac:dyDescent="0.3">
      <c r="A148" s="4"/>
      <c r="B148" s="4"/>
      <c r="C148" s="4"/>
      <c r="D148" s="4"/>
      <c r="E148" s="4"/>
      <c r="F148" s="5"/>
      <c r="G148" s="5"/>
      <c r="H148" s="5"/>
      <c r="I148" s="27"/>
      <c r="J148" s="5"/>
      <c r="K148" s="30"/>
      <c r="L148" s="30"/>
      <c r="M148" s="30"/>
      <c r="N148" s="30"/>
      <c r="O148" s="30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x14ac:dyDescent="0.3">
      <c r="A149" s="4"/>
      <c r="B149" s="4"/>
      <c r="C149" s="4"/>
      <c r="D149" s="4"/>
      <c r="E149" s="4"/>
      <c r="F149" s="5"/>
      <c r="G149" s="5"/>
      <c r="H149" s="5"/>
      <c r="I149" s="27"/>
      <c r="J149" s="5"/>
      <c r="K149" s="30"/>
      <c r="L149" s="30"/>
      <c r="M149" s="30"/>
      <c r="N149" s="30"/>
      <c r="O149" s="30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x14ac:dyDescent="0.3">
      <c r="A150" s="4"/>
      <c r="B150" s="4"/>
      <c r="C150" s="4"/>
      <c r="D150" s="4"/>
      <c r="E150" s="4"/>
      <c r="F150" s="5"/>
      <c r="G150" s="5"/>
      <c r="H150" s="5"/>
      <c r="I150" s="27"/>
      <c r="J150" s="5"/>
      <c r="K150" s="30"/>
      <c r="L150" s="30"/>
      <c r="M150" s="30"/>
      <c r="N150" s="30"/>
      <c r="O150" s="30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x14ac:dyDescent="0.3">
      <c r="A151" s="4"/>
      <c r="B151" s="4"/>
      <c r="C151" s="4"/>
      <c r="D151" s="4"/>
      <c r="E151" s="4"/>
      <c r="F151" s="5"/>
      <c r="G151" s="5"/>
      <c r="H151" s="5"/>
      <c r="I151" s="27"/>
      <c r="J151" s="5"/>
      <c r="K151" s="30"/>
      <c r="L151" s="30"/>
      <c r="M151" s="30"/>
      <c r="N151" s="30"/>
      <c r="O151" s="30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x14ac:dyDescent="0.3">
      <c r="A152" s="4"/>
      <c r="B152" s="4"/>
      <c r="C152" s="4"/>
      <c r="D152" s="4"/>
      <c r="E152" s="4"/>
      <c r="F152" s="5"/>
      <c r="G152" s="5"/>
      <c r="H152" s="5"/>
      <c r="I152" s="27"/>
      <c r="J152" s="5"/>
      <c r="K152" s="30"/>
      <c r="L152" s="30"/>
      <c r="M152" s="30"/>
      <c r="N152" s="30"/>
      <c r="O152" s="30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x14ac:dyDescent="0.3">
      <c r="A153" s="4"/>
      <c r="B153" s="4"/>
      <c r="C153" s="4"/>
      <c r="D153" s="4"/>
      <c r="E153" s="4"/>
      <c r="F153" s="5"/>
      <c r="G153" s="5"/>
      <c r="H153" s="5"/>
      <c r="I153" s="27"/>
      <c r="J153" s="5"/>
      <c r="K153" s="30"/>
      <c r="L153" s="30"/>
      <c r="M153" s="30"/>
      <c r="N153" s="30"/>
      <c r="O153" s="30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x14ac:dyDescent="0.3">
      <c r="A154" s="4"/>
      <c r="B154" s="4"/>
      <c r="C154" s="4"/>
      <c r="D154" s="4"/>
      <c r="E154" s="4"/>
      <c r="F154" s="5"/>
      <c r="G154" s="5"/>
      <c r="H154" s="5"/>
      <c r="I154" s="27"/>
      <c r="J154" s="5"/>
      <c r="K154" s="30"/>
      <c r="L154" s="30"/>
      <c r="M154" s="30"/>
      <c r="N154" s="30"/>
      <c r="O154" s="30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x14ac:dyDescent="0.3">
      <c r="A155" s="4"/>
      <c r="B155" s="4"/>
      <c r="C155" s="4"/>
      <c r="D155" s="4"/>
      <c r="E155" s="4"/>
      <c r="F155" s="5"/>
      <c r="G155" s="5"/>
      <c r="H155" s="5"/>
      <c r="I155" s="27"/>
      <c r="J155" s="5"/>
      <c r="K155" s="30"/>
      <c r="L155" s="30"/>
      <c r="M155" s="30"/>
      <c r="N155" s="30"/>
      <c r="O155" s="30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x14ac:dyDescent="0.3">
      <c r="A156" s="4"/>
      <c r="B156" s="4"/>
      <c r="C156" s="4"/>
      <c r="D156" s="4"/>
      <c r="E156" s="4"/>
      <c r="F156" s="5"/>
      <c r="G156" s="5"/>
      <c r="H156" s="5"/>
      <c r="I156" s="27"/>
      <c r="J156" s="5"/>
      <c r="K156" s="30"/>
      <c r="L156" s="30"/>
      <c r="M156" s="30"/>
      <c r="N156" s="30"/>
      <c r="O156" s="30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x14ac:dyDescent="0.3">
      <c r="A157" s="4"/>
      <c r="B157" s="4"/>
      <c r="C157" s="4"/>
      <c r="D157" s="4"/>
      <c r="E157" s="4"/>
      <c r="F157" s="5"/>
      <c r="G157" s="5"/>
      <c r="H157" s="5"/>
      <c r="I157" s="27"/>
      <c r="J157" s="5"/>
      <c r="K157" s="30"/>
      <c r="L157" s="30"/>
      <c r="M157" s="30"/>
      <c r="N157" s="30"/>
      <c r="O157" s="30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x14ac:dyDescent="0.3">
      <c r="A158" s="4"/>
      <c r="B158" s="4"/>
      <c r="C158" s="4"/>
      <c r="D158" s="4"/>
      <c r="E158" s="4"/>
      <c r="F158" s="5"/>
      <c r="G158" s="5"/>
      <c r="H158" s="5"/>
      <c r="I158" s="27"/>
      <c r="J158" s="5"/>
      <c r="K158" s="30"/>
      <c r="L158" s="30"/>
      <c r="M158" s="30"/>
      <c r="N158" s="30"/>
      <c r="O158" s="30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x14ac:dyDescent="0.3">
      <c r="A159" s="4"/>
      <c r="B159" s="4"/>
      <c r="C159" s="4"/>
      <c r="D159" s="4"/>
      <c r="E159" s="4"/>
      <c r="F159" s="5"/>
      <c r="G159" s="5"/>
      <c r="H159" s="5"/>
      <c r="I159" s="27"/>
      <c r="J159" s="5"/>
      <c r="K159" s="30"/>
      <c r="L159" s="30"/>
      <c r="M159" s="30"/>
      <c r="N159" s="30"/>
      <c r="O159" s="30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x14ac:dyDescent="0.3">
      <c r="A160" s="4"/>
      <c r="B160" s="4"/>
      <c r="C160" s="4"/>
      <c r="D160" s="4"/>
      <c r="E160" s="4"/>
      <c r="F160" s="5"/>
      <c r="G160" s="5"/>
      <c r="H160" s="5"/>
      <c r="I160" s="27"/>
      <c r="J160" s="5"/>
      <c r="K160" s="30"/>
      <c r="L160" s="30"/>
      <c r="M160" s="30"/>
      <c r="N160" s="30"/>
      <c r="O160" s="30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x14ac:dyDescent="0.3">
      <c r="A161" s="4"/>
      <c r="B161" s="4"/>
      <c r="C161" s="4"/>
      <c r="D161" s="4"/>
      <c r="E161" s="4"/>
      <c r="F161" s="5"/>
      <c r="G161" s="5"/>
      <c r="H161" s="5"/>
      <c r="I161" s="27"/>
      <c r="J161" s="5"/>
      <c r="K161" s="30"/>
      <c r="L161" s="30"/>
      <c r="M161" s="30"/>
      <c r="N161" s="30"/>
      <c r="O161" s="30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x14ac:dyDescent="0.3">
      <c r="A162" s="4"/>
      <c r="B162" s="4"/>
      <c r="C162" s="4"/>
      <c r="D162" s="4"/>
      <c r="E162" s="4"/>
      <c r="F162" s="5"/>
      <c r="G162" s="5"/>
      <c r="H162" s="5"/>
      <c r="I162" s="27"/>
      <c r="J162" s="5"/>
      <c r="K162" s="30"/>
      <c r="L162" s="30"/>
      <c r="M162" s="30"/>
      <c r="N162" s="30"/>
      <c r="O162" s="30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x14ac:dyDescent="0.3">
      <c r="A163" s="4"/>
      <c r="B163" s="4"/>
      <c r="C163" s="4"/>
      <c r="D163" s="4"/>
      <c r="E163" s="4"/>
      <c r="F163" s="5"/>
      <c r="G163" s="5"/>
      <c r="H163" s="5"/>
      <c r="I163" s="27"/>
      <c r="J163" s="5"/>
      <c r="K163" s="30"/>
      <c r="L163" s="30"/>
      <c r="M163" s="30"/>
      <c r="N163" s="30"/>
      <c r="O163" s="30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x14ac:dyDescent="0.3">
      <c r="A164" s="4"/>
      <c r="B164" s="4"/>
      <c r="C164" s="4"/>
      <c r="D164" s="4"/>
      <c r="E164" s="4"/>
      <c r="F164" s="5"/>
      <c r="G164" s="5"/>
      <c r="H164" s="5"/>
      <c r="I164" s="27"/>
      <c r="J164" s="5"/>
      <c r="K164" s="30"/>
      <c r="L164" s="30"/>
      <c r="M164" s="30"/>
      <c r="N164" s="30"/>
      <c r="O164" s="30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x14ac:dyDescent="0.3">
      <c r="A165" s="4"/>
      <c r="B165" s="4"/>
      <c r="C165" s="4"/>
      <c r="D165" s="4"/>
      <c r="E165" s="4"/>
      <c r="F165" s="5"/>
      <c r="G165" s="5"/>
      <c r="H165" s="5"/>
      <c r="I165" s="27"/>
      <c r="J165" s="5"/>
      <c r="K165" s="30"/>
      <c r="L165" s="30"/>
      <c r="M165" s="30"/>
      <c r="N165" s="30"/>
      <c r="O165" s="30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x14ac:dyDescent="0.3">
      <c r="A166" s="4"/>
      <c r="B166" s="4"/>
      <c r="C166" s="4"/>
      <c r="D166" s="4"/>
      <c r="E166" s="4"/>
      <c r="F166" s="5"/>
      <c r="G166" s="5"/>
      <c r="H166" s="5"/>
      <c r="I166" s="27"/>
      <c r="J166" s="5"/>
      <c r="K166" s="30"/>
      <c r="L166" s="30"/>
      <c r="M166" s="30"/>
      <c r="N166" s="30"/>
      <c r="O166" s="30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x14ac:dyDescent="0.3">
      <c r="A167" s="4"/>
      <c r="B167" s="4"/>
      <c r="C167" s="4"/>
      <c r="D167" s="4"/>
      <c r="E167" s="4"/>
      <c r="F167" s="5"/>
      <c r="G167" s="5"/>
      <c r="H167" s="5"/>
      <c r="I167" s="27"/>
      <c r="J167" s="5"/>
      <c r="K167" s="30"/>
      <c r="L167" s="30"/>
      <c r="M167" s="30"/>
      <c r="N167" s="30"/>
      <c r="O167" s="30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x14ac:dyDescent="0.3">
      <c r="A168" s="4"/>
      <c r="B168" s="4"/>
      <c r="C168" s="4"/>
      <c r="D168" s="4"/>
      <c r="E168" s="4"/>
      <c r="F168" s="5"/>
      <c r="G168" s="5"/>
      <c r="H168" s="5"/>
      <c r="I168" s="27"/>
      <c r="J168" s="5"/>
      <c r="K168" s="30"/>
      <c r="L168" s="30"/>
      <c r="M168" s="30"/>
      <c r="N168" s="30"/>
      <c r="O168" s="30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x14ac:dyDescent="0.3">
      <c r="A169" s="4"/>
      <c r="B169" s="4"/>
      <c r="C169" s="4"/>
      <c r="D169" s="4"/>
      <c r="E169" s="4"/>
      <c r="F169" s="5"/>
      <c r="G169" s="5"/>
      <c r="H169" s="5"/>
      <c r="I169" s="27"/>
      <c r="J169" s="5"/>
      <c r="K169" s="30"/>
      <c r="L169" s="30"/>
      <c r="M169" s="30"/>
      <c r="N169" s="30"/>
      <c r="O169" s="30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x14ac:dyDescent="0.3">
      <c r="A170" s="4"/>
      <c r="B170" s="4"/>
      <c r="C170" s="4"/>
      <c r="D170" s="4"/>
      <c r="E170" s="4"/>
      <c r="F170" s="5"/>
      <c r="G170" s="5"/>
      <c r="H170" s="5"/>
      <c r="I170" s="27"/>
      <c r="J170" s="5"/>
      <c r="K170" s="30"/>
      <c r="L170" s="30"/>
      <c r="M170" s="30"/>
      <c r="N170" s="30"/>
      <c r="O170" s="30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x14ac:dyDescent="0.3">
      <c r="A171" s="4"/>
      <c r="B171" s="4"/>
      <c r="C171" s="4"/>
      <c r="D171" s="4"/>
      <c r="E171" s="4"/>
      <c r="F171" s="5"/>
      <c r="G171" s="5"/>
      <c r="H171" s="5"/>
      <c r="I171" s="27"/>
      <c r="J171" s="5"/>
      <c r="K171" s="30"/>
      <c r="L171" s="30"/>
      <c r="M171" s="30"/>
      <c r="N171" s="30"/>
      <c r="O171" s="30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x14ac:dyDescent="0.3">
      <c r="A172" s="4"/>
      <c r="B172" s="4"/>
      <c r="C172" s="4"/>
      <c r="D172" s="4"/>
      <c r="E172" s="4"/>
      <c r="F172" s="5"/>
      <c r="G172" s="5"/>
      <c r="H172" s="5"/>
      <c r="I172" s="27"/>
      <c r="J172" s="5"/>
      <c r="K172" s="30"/>
      <c r="L172" s="30"/>
      <c r="M172" s="30"/>
      <c r="N172" s="30"/>
      <c r="O172" s="30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x14ac:dyDescent="0.3">
      <c r="A173" s="4"/>
      <c r="B173" s="4"/>
      <c r="C173" s="4"/>
      <c r="D173" s="4"/>
      <c r="E173" s="4"/>
      <c r="F173" s="5"/>
      <c r="G173" s="5"/>
      <c r="H173" s="5"/>
      <c r="I173" s="27"/>
      <c r="J173" s="5"/>
      <c r="K173" s="30"/>
      <c r="L173" s="30"/>
      <c r="M173" s="30"/>
      <c r="N173" s="30"/>
      <c r="O173" s="30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x14ac:dyDescent="0.3">
      <c r="A174" s="4"/>
      <c r="B174" s="4"/>
      <c r="C174" s="4"/>
      <c r="D174" s="4"/>
      <c r="E174" s="4"/>
      <c r="F174" s="5"/>
      <c r="G174" s="5"/>
      <c r="H174" s="5"/>
      <c r="I174" s="27"/>
      <c r="J174" s="5"/>
      <c r="K174" s="30"/>
      <c r="L174" s="30"/>
      <c r="M174" s="30"/>
      <c r="N174" s="30"/>
      <c r="O174" s="30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x14ac:dyDescent="0.3">
      <c r="A175" s="4"/>
      <c r="B175" s="4"/>
      <c r="C175" s="4"/>
      <c r="D175" s="4"/>
      <c r="E175" s="4"/>
      <c r="F175" s="5"/>
      <c r="G175" s="5"/>
      <c r="H175" s="5"/>
      <c r="I175" s="27"/>
      <c r="J175" s="5"/>
      <c r="K175" s="30"/>
      <c r="L175" s="30"/>
      <c r="M175" s="30"/>
      <c r="N175" s="30"/>
      <c r="O175" s="30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x14ac:dyDescent="0.3">
      <c r="A176" s="4"/>
      <c r="B176" s="4"/>
      <c r="C176" s="4"/>
      <c r="D176" s="4"/>
      <c r="E176" s="4"/>
      <c r="F176" s="5"/>
      <c r="G176" s="5"/>
      <c r="H176" s="5"/>
      <c r="I176" s="27"/>
      <c r="J176" s="5"/>
      <c r="K176" s="30"/>
      <c r="L176" s="30"/>
      <c r="M176" s="30"/>
      <c r="N176" s="30"/>
      <c r="O176" s="30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x14ac:dyDescent="0.3">
      <c r="A177" s="4"/>
      <c r="B177" s="4"/>
      <c r="C177" s="4"/>
      <c r="D177" s="4"/>
      <c r="E177" s="4"/>
      <c r="F177" s="5"/>
      <c r="G177" s="5"/>
      <c r="H177" s="5"/>
      <c r="I177" s="27"/>
      <c r="J177" s="5"/>
      <c r="K177" s="30"/>
      <c r="L177" s="30"/>
      <c r="M177" s="30"/>
      <c r="N177" s="30"/>
      <c r="O177" s="30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x14ac:dyDescent="0.3">
      <c r="A178" s="4"/>
      <c r="B178" s="4"/>
      <c r="C178" s="4"/>
      <c r="D178" s="4"/>
      <c r="E178" s="4"/>
      <c r="F178" s="5"/>
      <c r="G178" s="5"/>
      <c r="H178" s="5"/>
      <c r="I178" s="27"/>
      <c r="J178" s="5"/>
      <c r="K178" s="30"/>
      <c r="L178" s="30"/>
      <c r="M178" s="30"/>
      <c r="N178" s="30"/>
      <c r="O178" s="30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x14ac:dyDescent="0.3">
      <c r="A179" s="4"/>
      <c r="B179" s="4"/>
      <c r="C179" s="4"/>
      <c r="D179" s="4"/>
      <c r="E179" s="4"/>
      <c r="F179" s="5"/>
      <c r="G179" s="5"/>
      <c r="H179" s="5"/>
      <c r="I179" s="27"/>
      <c r="J179" s="5"/>
      <c r="K179" s="30"/>
      <c r="L179" s="30"/>
      <c r="M179" s="30"/>
      <c r="N179" s="30"/>
      <c r="O179" s="30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x14ac:dyDescent="0.3">
      <c r="A180" s="4"/>
      <c r="B180" s="4"/>
      <c r="C180" s="4"/>
      <c r="D180" s="4"/>
      <c r="E180" s="4"/>
      <c r="F180" s="5"/>
      <c r="G180" s="5"/>
      <c r="H180" s="5"/>
      <c r="I180" s="27"/>
      <c r="J180" s="5"/>
      <c r="K180" s="30"/>
      <c r="L180" s="30"/>
      <c r="M180" s="30"/>
      <c r="N180" s="30"/>
      <c r="O180" s="30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x14ac:dyDescent="0.3">
      <c r="A181" s="4"/>
      <c r="B181" s="4"/>
      <c r="C181" s="4"/>
      <c r="D181" s="4"/>
      <c r="E181" s="4"/>
      <c r="F181" s="5"/>
      <c r="G181" s="5"/>
      <c r="H181" s="5"/>
      <c r="I181" s="27"/>
      <c r="J181" s="5"/>
      <c r="K181" s="30"/>
      <c r="L181" s="30"/>
      <c r="M181" s="30"/>
      <c r="N181" s="30"/>
      <c r="O181" s="30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x14ac:dyDescent="0.3">
      <c r="A182" s="4"/>
      <c r="B182" s="4"/>
      <c r="C182" s="4"/>
      <c r="D182" s="4"/>
      <c r="E182" s="4"/>
      <c r="F182" s="5"/>
      <c r="G182" s="5"/>
      <c r="H182" s="5"/>
      <c r="I182" s="27"/>
      <c r="J182" s="5"/>
      <c r="K182" s="30"/>
      <c r="L182" s="30"/>
      <c r="M182" s="30"/>
      <c r="N182" s="30"/>
      <c r="O182" s="30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x14ac:dyDescent="0.3">
      <c r="A183" s="4"/>
      <c r="B183" s="4"/>
      <c r="C183" s="4"/>
      <c r="D183" s="4"/>
      <c r="E183" s="4"/>
      <c r="F183" s="5"/>
      <c r="G183" s="5"/>
      <c r="H183" s="5"/>
      <c r="I183" s="27"/>
      <c r="J183" s="5"/>
      <c r="K183" s="30"/>
      <c r="L183" s="30"/>
      <c r="M183" s="30"/>
      <c r="N183" s="30"/>
      <c r="O183" s="30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x14ac:dyDescent="0.3">
      <c r="A184" s="4"/>
      <c r="B184" s="4"/>
      <c r="C184" s="4"/>
      <c r="D184" s="4"/>
      <c r="E184" s="4"/>
      <c r="F184" s="5"/>
      <c r="G184" s="5"/>
      <c r="H184" s="5"/>
      <c r="I184" s="27"/>
      <c r="J184" s="5"/>
      <c r="K184" s="30"/>
      <c r="L184" s="30"/>
      <c r="M184" s="30"/>
      <c r="N184" s="30"/>
      <c r="O184" s="30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x14ac:dyDescent="0.3">
      <c r="A185" s="4"/>
      <c r="B185" s="4"/>
      <c r="C185" s="4"/>
      <c r="D185" s="4"/>
      <c r="E185" s="4"/>
      <c r="F185" s="5"/>
      <c r="G185" s="5"/>
      <c r="H185" s="5"/>
      <c r="I185" s="27"/>
      <c r="J185" s="5"/>
      <c r="K185" s="30"/>
      <c r="L185" s="30"/>
      <c r="M185" s="30"/>
      <c r="N185" s="30"/>
      <c r="O185" s="30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x14ac:dyDescent="0.3">
      <c r="A186" s="4"/>
      <c r="B186" s="4"/>
      <c r="C186" s="4"/>
      <c r="D186" s="4"/>
      <c r="E186" s="4"/>
      <c r="F186" s="5"/>
      <c r="G186" s="5"/>
      <c r="H186" s="5"/>
      <c r="I186" s="27"/>
      <c r="J186" s="5"/>
      <c r="K186" s="30"/>
      <c r="L186" s="30"/>
      <c r="M186" s="30"/>
      <c r="N186" s="30"/>
      <c r="O186" s="30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x14ac:dyDescent="0.3">
      <c r="A187" s="4"/>
      <c r="B187" s="4"/>
      <c r="C187" s="4"/>
      <c r="D187" s="4"/>
      <c r="E187" s="4"/>
      <c r="F187" s="5"/>
      <c r="G187" s="5"/>
      <c r="H187" s="5"/>
      <c r="I187" s="27"/>
      <c r="J187" s="5"/>
      <c r="K187" s="30"/>
      <c r="L187" s="30"/>
      <c r="M187" s="30"/>
      <c r="N187" s="30"/>
      <c r="O187" s="30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x14ac:dyDescent="0.3">
      <c r="A188" s="4"/>
      <c r="B188" s="4"/>
      <c r="C188" s="4"/>
      <c r="D188" s="4"/>
      <c r="E188" s="4"/>
      <c r="F188" s="5"/>
      <c r="G188" s="5"/>
      <c r="H188" s="5"/>
      <c r="I188" s="27"/>
      <c r="J188" s="5"/>
      <c r="K188" s="30"/>
      <c r="L188" s="30"/>
      <c r="M188" s="30"/>
      <c r="N188" s="30"/>
      <c r="O188" s="30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x14ac:dyDescent="0.3">
      <c r="A189" s="4"/>
      <c r="B189" s="4"/>
      <c r="C189" s="4"/>
      <c r="D189" s="4"/>
      <c r="E189" s="4"/>
      <c r="F189" s="5"/>
      <c r="G189" s="5"/>
      <c r="H189" s="5"/>
      <c r="I189" s="27"/>
      <c r="J189" s="5"/>
      <c r="K189" s="30"/>
      <c r="L189" s="30"/>
      <c r="M189" s="30"/>
      <c r="N189" s="30"/>
      <c r="O189" s="30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x14ac:dyDescent="0.3">
      <c r="A190" s="4"/>
      <c r="B190" s="4"/>
      <c r="C190" s="4"/>
      <c r="D190" s="4"/>
      <c r="E190" s="4"/>
      <c r="F190" s="5"/>
      <c r="G190" s="5"/>
      <c r="H190" s="5"/>
      <c r="I190" s="27"/>
      <c r="J190" s="5"/>
      <c r="K190" s="30"/>
      <c r="L190" s="30"/>
      <c r="M190" s="30"/>
      <c r="N190" s="30"/>
      <c r="O190" s="30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x14ac:dyDescent="0.3">
      <c r="A191" s="4"/>
      <c r="B191" s="4"/>
      <c r="C191" s="4"/>
      <c r="D191" s="4"/>
      <c r="E191" s="4"/>
      <c r="F191" s="5"/>
      <c r="G191" s="5"/>
      <c r="H191" s="5"/>
      <c r="I191" s="27"/>
      <c r="J191" s="5"/>
      <c r="K191" s="30"/>
      <c r="L191" s="30"/>
      <c r="M191" s="30"/>
      <c r="N191" s="30"/>
      <c r="O191" s="30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x14ac:dyDescent="0.3">
      <c r="A192" s="4"/>
      <c r="B192" s="4"/>
      <c r="C192" s="4"/>
      <c r="D192" s="4"/>
      <c r="E192" s="4"/>
      <c r="F192" s="5"/>
      <c r="G192" s="5"/>
      <c r="H192" s="5"/>
      <c r="I192" s="27"/>
      <c r="J192" s="5"/>
      <c r="K192" s="30"/>
      <c r="L192" s="30"/>
      <c r="M192" s="30"/>
      <c r="N192" s="30"/>
      <c r="O192" s="30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x14ac:dyDescent="0.3">
      <c r="A193" s="4"/>
      <c r="B193" s="4"/>
      <c r="C193" s="4"/>
      <c r="D193" s="4"/>
      <c r="E193" s="4"/>
      <c r="F193" s="5"/>
      <c r="G193" s="5"/>
      <c r="H193" s="5"/>
      <c r="I193" s="27"/>
      <c r="J193" s="5"/>
      <c r="K193" s="30"/>
      <c r="L193" s="30"/>
      <c r="M193" s="30"/>
      <c r="N193" s="30"/>
      <c r="O193" s="30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x14ac:dyDescent="0.3">
      <c r="A194" s="4"/>
      <c r="B194" s="4"/>
      <c r="C194" s="4"/>
      <c r="D194" s="4"/>
      <c r="E194" s="4"/>
      <c r="F194" s="5"/>
      <c r="G194" s="5"/>
      <c r="H194" s="5"/>
      <c r="I194" s="27"/>
      <c r="J194" s="5"/>
      <c r="K194" s="30"/>
      <c r="L194" s="30"/>
      <c r="M194" s="30"/>
      <c r="N194" s="30"/>
      <c r="O194" s="30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x14ac:dyDescent="0.3">
      <c r="A195" s="4"/>
      <c r="B195" s="4"/>
      <c r="C195" s="4"/>
      <c r="D195" s="4"/>
      <c r="E195" s="4"/>
      <c r="F195" s="5"/>
      <c r="G195" s="5"/>
      <c r="H195" s="5"/>
      <c r="I195" s="27"/>
      <c r="J195" s="5"/>
      <c r="K195" s="30"/>
      <c r="L195" s="30"/>
      <c r="M195" s="30"/>
      <c r="N195" s="30"/>
      <c r="O195" s="30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x14ac:dyDescent="0.3">
      <c r="A196" s="4"/>
      <c r="B196" s="4"/>
      <c r="C196" s="4"/>
      <c r="D196" s="4"/>
      <c r="E196" s="4"/>
      <c r="F196" s="5"/>
      <c r="G196" s="5"/>
      <c r="H196" s="5"/>
      <c r="I196" s="27"/>
      <c r="J196" s="5"/>
      <c r="K196" s="30"/>
      <c r="L196" s="30"/>
      <c r="M196" s="30"/>
      <c r="N196" s="30"/>
      <c r="O196" s="30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x14ac:dyDescent="0.3">
      <c r="A197" s="4"/>
      <c r="B197" s="4"/>
      <c r="C197" s="4"/>
      <c r="D197" s="4"/>
      <c r="E197" s="4"/>
      <c r="F197" s="5"/>
      <c r="G197" s="5"/>
      <c r="H197" s="5"/>
      <c r="I197" s="27"/>
      <c r="J197" s="5"/>
      <c r="K197" s="30"/>
      <c r="L197" s="30"/>
      <c r="M197" s="30"/>
      <c r="N197" s="30"/>
      <c r="O197" s="30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x14ac:dyDescent="0.3">
      <c r="A198" s="4"/>
      <c r="B198" s="4"/>
      <c r="C198" s="4"/>
      <c r="D198" s="4"/>
      <c r="E198" s="4"/>
      <c r="F198" s="5"/>
      <c r="G198" s="5"/>
      <c r="H198" s="5"/>
      <c r="I198" s="27"/>
      <c r="J198" s="5"/>
      <c r="K198" s="30"/>
      <c r="L198" s="30"/>
      <c r="M198" s="30"/>
      <c r="N198" s="30"/>
      <c r="O198" s="30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x14ac:dyDescent="0.3">
      <c r="A199" s="4"/>
      <c r="B199" s="4"/>
      <c r="C199" s="4"/>
      <c r="D199" s="4"/>
      <c r="E199" s="4"/>
      <c r="F199" s="5"/>
      <c r="G199" s="5"/>
      <c r="H199" s="5"/>
      <c r="I199" s="27"/>
      <c r="J199" s="5"/>
      <c r="K199" s="30"/>
      <c r="L199" s="30"/>
      <c r="M199" s="30"/>
      <c r="N199" s="30"/>
      <c r="O199" s="30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x14ac:dyDescent="0.3">
      <c r="A200" s="4"/>
      <c r="B200" s="4"/>
      <c r="C200" s="4"/>
      <c r="D200" s="4"/>
      <c r="E200" s="4"/>
      <c r="F200" s="5"/>
      <c r="G200" s="5"/>
      <c r="H200" s="5"/>
      <c r="I200" s="27"/>
      <c r="J200" s="5"/>
      <c r="K200" s="30"/>
      <c r="L200" s="30"/>
      <c r="M200" s="30"/>
      <c r="N200" s="30"/>
      <c r="O200" s="30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x14ac:dyDescent="0.3">
      <c r="A201" s="4"/>
      <c r="B201" s="4"/>
      <c r="C201" s="4"/>
      <c r="D201" s="4"/>
      <c r="E201" s="4"/>
      <c r="F201" s="5"/>
      <c r="G201" s="5"/>
      <c r="H201" s="5"/>
      <c r="I201" s="27"/>
      <c r="J201" s="5"/>
      <c r="K201" s="30"/>
      <c r="L201" s="30"/>
      <c r="M201" s="30"/>
      <c r="N201" s="30"/>
      <c r="O201" s="30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x14ac:dyDescent="0.3">
      <c r="A202" s="4"/>
      <c r="B202" s="4"/>
      <c r="C202" s="4"/>
      <c r="D202" s="4"/>
      <c r="E202" s="4"/>
      <c r="F202" s="5"/>
      <c r="G202" s="5"/>
      <c r="H202" s="5"/>
      <c r="I202" s="27"/>
      <c r="J202" s="5"/>
      <c r="K202" s="30"/>
      <c r="L202" s="30"/>
      <c r="M202" s="30"/>
      <c r="N202" s="30"/>
      <c r="O202" s="30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x14ac:dyDescent="0.3">
      <c r="A203" s="4"/>
      <c r="B203" s="4"/>
      <c r="C203" s="4"/>
      <c r="D203" s="4"/>
      <c r="E203" s="4"/>
      <c r="F203" s="5"/>
      <c r="G203" s="5"/>
      <c r="H203" s="5"/>
      <c r="I203" s="27"/>
      <c r="J203" s="5"/>
      <c r="K203" s="30"/>
      <c r="L203" s="30"/>
      <c r="M203" s="30"/>
      <c r="N203" s="30"/>
      <c r="O203" s="30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x14ac:dyDescent="0.3">
      <c r="A204" s="4"/>
      <c r="B204" s="4"/>
      <c r="C204" s="4"/>
      <c r="D204" s="4"/>
      <c r="E204" s="4"/>
      <c r="F204" s="5"/>
      <c r="G204" s="5"/>
      <c r="H204" s="5"/>
      <c r="I204" s="27"/>
      <c r="J204" s="5"/>
      <c r="K204" s="30"/>
      <c r="L204" s="30"/>
      <c r="M204" s="30"/>
      <c r="N204" s="30"/>
      <c r="O204" s="30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x14ac:dyDescent="0.3">
      <c r="A205" s="4"/>
      <c r="B205" s="4"/>
      <c r="C205" s="4"/>
      <c r="D205" s="4"/>
      <c r="E205" s="4"/>
      <c r="F205" s="5"/>
      <c r="G205" s="5"/>
      <c r="H205" s="5"/>
      <c r="I205" s="27"/>
      <c r="J205" s="5"/>
      <c r="K205" s="30"/>
      <c r="L205" s="30"/>
      <c r="M205" s="30"/>
      <c r="N205" s="30"/>
      <c r="O205" s="30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x14ac:dyDescent="0.3">
      <c r="A206" s="4"/>
      <c r="B206" s="4"/>
      <c r="C206" s="4"/>
      <c r="D206" s="4"/>
      <c r="E206" s="4"/>
      <c r="F206" s="5"/>
      <c r="G206" s="5"/>
      <c r="H206" s="5"/>
      <c r="I206" s="27"/>
      <c r="J206" s="5"/>
      <c r="K206" s="30"/>
      <c r="L206" s="30"/>
      <c r="M206" s="30"/>
      <c r="N206" s="30"/>
      <c r="O206" s="30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x14ac:dyDescent="0.3">
      <c r="A207" s="4"/>
      <c r="B207" s="4"/>
      <c r="C207" s="4"/>
      <c r="D207" s="4"/>
      <c r="E207" s="4"/>
      <c r="F207" s="5"/>
      <c r="G207" s="5"/>
      <c r="H207" s="5"/>
      <c r="I207" s="27"/>
      <c r="J207" s="5"/>
      <c r="K207" s="30"/>
      <c r="L207" s="30"/>
      <c r="M207" s="30"/>
      <c r="N207" s="30"/>
      <c r="O207" s="30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x14ac:dyDescent="0.3">
      <c r="A208" s="4"/>
      <c r="B208" s="4"/>
      <c r="C208" s="4"/>
      <c r="D208" s="4"/>
      <c r="E208" s="4"/>
      <c r="F208" s="5"/>
      <c r="G208" s="5"/>
      <c r="H208" s="5"/>
      <c r="I208" s="27"/>
      <c r="J208" s="5"/>
      <c r="K208" s="30"/>
      <c r="L208" s="30"/>
      <c r="M208" s="30"/>
      <c r="N208" s="30"/>
      <c r="O208" s="30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x14ac:dyDescent="0.3">
      <c r="A209" s="4"/>
      <c r="B209" s="4"/>
      <c r="C209" s="4"/>
      <c r="D209" s="4"/>
      <c r="E209" s="4"/>
      <c r="F209" s="5"/>
      <c r="G209" s="5"/>
      <c r="H209" s="5"/>
      <c r="I209" s="27"/>
      <c r="J209" s="5"/>
      <c r="K209" s="30"/>
      <c r="L209" s="30"/>
      <c r="M209" s="30"/>
      <c r="N209" s="30"/>
      <c r="O209" s="30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x14ac:dyDescent="0.3">
      <c r="A210" s="4"/>
      <c r="B210" s="4"/>
      <c r="C210" s="4"/>
      <c r="D210" s="4"/>
      <c r="E210" s="4"/>
      <c r="F210" s="5"/>
      <c r="G210" s="5"/>
      <c r="H210" s="5"/>
      <c r="I210" s="27"/>
      <c r="J210" s="5"/>
      <c r="K210" s="30"/>
      <c r="L210" s="30"/>
      <c r="M210" s="30"/>
      <c r="N210" s="30"/>
      <c r="O210" s="30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x14ac:dyDescent="0.3">
      <c r="A211" s="4"/>
      <c r="B211" s="4"/>
      <c r="C211" s="4"/>
      <c r="D211" s="4"/>
      <c r="E211" s="4"/>
      <c r="F211" s="5"/>
      <c r="G211" s="5"/>
      <c r="H211" s="5"/>
      <c r="I211" s="27"/>
      <c r="J211" s="5"/>
      <c r="K211" s="30"/>
      <c r="L211" s="30"/>
      <c r="M211" s="30"/>
      <c r="N211" s="30"/>
      <c r="O211" s="30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x14ac:dyDescent="0.3">
      <c r="A212" s="4"/>
      <c r="B212" s="4"/>
      <c r="C212" s="4"/>
      <c r="D212" s="4"/>
      <c r="E212" s="4"/>
      <c r="F212" s="5"/>
      <c r="G212" s="5"/>
      <c r="H212" s="5"/>
      <c r="I212" s="27"/>
      <c r="J212" s="5"/>
      <c r="K212" s="30"/>
      <c r="L212" s="30"/>
      <c r="M212" s="30"/>
      <c r="N212" s="30"/>
      <c r="O212" s="30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x14ac:dyDescent="0.3">
      <c r="A213" s="4"/>
      <c r="B213" s="4"/>
      <c r="C213" s="4"/>
      <c r="D213" s="4"/>
      <c r="E213" s="4"/>
      <c r="F213" s="5"/>
      <c r="G213" s="5"/>
      <c r="H213" s="5"/>
      <c r="I213" s="27"/>
      <c r="J213" s="5"/>
      <c r="K213" s="30"/>
      <c r="L213" s="30"/>
      <c r="M213" s="30"/>
      <c r="N213" s="30"/>
      <c r="O213" s="30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x14ac:dyDescent="0.3">
      <c r="A214" s="4"/>
      <c r="B214" s="4"/>
      <c r="C214" s="4"/>
      <c r="D214" s="4"/>
      <c r="E214" s="4"/>
      <c r="F214" s="5"/>
      <c r="G214" s="5"/>
      <c r="H214" s="5"/>
      <c r="I214" s="27"/>
      <c r="J214" s="5"/>
      <c r="K214" s="30"/>
      <c r="L214" s="30"/>
      <c r="M214" s="30"/>
      <c r="N214" s="30"/>
      <c r="O214" s="30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x14ac:dyDescent="0.3">
      <c r="A215" s="4"/>
      <c r="B215" s="4"/>
      <c r="C215" s="4"/>
      <c r="D215" s="4"/>
      <c r="E215" s="4"/>
      <c r="F215" s="5"/>
      <c r="G215" s="5"/>
      <c r="H215" s="5"/>
      <c r="I215" s="27"/>
      <c r="J215" s="5"/>
      <c r="K215" s="30"/>
      <c r="L215" s="30"/>
      <c r="M215" s="30"/>
      <c r="N215" s="30"/>
      <c r="O215" s="30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x14ac:dyDescent="0.3">
      <c r="A216" s="4"/>
      <c r="B216" s="4"/>
      <c r="C216" s="4"/>
      <c r="D216" s="4"/>
      <c r="E216" s="4"/>
      <c r="F216" s="5"/>
      <c r="G216" s="5"/>
      <c r="H216" s="5"/>
      <c r="I216" s="27"/>
      <c r="J216" s="5"/>
      <c r="K216" s="30"/>
      <c r="L216" s="30"/>
      <c r="M216" s="30"/>
      <c r="N216" s="30"/>
      <c r="O216" s="30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x14ac:dyDescent="0.3">
      <c r="A217" s="4"/>
      <c r="B217" s="4"/>
      <c r="C217" s="4"/>
      <c r="D217" s="4"/>
      <c r="E217" s="4"/>
      <c r="F217" s="5"/>
      <c r="G217" s="5"/>
      <c r="H217" s="5"/>
      <c r="I217" s="27"/>
      <c r="J217" s="5"/>
      <c r="K217" s="30"/>
      <c r="L217" s="30"/>
      <c r="M217" s="30"/>
      <c r="N217" s="30"/>
      <c r="O217" s="30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x14ac:dyDescent="0.3">
      <c r="A218" s="4"/>
      <c r="B218" s="4"/>
      <c r="C218" s="4"/>
      <c r="D218" s="4"/>
      <c r="E218" s="4"/>
      <c r="F218" s="5"/>
      <c r="G218" s="5"/>
      <c r="H218" s="5"/>
      <c r="I218" s="27"/>
      <c r="J218" s="5"/>
      <c r="K218" s="30"/>
      <c r="L218" s="30"/>
      <c r="M218" s="30"/>
      <c r="N218" s="30"/>
      <c r="O218" s="30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x14ac:dyDescent="0.3">
      <c r="A219" s="4"/>
      <c r="B219" s="4"/>
      <c r="C219" s="4"/>
      <c r="D219" s="4"/>
      <c r="E219" s="4"/>
      <c r="F219" s="5"/>
      <c r="G219" s="5"/>
      <c r="H219" s="5"/>
      <c r="I219" s="27"/>
      <c r="J219" s="5"/>
      <c r="K219" s="30"/>
      <c r="L219" s="30"/>
      <c r="M219" s="30"/>
      <c r="N219" s="30"/>
      <c r="O219" s="30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x14ac:dyDescent="0.3">
      <c r="A220" s="4"/>
      <c r="B220" s="4"/>
      <c r="C220" s="4"/>
      <c r="D220" s="4"/>
      <c r="E220" s="4"/>
      <c r="F220" s="5"/>
      <c r="G220" s="5"/>
      <c r="H220" s="5"/>
      <c r="I220" s="27"/>
      <c r="J220" s="5"/>
      <c r="K220" s="30"/>
      <c r="L220" s="30"/>
      <c r="M220" s="30"/>
      <c r="N220" s="30"/>
      <c r="O220" s="30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x14ac:dyDescent="0.3">
      <c r="A221" s="4"/>
      <c r="B221" s="4"/>
      <c r="C221" s="4"/>
      <c r="D221" s="4"/>
      <c r="E221" s="4"/>
      <c r="F221" s="5"/>
      <c r="G221" s="5"/>
      <c r="H221" s="5"/>
      <c r="I221" s="27"/>
      <c r="J221" s="5"/>
      <c r="K221" s="30"/>
      <c r="L221" s="30"/>
      <c r="M221" s="30"/>
      <c r="N221" s="30"/>
      <c r="O221" s="30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x14ac:dyDescent="0.3">
      <c r="A222" s="4"/>
      <c r="B222" s="4"/>
      <c r="C222" s="4"/>
      <c r="D222" s="4"/>
      <c r="E222" s="4"/>
      <c r="F222" s="5"/>
      <c r="G222" s="5"/>
      <c r="H222" s="5"/>
      <c r="I222" s="27"/>
      <c r="J222" s="5"/>
      <c r="K222" s="30"/>
      <c r="L222" s="30"/>
      <c r="M222" s="30"/>
      <c r="N222" s="30"/>
      <c r="O222" s="30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x14ac:dyDescent="0.3">
      <c r="A223" s="4"/>
      <c r="B223" s="4"/>
      <c r="C223" s="4"/>
      <c r="D223" s="4"/>
      <c r="E223" s="4"/>
      <c r="F223" s="5"/>
      <c r="G223" s="5"/>
      <c r="H223" s="5"/>
      <c r="I223" s="27"/>
      <c r="J223" s="5"/>
      <c r="K223" s="30"/>
      <c r="L223" s="30"/>
      <c r="M223" s="30"/>
      <c r="N223" s="30"/>
      <c r="O223" s="30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x14ac:dyDescent="0.3">
      <c r="A224" s="4"/>
      <c r="B224" s="4"/>
      <c r="C224" s="4"/>
      <c r="D224" s="4"/>
      <c r="E224" s="4"/>
      <c r="F224" s="5"/>
      <c r="G224" s="5"/>
      <c r="H224" s="5"/>
      <c r="I224" s="27"/>
      <c r="J224" s="5"/>
      <c r="K224" s="30"/>
      <c r="L224" s="30"/>
      <c r="M224" s="30"/>
      <c r="N224" s="30"/>
      <c r="O224" s="30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x14ac:dyDescent="0.3">
      <c r="A225" s="4"/>
      <c r="B225" s="4"/>
      <c r="C225" s="4"/>
      <c r="D225" s="4"/>
      <c r="E225" s="4"/>
      <c r="F225" s="5"/>
      <c r="G225" s="5"/>
      <c r="H225" s="5"/>
      <c r="I225" s="27"/>
      <c r="J225" s="5"/>
      <c r="K225" s="30"/>
      <c r="L225" s="30"/>
      <c r="M225" s="30"/>
      <c r="N225" s="30"/>
      <c r="O225" s="30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x14ac:dyDescent="0.3">
      <c r="A226" s="4"/>
      <c r="B226" s="4"/>
      <c r="C226" s="4"/>
      <c r="D226" s="4"/>
      <c r="E226" s="4"/>
      <c r="F226" s="5"/>
      <c r="G226" s="5"/>
      <c r="H226" s="5"/>
      <c r="I226" s="27"/>
      <c r="J226" s="5"/>
      <c r="K226" s="30"/>
      <c r="L226" s="30"/>
      <c r="M226" s="30"/>
      <c r="N226" s="30"/>
      <c r="O226" s="30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x14ac:dyDescent="0.3">
      <c r="A227" s="4"/>
      <c r="B227" s="4"/>
      <c r="C227" s="4"/>
      <c r="D227" s="4"/>
      <c r="E227" s="4"/>
      <c r="F227" s="5"/>
      <c r="G227" s="5"/>
      <c r="H227" s="5"/>
      <c r="I227" s="27"/>
      <c r="J227" s="5"/>
      <c r="K227" s="30"/>
      <c r="L227" s="30"/>
      <c r="M227" s="30"/>
      <c r="N227" s="30"/>
      <c r="O227" s="30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x14ac:dyDescent="0.3">
      <c r="A228" s="4"/>
      <c r="B228" s="4"/>
      <c r="C228" s="4"/>
      <c r="D228" s="4"/>
      <c r="E228" s="4"/>
      <c r="F228" s="5"/>
      <c r="G228" s="5"/>
      <c r="H228" s="5"/>
      <c r="I228" s="27"/>
      <c r="J228" s="5"/>
      <c r="K228" s="30"/>
      <c r="L228" s="30"/>
      <c r="M228" s="30"/>
      <c r="N228" s="30"/>
      <c r="O228" s="30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x14ac:dyDescent="0.3">
      <c r="A229" s="4"/>
      <c r="B229" s="4"/>
      <c r="C229" s="4"/>
      <c r="D229" s="4"/>
      <c r="E229" s="4"/>
      <c r="F229" s="5"/>
      <c r="G229" s="5"/>
      <c r="H229" s="5"/>
      <c r="I229" s="27"/>
      <c r="J229" s="5"/>
      <c r="K229" s="30"/>
      <c r="L229" s="30"/>
      <c r="M229" s="30"/>
      <c r="N229" s="30"/>
      <c r="O229" s="30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x14ac:dyDescent="0.3">
      <c r="A230" s="4"/>
      <c r="B230" s="4"/>
      <c r="C230" s="4"/>
      <c r="D230" s="4"/>
      <c r="E230" s="4"/>
      <c r="F230" s="5"/>
      <c r="G230" s="5"/>
      <c r="H230" s="5"/>
      <c r="I230" s="27"/>
      <c r="J230" s="5"/>
      <c r="K230" s="30"/>
      <c r="L230" s="30"/>
      <c r="M230" s="30"/>
      <c r="N230" s="30"/>
      <c r="O230" s="30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x14ac:dyDescent="0.3">
      <c r="A231" s="4"/>
      <c r="B231" s="4"/>
      <c r="C231" s="4"/>
      <c r="D231" s="4"/>
      <c r="E231" s="4"/>
      <c r="F231" s="5"/>
      <c r="G231" s="5"/>
      <c r="H231" s="5"/>
      <c r="I231" s="27"/>
      <c r="J231" s="5"/>
      <c r="K231" s="30"/>
      <c r="L231" s="30"/>
      <c r="M231" s="30"/>
      <c r="N231" s="30"/>
      <c r="O231" s="30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x14ac:dyDescent="0.3">
      <c r="A232" s="4"/>
      <c r="B232" s="4"/>
      <c r="C232" s="4"/>
      <c r="D232" s="4"/>
      <c r="E232" s="4"/>
      <c r="F232" s="5"/>
      <c r="G232" s="5"/>
      <c r="H232" s="5"/>
      <c r="I232" s="27"/>
      <c r="J232" s="5"/>
      <c r="K232" s="30"/>
      <c r="L232" s="30"/>
      <c r="M232" s="30"/>
      <c r="N232" s="30"/>
      <c r="O232" s="30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x14ac:dyDescent="0.3">
      <c r="A233" s="4"/>
      <c r="B233" s="4"/>
      <c r="C233" s="4"/>
      <c r="D233" s="4"/>
      <c r="E233" s="4"/>
      <c r="F233" s="5"/>
      <c r="G233" s="5"/>
      <c r="H233" s="5"/>
      <c r="I233" s="27"/>
      <c r="J233" s="5"/>
      <c r="K233" s="30"/>
      <c r="L233" s="30"/>
      <c r="M233" s="30"/>
      <c r="N233" s="30"/>
      <c r="O233" s="30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x14ac:dyDescent="0.3">
      <c r="A234" s="4"/>
      <c r="B234" s="4"/>
      <c r="C234" s="4"/>
      <c r="D234" s="4"/>
      <c r="E234" s="4"/>
      <c r="F234" s="5"/>
      <c r="G234" s="5"/>
      <c r="H234" s="5"/>
      <c r="I234" s="27"/>
      <c r="J234" s="5"/>
      <c r="K234" s="30"/>
      <c r="L234" s="30"/>
      <c r="M234" s="30"/>
      <c r="N234" s="30"/>
      <c r="O234" s="30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x14ac:dyDescent="0.3">
      <c r="A235" s="4"/>
      <c r="B235" s="4"/>
      <c r="C235" s="4"/>
      <c r="D235" s="4"/>
      <c r="E235" s="4"/>
      <c r="F235" s="5"/>
      <c r="G235" s="5"/>
      <c r="H235" s="5"/>
      <c r="I235" s="27"/>
      <c r="J235" s="5"/>
      <c r="K235" s="30"/>
      <c r="L235" s="30"/>
      <c r="M235" s="30"/>
      <c r="N235" s="30"/>
      <c r="O235" s="30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x14ac:dyDescent="0.3">
      <c r="A236" s="4"/>
      <c r="B236" s="4"/>
      <c r="C236" s="4"/>
      <c r="D236" s="4"/>
      <c r="E236" s="4"/>
      <c r="F236" s="5"/>
      <c r="G236" s="5"/>
      <c r="H236" s="5"/>
      <c r="I236" s="27"/>
      <c r="J236" s="5"/>
      <c r="K236" s="30"/>
      <c r="L236" s="30"/>
      <c r="M236" s="30"/>
      <c r="N236" s="30"/>
      <c r="O236" s="30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x14ac:dyDescent="0.3">
      <c r="A237" s="4"/>
      <c r="B237" s="4"/>
      <c r="C237" s="4"/>
      <c r="D237" s="4"/>
      <c r="E237" s="4"/>
      <c r="F237" s="5"/>
      <c r="G237" s="5"/>
      <c r="H237" s="5"/>
      <c r="I237" s="27"/>
      <c r="J237" s="5"/>
      <c r="K237" s="30"/>
      <c r="L237" s="30"/>
      <c r="M237" s="30"/>
      <c r="N237" s="30"/>
      <c r="O237" s="30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x14ac:dyDescent="0.3">
      <c r="A238" s="4"/>
      <c r="B238" s="4"/>
      <c r="C238" s="4"/>
      <c r="D238" s="4"/>
      <c r="E238" s="4"/>
      <c r="F238" s="5"/>
      <c r="G238" s="5"/>
      <c r="H238" s="5"/>
      <c r="I238" s="27"/>
      <c r="J238" s="5"/>
      <c r="K238" s="30"/>
      <c r="L238" s="30"/>
      <c r="M238" s="30"/>
      <c r="N238" s="30"/>
      <c r="O238" s="30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x14ac:dyDescent="0.3">
      <c r="A239" s="4"/>
      <c r="B239" s="4"/>
      <c r="C239" s="4"/>
      <c r="D239" s="4"/>
      <c r="E239" s="4"/>
      <c r="F239" s="5"/>
      <c r="G239" s="5"/>
      <c r="H239" s="5"/>
      <c r="I239" s="27"/>
      <c r="J239" s="5"/>
      <c r="K239" s="30"/>
      <c r="L239" s="30"/>
      <c r="M239" s="30"/>
      <c r="N239" s="30"/>
      <c r="O239" s="30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x14ac:dyDescent="0.3">
      <c r="A240" s="4"/>
      <c r="B240" s="4"/>
      <c r="C240" s="4"/>
      <c r="D240" s="4"/>
      <c r="E240" s="4"/>
      <c r="F240" s="5"/>
      <c r="G240" s="5"/>
      <c r="H240" s="5"/>
      <c r="I240" s="27"/>
      <c r="J240" s="5"/>
      <c r="K240" s="30"/>
      <c r="L240" s="30"/>
      <c r="M240" s="30"/>
      <c r="N240" s="30"/>
      <c r="O240" s="30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x14ac:dyDescent="0.3">
      <c r="A241" s="4"/>
      <c r="B241" s="4"/>
      <c r="C241" s="4"/>
      <c r="D241" s="4"/>
      <c r="E241" s="4"/>
      <c r="F241" s="5"/>
      <c r="G241" s="5"/>
      <c r="H241" s="5"/>
      <c r="I241" s="27"/>
      <c r="J241" s="5"/>
      <c r="K241" s="30"/>
      <c r="L241" s="30"/>
      <c r="M241" s="30"/>
      <c r="N241" s="30"/>
      <c r="O241" s="30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x14ac:dyDescent="0.3">
      <c r="A242" s="4"/>
      <c r="B242" s="4"/>
      <c r="C242" s="4"/>
      <c r="D242" s="4"/>
      <c r="E242" s="4"/>
      <c r="F242" s="5"/>
      <c r="G242" s="5"/>
      <c r="H242" s="5"/>
      <c r="I242" s="27"/>
      <c r="J242" s="5"/>
      <c r="K242" s="30"/>
      <c r="L242" s="30"/>
      <c r="M242" s="30"/>
      <c r="N242" s="30"/>
      <c r="O242" s="30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x14ac:dyDescent="0.3">
      <c r="A243" s="4"/>
      <c r="B243" s="4"/>
      <c r="C243" s="4"/>
      <c r="D243" s="4"/>
      <c r="E243" s="4"/>
      <c r="F243" s="5"/>
      <c r="G243" s="5"/>
      <c r="H243" s="5"/>
      <c r="I243" s="27"/>
      <c r="J243" s="5"/>
      <c r="K243" s="30"/>
      <c r="L243" s="30"/>
      <c r="M243" s="30"/>
      <c r="N243" s="30"/>
      <c r="O243" s="30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x14ac:dyDescent="0.3">
      <c r="A244" s="4"/>
      <c r="B244" s="4"/>
      <c r="C244" s="4"/>
      <c r="D244" s="4"/>
      <c r="E244" s="4"/>
      <c r="F244" s="5"/>
      <c r="G244" s="5"/>
      <c r="H244" s="5"/>
      <c r="I244" s="27"/>
      <c r="J244" s="5"/>
      <c r="K244" s="30"/>
      <c r="L244" s="30"/>
      <c r="M244" s="30"/>
      <c r="N244" s="30"/>
      <c r="O244" s="30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x14ac:dyDescent="0.3">
      <c r="A245" s="4"/>
      <c r="B245" s="4"/>
      <c r="C245" s="4"/>
      <c r="D245" s="4"/>
      <c r="E245" s="4"/>
      <c r="F245" s="5"/>
      <c r="G245" s="5"/>
      <c r="H245" s="5"/>
      <c r="I245" s="27"/>
      <c r="J245" s="5"/>
      <c r="K245" s="30"/>
      <c r="L245" s="30"/>
      <c r="M245" s="30"/>
      <c r="N245" s="30"/>
      <c r="O245" s="30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x14ac:dyDescent="0.3">
      <c r="A246" s="4"/>
      <c r="B246" s="4"/>
      <c r="C246" s="4"/>
      <c r="D246" s="4"/>
      <c r="E246" s="4"/>
      <c r="F246" s="5"/>
      <c r="G246" s="5"/>
      <c r="H246" s="5"/>
      <c r="I246" s="27"/>
      <c r="J246" s="5"/>
      <c r="K246" s="30"/>
      <c r="L246" s="30"/>
      <c r="M246" s="30"/>
      <c r="N246" s="30"/>
      <c r="O246" s="30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x14ac:dyDescent="0.3">
      <c r="A247" s="4"/>
      <c r="B247" s="4"/>
      <c r="C247" s="4"/>
      <c r="D247" s="4"/>
      <c r="E247" s="4"/>
      <c r="F247" s="5"/>
      <c r="G247" s="5"/>
      <c r="H247" s="5"/>
      <c r="I247" s="27"/>
      <c r="J247" s="5"/>
      <c r="K247" s="30"/>
      <c r="L247" s="30"/>
      <c r="M247" s="30"/>
      <c r="N247" s="30"/>
      <c r="O247" s="30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x14ac:dyDescent="0.3">
      <c r="A248" s="4"/>
      <c r="B248" s="4"/>
      <c r="C248" s="4"/>
      <c r="D248" s="4"/>
      <c r="E248" s="4"/>
      <c r="F248" s="5"/>
      <c r="G248" s="5"/>
      <c r="H248" s="5"/>
      <c r="I248" s="27"/>
      <c r="J248" s="5"/>
      <c r="K248" s="30"/>
      <c r="L248" s="30"/>
      <c r="M248" s="30"/>
      <c r="N248" s="30"/>
      <c r="O248" s="30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x14ac:dyDescent="0.3">
      <c r="A249" s="4"/>
      <c r="B249" s="4"/>
      <c r="C249" s="4"/>
      <c r="D249" s="4"/>
      <c r="E249" s="4"/>
      <c r="F249" s="5"/>
      <c r="G249" s="5"/>
      <c r="H249" s="5"/>
      <c r="I249" s="27"/>
      <c r="J249" s="5"/>
      <c r="K249" s="30"/>
      <c r="L249" s="30"/>
      <c r="M249" s="30"/>
      <c r="N249" s="30"/>
      <c r="O249" s="30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x14ac:dyDescent="0.3">
      <c r="A250" s="4"/>
      <c r="B250" s="4"/>
      <c r="C250" s="4"/>
      <c r="D250" s="4"/>
      <c r="E250" s="4"/>
      <c r="F250" s="5"/>
      <c r="G250" s="5"/>
      <c r="H250" s="5"/>
      <c r="I250" s="27"/>
      <c r="J250" s="5"/>
      <c r="K250" s="30"/>
      <c r="L250" s="30"/>
      <c r="M250" s="30"/>
      <c r="N250" s="30"/>
      <c r="O250" s="30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x14ac:dyDescent="0.3">
      <c r="A251" s="4"/>
      <c r="B251" s="4"/>
      <c r="C251" s="4"/>
      <c r="D251" s="4"/>
      <c r="E251" s="4"/>
      <c r="F251" s="5"/>
      <c r="G251" s="5"/>
      <c r="H251" s="5"/>
      <c r="I251" s="27"/>
      <c r="J251" s="5"/>
      <c r="K251" s="30"/>
      <c r="L251" s="30"/>
      <c r="M251" s="30"/>
      <c r="N251" s="30"/>
      <c r="O251" s="30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x14ac:dyDescent="0.3">
      <c r="A252" s="4"/>
      <c r="B252" s="4"/>
      <c r="C252" s="4"/>
      <c r="D252" s="4"/>
      <c r="E252" s="4"/>
      <c r="F252" s="5"/>
      <c r="G252" s="5"/>
      <c r="H252" s="5"/>
      <c r="I252" s="27"/>
      <c r="J252" s="5"/>
      <c r="K252" s="30"/>
      <c r="L252" s="30"/>
      <c r="M252" s="30"/>
      <c r="N252" s="30"/>
      <c r="O252" s="30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x14ac:dyDescent="0.3">
      <c r="A253" s="4"/>
      <c r="B253" s="4"/>
      <c r="C253" s="4"/>
      <c r="D253" s="4"/>
      <c r="E253" s="4"/>
      <c r="F253" s="5"/>
      <c r="G253" s="5"/>
      <c r="H253" s="5"/>
      <c r="I253" s="27"/>
      <c r="J253" s="5"/>
      <c r="K253" s="30"/>
      <c r="L253" s="30"/>
      <c r="M253" s="30"/>
      <c r="N253" s="30"/>
      <c r="O253" s="30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x14ac:dyDescent="0.3">
      <c r="A254" s="4"/>
      <c r="B254" s="4"/>
      <c r="C254" s="4"/>
      <c r="D254" s="4"/>
      <c r="E254" s="4"/>
      <c r="F254" s="5"/>
      <c r="G254" s="5"/>
      <c r="H254" s="5"/>
      <c r="I254" s="27"/>
      <c r="J254" s="5"/>
      <c r="K254" s="30"/>
      <c r="L254" s="30"/>
      <c r="M254" s="30"/>
      <c r="N254" s="30"/>
      <c r="O254" s="30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x14ac:dyDescent="0.3">
      <c r="A255" s="4"/>
      <c r="B255" s="4"/>
      <c r="C255" s="4"/>
      <c r="D255" s="4"/>
      <c r="E255" s="4"/>
      <c r="F255" s="5"/>
      <c r="G255" s="5"/>
      <c r="H255" s="5"/>
      <c r="I255" s="27"/>
      <c r="J255" s="5"/>
      <c r="K255" s="30"/>
      <c r="L255" s="30"/>
      <c r="M255" s="30"/>
      <c r="N255" s="30"/>
      <c r="O255" s="30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x14ac:dyDescent="0.3">
      <c r="A256" s="4"/>
      <c r="B256" s="4"/>
      <c r="C256" s="4"/>
      <c r="D256" s="4"/>
      <c r="E256" s="4"/>
      <c r="F256" s="5"/>
      <c r="G256" s="5"/>
      <c r="H256" s="5"/>
      <c r="I256" s="27"/>
      <c r="J256" s="5"/>
      <c r="K256" s="30"/>
      <c r="L256" s="30"/>
      <c r="M256" s="30"/>
      <c r="N256" s="30"/>
      <c r="O256" s="30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x14ac:dyDescent="0.3">
      <c r="A257" s="4"/>
      <c r="B257" s="4"/>
      <c r="C257" s="4"/>
      <c r="D257" s="4"/>
      <c r="E257" s="4"/>
      <c r="F257" s="5"/>
      <c r="G257" s="5"/>
      <c r="H257" s="5"/>
      <c r="I257" s="27"/>
      <c r="J257" s="5"/>
      <c r="K257" s="30"/>
      <c r="L257" s="30"/>
      <c r="M257" s="30"/>
      <c r="N257" s="30"/>
      <c r="O257" s="30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x14ac:dyDescent="0.3">
      <c r="A258" s="4"/>
      <c r="B258" s="4"/>
      <c r="C258" s="4"/>
      <c r="D258" s="4"/>
      <c r="E258" s="4"/>
      <c r="F258" s="5"/>
      <c r="G258" s="5"/>
      <c r="H258" s="5"/>
      <c r="I258" s="27"/>
      <c r="J258" s="5"/>
      <c r="K258" s="30"/>
      <c r="L258" s="30"/>
      <c r="M258" s="30"/>
      <c r="N258" s="30"/>
      <c r="O258" s="30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x14ac:dyDescent="0.3">
      <c r="A259" s="4"/>
      <c r="B259" s="4"/>
      <c r="C259" s="4"/>
      <c r="D259" s="4"/>
      <c r="E259" s="4"/>
      <c r="F259" s="5"/>
      <c r="G259" s="5"/>
      <c r="H259" s="5"/>
      <c r="I259" s="27"/>
      <c r="J259" s="5"/>
      <c r="K259" s="30"/>
      <c r="L259" s="30"/>
      <c r="M259" s="30"/>
      <c r="N259" s="30"/>
      <c r="O259" s="30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x14ac:dyDescent="0.3">
      <c r="A260" s="4"/>
      <c r="B260" s="4"/>
      <c r="C260" s="4"/>
      <c r="D260" s="4"/>
      <c r="E260" s="4"/>
      <c r="F260" s="5"/>
      <c r="G260" s="5"/>
      <c r="H260" s="5"/>
      <c r="I260" s="27"/>
      <c r="J260" s="5"/>
      <c r="K260" s="30"/>
      <c r="L260" s="30"/>
      <c r="M260" s="30"/>
      <c r="N260" s="30"/>
      <c r="O260" s="30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x14ac:dyDescent="0.3">
      <c r="A261" s="4"/>
      <c r="B261" s="4"/>
      <c r="C261" s="4"/>
      <c r="D261" s="4"/>
      <c r="E261" s="4"/>
      <c r="F261" s="5"/>
      <c r="G261" s="5"/>
      <c r="H261" s="5"/>
      <c r="I261" s="27"/>
      <c r="J261" s="5"/>
      <c r="K261" s="30"/>
      <c r="L261" s="30"/>
      <c r="M261" s="30"/>
      <c r="N261" s="30"/>
      <c r="O261" s="30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x14ac:dyDescent="0.3">
      <c r="A262" s="4"/>
      <c r="B262" s="4"/>
      <c r="C262" s="4"/>
      <c r="D262" s="4"/>
      <c r="E262" s="4"/>
      <c r="F262" s="5"/>
      <c r="G262" s="5"/>
      <c r="H262" s="5"/>
      <c r="I262" s="27"/>
      <c r="J262" s="5"/>
      <c r="K262" s="30"/>
      <c r="L262" s="30"/>
      <c r="M262" s="30"/>
      <c r="N262" s="30"/>
      <c r="O262" s="30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x14ac:dyDescent="0.3">
      <c r="A263" s="4"/>
      <c r="B263" s="4"/>
      <c r="C263" s="4"/>
      <c r="D263" s="4"/>
      <c r="E263" s="4"/>
      <c r="F263" s="5"/>
      <c r="G263" s="5"/>
      <c r="H263" s="5"/>
      <c r="I263" s="27"/>
      <c r="J263" s="5"/>
      <c r="K263" s="30"/>
      <c r="L263" s="30"/>
      <c r="M263" s="30"/>
      <c r="N263" s="30"/>
      <c r="O263" s="30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x14ac:dyDescent="0.3">
      <c r="A264" s="4"/>
      <c r="B264" s="4"/>
      <c r="C264" s="4"/>
      <c r="D264" s="4"/>
      <c r="E264" s="4"/>
      <c r="F264" s="5"/>
      <c r="G264" s="5"/>
      <c r="H264" s="5"/>
      <c r="I264" s="27"/>
      <c r="J264" s="5"/>
      <c r="K264" s="30"/>
      <c r="L264" s="30"/>
      <c r="M264" s="30"/>
      <c r="N264" s="30"/>
      <c r="O264" s="30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x14ac:dyDescent="0.3">
      <c r="A265" s="4"/>
      <c r="B265" s="4"/>
      <c r="C265" s="4"/>
      <c r="D265" s="4"/>
      <c r="E265" s="4"/>
      <c r="F265" s="5"/>
      <c r="G265" s="5"/>
      <c r="H265" s="5"/>
      <c r="I265" s="27"/>
      <c r="J265" s="5"/>
      <c r="K265" s="30"/>
      <c r="L265" s="30"/>
      <c r="M265" s="30"/>
      <c r="N265" s="30"/>
      <c r="O265" s="30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x14ac:dyDescent="0.3">
      <c r="A266" s="4"/>
      <c r="B266" s="4"/>
      <c r="C266" s="4"/>
      <c r="D266" s="4"/>
      <c r="E266" s="4"/>
      <c r="F266" s="5"/>
      <c r="G266" s="5"/>
      <c r="H266" s="5"/>
      <c r="I266" s="27"/>
      <c r="J266" s="5"/>
      <c r="K266" s="30"/>
      <c r="L266" s="30"/>
      <c r="M266" s="30"/>
      <c r="N266" s="30"/>
      <c r="O266" s="30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x14ac:dyDescent="0.3">
      <c r="A267" s="4"/>
      <c r="B267" s="4"/>
      <c r="C267" s="4"/>
      <c r="D267" s="4"/>
      <c r="E267" s="4"/>
      <c r="F267" s="5"/>
      <c r="G267" s="5"/>
      <c r="H267" s="5"/>
      <c r="I267" s="27"/>
      <c r="J267" s="5"/>
      <c r="K267" s="30"/>
      <c r="L267" s="30"/>
      <c r="M267" s="30"/>
      <c r="N267" s="30"/>
      <c r="O267" s="30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x14ac:dyDescent="0.3">
      <c r="A268" s="4"/>
      <c r="B268" s="4"/>
      <c r="C268" s="4"/>
      <c r="D268" s="4"/>
      <c r="E268" s="4"/>
      <c r="F268" s="5"/>
      <c r="G268" s="5"/>
      <c r="H268" s="5"/>
      <c r="I268" s="27"/>
      <c r="J268" s="5"/>
      <c r="K268" s="30"/>
      <c r="L268" s="30"/>
      <c r="M268" s="30"/>
      <c r="N268" s="30"/>
      <c r="O268" s="30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x14ac:dyDescent="0.3">
      <c r="A269" s="4"/>
      <c r="B269" s="4"/>
      <c r="C269" s="4"/>
      <c r="D269" s="4"/>
      <c r="E269" s="4"/>
      <c r="F269" s="5"/>
      <c r="G269" s="5"/>
      <c r="H269" s="5"/>
      <c r="I269" s="27"/>
      <c r="J269" s="5"/>
      <c r="K269" s="30"/>
      <c r="L269" s="30"/>
      <c r="M269" s="30"/>
      <c r="N269" s="30"/>
      <c r="O269" s="30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x14ac:dyDescent="0.3">
      <c r="A270" s="4"/>
      <c r="B270" s="4"/>
      <c r="C270" s="4"/>
      <c r="D270" s="4"/>
      <c r="E270" s="4"/>
      <c r="F270" s="5"/>
      <c r="G270" s="5"/>
      <c r="H270" s="5"/>
      <c r="I270" s="27"/>
      <c r="J270" s="5"/>
      <c r="K270" s="30"/>
      <c r="L270" s="30"/>
      <c r="M270" s="30"/>
      <c r="N270" s="30"/>
      <c r="O270" s="30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x14ac:dyDescent="0.3">
      <c r="A271" s="4"/>
      <c r="B271" s="4"/>
      <c r="C271" s="4"/>
      <c r="D271" s="4"/>
      <c r="E271" s="4"/>
      <c r="F271" s="5"/>
      <c r="G271" s="5"/>
      <c r="H271" s="5"/>
      <c r="I271" s="27"/>
      <c r="J271" s="5"/>
      <c r="K271" s="30"/>
      <c r="L271" s="30"/>
      <c r="M271" s="30"/>
      <c r="N271" s="30"/>
      <c r="O271" s="30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x14ac:dyDescent="0.3">
      <c r="A272" s="4"/>
      <c r="B272" s="4"/>
      <c r="C272" s="4"/>
      <c r="D272" s="4"/>
      <c r="E272" s="4"/>
      <c r="F272" s="5"/>
      <c r="G272" s="5"/>
      <c r="H272" s="5"/>
      <c r="I272" s="27"/>
      <c r="J272" s="5"/>
      <c r="K272" s="30"/>
      <c r="L272" s="30"/>
      <c r="M272" s="30"/>
      <c r="N272" s="30"/>
      <c r="O272" s="30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x14ac:dyDescent="0.3">
      <c r="A273" s="4"/>
      <c r="B273" s="4"/>
      <c r="C273" s="4"/>
      <c r="D273" s="4"/>
      <c r="E273" s="4"/>
      <c r="F273" s="5"/>
      <c r="G273" s="5"/>
      <c r="H273" s="5"/>
      <c r="I273" s="27"/>
      <c r="J273" s="5"/>
      <c r="K273" s="30"/>
      <c r="L273" s="30"/>
      <c r="M273" s="30"/>
      <c r="N273" s="30"/>
      <c r="O273" s="30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x14ac:dyDescent="0.3">
      <c r="A274" s="4"/>
      <c r="B274" s="4"/>
      <c r="C274" s="4"/>
      <c r="D274" s="4"/>
      <c r="E274" s="4"/>
      <c r="F274" s="5"/>
      <c r="G274" s="5"/>
      <c r="H274" s="5"/>
      <c r="I274" s="27"/>
      <c r="J274" s="5"/>
      <c r="K274" s="30"/>
      <c r="L274" s="30"/>
      <c r="M274" s="30"/>
      <c r="N274" s="30"/>
      <c r="O274" s="30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x14ac:dyDescent="0.3">
      <c r="A275" s="4"/>
      <c r="B275" s="4"/>
      <c r="C275" s="4"/>
      <c r="D275" s="4"/>
      <c r="E275" s="4"/>
      <c r="F275" s="5"/>
      <c r="G275" s="5"/>
      <c r="H275" s="5"/>
      <c r="I275" s="27"/>
      <c r="J275" s="5"/>
      <c r="K275" s="30"/>
      <c r="L275" s="30"/>
      <c r="M275" s="30"/>
      <c r="N275" s="30"/>
      <c r="O275" s="30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x14ac:dyDescent="0.3">
      <c r="A276" s="4"/>
      <c r="B276" s="4"/>
      <c r="C276" s="4"/>
      <c r="D276" s="4"/>
      <c r="E276" s="4"/>
      <c r="F276" s="5"/>
      <c r="G276" s="5"/>
      <c r="H276" s="5"/>
      <c r="I276" s="27"/>
      <c r="J276" s="5"/>
      <c r="K276" s="30"/>
      <c r="L276" s="30"/>
      <c r="M276" s="30"/>
      <c r="N276" s="30"/>
      <c r="O276" s="30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x14ac:dyDescent="0.3">
      <c r="A277" s="4"/>
      <c r="B277" s="4"/>
      <c r="C277" s="4"/>
      <c r="D277" s="4"/>
      <c r="E277" s="4"/>
      <c r="F277" s="5"/>
      <c r="G277" s="5"/>
      <c r="H277" s="5"/>
      <c r="I277" s="27"/>
      <c r="J277" s="5"/>
      <c r="K277" s="30"/>
      <c r="L277" s="30"/>
      <c r="M277" s="30"/>
      <c r="N277" s="30"/>
      <c r="O277" s="30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x14ac:dyDescent="0.3">
      <c r="A278" s="4"/>
      <c r="B278" s="4"/>
      <c r="C278" s="4"/>
      <c r="D278" s="4"/>
      <c r="E278" s="4"/>
      <c r="F278" s="5"/>
      <c r="G278" s="5"/>
      <c r="H278" s="5"/>
      <c r="I278" s="27"/>
      <c r="J278" s="5"/>
      <c r="K278" s="30"/>
      <c r="L278" s="30"/>
      <c r="M278" s="30"/>
      <c r="N278" s="30"/>
      <c r="O278" s="30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x14ac:dyDescent="0.3">
      <c r="A279" s="4"/>
      <c r="B279" s="4"/>
      <c r="C279" s="4"/>
      <c r="D279" s="4"/>
      <c r="E279" s="4"/>
      <c r="F279" s="5"/>
      <c r="G279" s="5"/>
      <c r="H279" s="5"/>
      <c r="I279" s="27"/>
      <c r="J279" s="5"/>
      <c r="K279" s="30"/>
      <c r="L279" s="30"/>
      <c r="M279" s="30"/>
      <c r="N279" s="30"/>
      <c r="O279" s="30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x14ac:dyDescent="0.3">
      <c r="A280" s="4"/>
      <c r="B280" s="4"/>
      <c r="C280" s="4"/>
      <c r="D280" s="4"/>
      <c r="E280" s="4"/>
      <c r="F280" s="5"/>
      <c r="G280" s="5"/>
      <c r="H280" s="5"/>
      <c r="I280" s="27"/>
      <c r="J280" s="5"/>
      <c r="K280" s="30"/>
      <c r="L280" s="30"/>
      <c r="M280" s="30"/>
      <c r="N280" s="30"/>
      <c r="O280" s="30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x14ac:dyDescent="0.3">
      <c r="A281" s="4"/>
      <c r="B281" s="4"/>
      <c r="C281" s="4"/>
      <c r="D281" s="4"/>
      <c r="E281" s="4"/>
      <c r="F281" s="5"/>
      <c r="G281" s="5"/>
      <c r="H281" s="5"/>
      <c r="I281" s="27"/>
      <c r="J281" s="5"/>
      <c r="K281" s="30"/>
      <c r="L281" s="30"/>
      <c r="M281" s="30"/>
      <c r="N281" s="30"/>
      <c r="O281" s="30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x14ac:dyDescent="0.3">
      <c r="A282" s="4"/>
      <c r="B282" s="4"/>
      <c r="C282" s="4"/>
      <c r="D282" s="4"/>
      <c r="E282" s="4"/>
      <c r="F282" s="5"/>
      <c r="G282" s="5"/>
      <c r="H282" s="5"/>
      <c r="I282" s="27"/>
      <c r="J282" s="5"/>
      <c r="K282" s="30"/>
      <c r="L282" s="30"/>
      <c r="M282" s="30"/>
      <c r="N282" s="30"/>
      <c r="O282" s="30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x14ac:dyDescent="0.3">
      <c r="A283" s="4"/>
      <c r="B283" s="4"/>
      <c r="C283" s="4"/>
      <c r="D283" s="4"/>
      <c r="E283" s="4"/>
      <c r="F283" s="5"/>
      <c r="G283" s="5"/>
      <c r="H283" s="5"/>
      <c r="I283" s="27"/>
      <c r="J283" s="5"/>
      <c r="K283" s="30"/>
      <c r="L283" s="30"/>
      <c r="M283" s="30"/>
      <c r="N283" s="30"/>
      <c r="O283" s="30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x14ac:dyDescent="0.3">
      <c r="A284" s="4"/>
      <c r="B284" s="4"/>
      <c r="C284" s="4"/>
      <c r="D284" s="4"/>
      <c r="E284" s="4"/>
      <c r="F284" s="5"/>
      <c r="G284" s="5"/>
      <c r="H284" s="5"/>
      <c r="I284" s="27"/>
      <c r="J284" s="5"/>
      <c r="K284" s="30"/>
      <c r="L284" s="30"/>
      <c r="M284" s="30"/>
      <c r="N284" s="30"/>
      <c r="O284" s="30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x14ac:dyDescent="0.3">
      <c r="A285" s="4"/>
      <c r="B285" s="4"/>
      <c r="C285" s="4"/>
      <c r="D285" s="4"/>
      <c r="E285" s="4"/>
      <c r="F285" s="5"/>
      <c r="G285" s="5"/>
      <c r="H285" s="5"/>
      <c r="I285" s="27"/>
      <c r="J285" s="5"/>
      <c r="K285" s="30"/>
      <c r="L285" s="30"/>
      <c r="M285" s="30"/>
      <c r="N285" s="30"/>
      <c r="O285" s="30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x14ac:dyDescent="0.3">
      <c r="A286" s="4"/>
      <c r="B286" s="4"/>
      <c r="C286" s="4"/>
      <c r="D286" s="4"/>
      <c r="E286" s="4"/>
      <c r="F286" s="5"/>
      <c r="G286" s="5"/>
      <c r="H286" s="5"/>
      <c r="I286" s="27"/>
      <c r="J286" s="5"/>
      <c r="K286" s="30"/>
      <c r="L286" s="30"/>
      <c r="M286" s="30"/>
      <c r="N286" s="30"/>
      <c r="O286" s="30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x14ac:dyDescent="0.3">
      <c r="A287" s="4"/>
      <c r="B287" s="4"/>
      <c r="C287" s="4"/>
      <c r="D287" s="4"/>
      <c r="E287" s="4"/>
      <c r="F287" s="5"/>
      <c r="G287" s="5"/>
      <c r="H287" s="5"/>
      <c r="I287" s="27"/>
      <c r="J287" s="5"/>
      <c r="K287" s="30"/>
      <c r="L287" s="30"/>
      <c r="M287" s="30"/>
      <c r="N287" s="30"/>
      <c r="O287" s="30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x14ac:dyDescent="0.3">
      <c r="A288" s="4"/>
      <c r="B288" s="4"/>
      <c r="C288" s="4"/>
      <c r="D288" s="4"/>
      <c r="E288" s="4"/>
      <c r="F288" s="5"/>
      <c r="G288" s="5"/>
      <c r="H288" s="5"/>
      <c r="I288" s="27"/>
      <c r="J288" s="5"/>
      <c r="K288" s="30"/>
      <c r="L288" s="30"/>
      <c r="M288" s="30"/>
      <c r="N288" s="30"/>
      <c r="O288" s="30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x14ac:dyDescent="0.3">
      <c r="A289" s="4"/>
      <c r="B289" s="4"/>
      <c r="C289" s="4"/>
      <c r="D289" s="4"/>
      <c r="E289" s="4"/>
      <c r="F289" s="5"/>
      <c r="G289" s="5"/>
      <c r="H289" s="5"/>
      <c r="I289" s="27"/>
      <c r="J289" s="5"/>
      <c r="K289" s="30"/>
      <c r="L289" s="30"/>
      <c r="M289" s="30"/>
      <c r="N289" s="30"/>
      <c r="O289" s="30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x14ac:dyDescent="0.3">
      <c r="A290" s="4"/>
      <c r="B290" s="4"/>
      <c r="C290" s="4"/>
      <c r="D290" s="4"/>
      <c r="E290" s="4"/>
      <c r="F290" s="5"/>
      <c r="G290" s="5"/>
      <c r="H290" s="5"/>
      <c r="I290" s="27"/>
      <c r="J290" s="5"/>
      <c r="K290" s="30"/>
      <c r="L290" s="30"/>
      <c r="M290" s="30"/>
      <c r="N290" s="30"/>
      <c r="O290" s="30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x14ac:dyDescent="0.3">
      <c r="A291" s="4"/>
      <c r="B291" s="4"/>
      <c r="C291" s="4"/>
      <c r="D291" s="4"/>
      <c r="E291" s="4"/>
      <c r="F291" s="5"/>
      <c r="G291" s="5"/>
      <c r="H291" s="5"/>
      <c r="I291" s="27"/>
      <c r="J291" s="5"/>
      <c r="K291" s="30"/>
      <c r="L291" s="30"/>
      <c r="M291" s="30"/>
      <c r="N291" s="30"/>
      <c r="O291" s="30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x14ac:dyDescent="0.3">
      <c r="A292" s="4"/>
      <c r="B292" s="4"/>
      <c r="C292" s="4"/>
      <c r="D292" s="4"/>
      <c r="E292" s="4"/>
      <c r="F292" s="5"/>
      <c r="G292" s="5"/>
      <c r="H292" s="5"/>
      <c r="I292" s="27"/>
      <c r="J292" s="5"/>
      <c r="K292" s="30"/>
      <c r="L292" s="30"/>
      <c r="M292" s="30"/>
      <c r="N292" s="30"/>
      <c r="O292" s="30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x14ac:dyDescent="0.3">
      <c r="A293" s="4"/>
      <c r="B293" s="4"/>
      <c r="C293" s="4"/>
      <c r="D293" s="4"/>
      <c r="E293" s="4"/>
      <c r="F293" s="5"/>
      <c r="G293" s="5"/>
      <c r="H293" s="5"/>
      <c r="I293" s="27"/>
      <c r="J293" s="5"/>
      <c r="K293" s="30"/>
      <c r="L293" s="30"/>
      <c r="M293" s="30"/>
      <c r="N293" s="30"/>
      <c r="O293" s="30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x14ac:dyDescent="0.3">
      <c r="A294" s="4"/>
      <c r="B294" s="4"/>
      <c r="C294" s="4"/>
      <c r="D294" s="4"/>
      <c r="E294" s="4"/>
      <c r="F294" s="5"/>
      <c r="G294" s="5"/>
      <c r="H294" s="5"/>
      <c r="I294" s="27"/>
      <c r="J294" s="5"/>
      <c r="K294" s="30"/>
      <c r="L294" s="30"/>
      <c r="M294" s="30"/>
      <c r="N294" s="30"/>
      <c r="O294" s="30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x14ac:dyDescent="0.3">
      <c r="A295" s="4"/>
      <c r="B295" s="4"/>
      <c r="C295" s="4"/>
      <c r="D295" s="4"/>
      <c r="E295" s="4"/>
      <c r="F295" s="5"/>
      <c r="G295" s="5"/>
      <c r="H295" s="5"/>
      <c r="I295" s="27"/>
      <c r="J295" s="5"/>
      <c r="K295" s="30"/>
      <c r="L295" s="30"/>
      <c r="M295" s="30"/>
      <c r="N295" s="30"/>
      <c r="O295" s="30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x14ac:dyDescent="0.3">
      <c r="A296" s="4"/>
      <c r="B296" s="4"/>
      <c r="C296" s="4"/>
      <c r="D296" s="4"/>
      <c r="E296" s="4"/>
      <c r="F296" s="5"/>
      <c r="G296" s="5"/>
      <c r="H296" s="5"/>
      <c r="I296" s="27"/>
      <c r="J296" s="5"/>
      <c r="K296" s="30"/>
      <c r="L296" s="30"/>
      <c r="M296" s="30"/>
      <c r="N296" s="30"/>
      <c r="O296" s="30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x14ac:dyDescent="0.3">
      <c r="A297" s="4"/>
      <c r="B297" s="4"/>
      <c r="C297" s="4"/>
      <c r="D297" s="4"/>
      <c r="E297" s="4"/>
      <c r="F297" s="5"/>
      <c r="G297" s="5"/>
      <c r="H297" s="5"/>
      <c r="I297" s="27"/>
      <c r="J297" s="5"/>
      <c r="K297" s="30"/>
      <c r="L297" s="30"/>
      <c r="M297" s="30"/>
      <c r="N297" s="30"/>
      <c r="O297" s="30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x14ac:dyDescent="0.3">
      <c r="A298" s="4"/>
      <c r="B298" s="4"/>
      <c r="C298" s="4"/>
      <c r="D298" s="4"/>
      <c r="E298" s="4"/>
      <c r="F298" s="5"/>
      <c r="G298" s="5"/>
      <c r="H298" s="5"/>
      <c r="I298" s="27"/>
      <c r="J298" s="5"/>
      <c r="K298" s="30"/>
      <c r="L298" s="30"/>
      <c r="M298" s="30"/>
      <c r="N298" s="30"/>
      <c r="O298" s="30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x14ac:dyDescent="0.3">
      <c r="A299" s="4"/>
      <c r="B299" s="4"/>
      <c r="C299" s="4"/>
      <c r="D299" s="4"/>
      <c r="E299" s="4"/>
      <c r="F299" s="5"/>
      <c r="G299" s="5"/>
      <c r="H299" s="5"/>
      <c r="I299" s="27"/>
      <c r="J299" s="5"/>
      <c r="K299" s="30"/>
      <c r="L299" s="30"/>
      <c r="M299" s="30"/>
      <c r="N299" s="30"/>
      <c r="O299" s="30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x14ac:dyDescent="0.3">
      <c r="A300" s="4"/>
      <c r="B300" s="4"/>
      <c r="C300" s="4"/>
      <c r="D300" s="4"/>
      <c r="E300" s="4"/>
      <c r="F300" s="5"/>
      <c r="G300" s="5"/>
      <c r="H300" s="5"/>
      <c r="I300" s="27"/>
      <c r="J300" s="5"/>
      <c r="K300" s="30"/>
      <c r="L300" s="30"/>
      <c r="M300" s="30"/>
      <c r="N300" s="30"/>
      <c r="O300" s="30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x14ac:dyDescent="0.3">
      <c r="A301" s="4"/>
      <c r="B301" s="4"/>
      <c r="C301" s="4"/>
      <c r="D301" s="4"/>
      <c r="E301" s="4"/>
      <c r="F301" s="5"/>
      <c r="G301" s="5"/>
      <c r="H301" s="5"/>
      <c r="I301" s="27"/>
      <c r="J301" s="5"/>
      <c r="K301" s="30"/>
      <c r="L301" s="30"/>
      <c r="M301" s="30"/>
      <c r="N301" s="30"/>
      <c r="O301" s="30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x14ac:dyDescent="0.3">
      <c r="A302" s="4"/>
      <c r="B302" s="4"/>
      <c r="C302" s="4"/>
      <c r="D302" s="4"/>
      <c r="E302" s="4"/>
      <c r="F302" s="5"/>
      <c r="G302" s="5"/>
      <c r="H302" s="5"/>
      <c r="I302" s="27"/>
      <c r="J302" s="5"/>
      <c r="K302" s="30"/>
      <c r="L302" s="30"/>
      <c r="M302" s="30"/>
      <c r="N302" s="30"/>
      <c r="O302" s="30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x14ac:dyDescent="0.3">
      <c r="A303" s="4"/>
      <c r="B303" s="4"/>
      <c r="C303" s="4"/>
      <c r="D303" s="4"/>
      <c r="E303" s="4"/>
      <c r="F303" s="5"/>
      <c r="G303" s="5"/>
      <c r="H303" s="5"/>
      <c r="I303" s="27"/>
      <c r="J303" s="5"/>
      <c r="K303" s="30"/>
      <c r="L303" s="30"/>
      <c r="M303" s="30"/>
      <c r="N303" s="30"/>
      <c r="O303" s="30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x14ac:dyDescent="0.3">
      <c r="A304" s="4"/>
      <c r="B304" s="4"/>
      <c r="C304" s="4"/>
      <c r="D304" s="4"/>
      <c r="E304" s="4"/>
      <c r="F304" s="5"/>
      <c r="G304" s="5"/>
      <c r="H304" s="5"/>
      <c r="I304" s="27"/>
      <c r="J304" s="5"/>
      <c r="K304" s="30"/>
      <c r="L304" s="30"/>
      <c r="M304" s="30"/>
      <c r="N304" s="30"/>
      <c r="O304" s="30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x14ac:dyDescent="0.3">
      <c r="A305" s="4"/>
      <c r="B305" s="4"/>
      <c r="C305" s="4"/>
      <c r="D305" s="4"/>
      <c r="E305" s="4"/>
      <c r="F305" s="5"/>
      <c r="G305" s="5"/>
      <c r="H305" s="5"/>
      <c r="I305" s="27"/>
      <c r="J305" s="5"/>
      <c r="K305" s="30"/>
      <c r="L305" s="30"/>
      <c r="M305" s="30"/>
      <c r="N305" s="30"/>
      <c r="O305" s="30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x14ac:dyDescent="0.3">
      <c r="A306" s="4"/>
      <c r="B306" s="4"/>
      <c r="C306" s="4"/>
      <c r="D306" s="4"/>
      <c r="E306" s="4"/>
      <c r="F306" s="5"/>
      <c r="G306" s="5"/>
      <c r="H306" s="5"/>
      <c r="I306" s="27"/>
      <c r="J306" s="5"/>
      <c r="K306" s="30"/>
      <c r="L306" s="30"/>
      <c r="M306" s="30"/>
      <c r="N306" s="30"/>
      <c r="O306" s="30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x14ac:dyDescent="0.3">
      <c r="A307" s="4"/>
      <c r="B307" s="4"/>
      <c r="C307" s="4"/>
      <c r="D307" s="4"/>
      <c r="E307" s="4"/>
      <c r="F307" s="5"/>
      <c r="G307" s="5"/>
      <c r="H307" s="5"/>
      <c r="I307" s="27"/>
      <c r="J307" s="5"/>
      <c r="K307" s="30"/>
      <c r="L307" s="30"/>
      <c r="M307" s="30"/>
      <c r="N307" s="30"/>
      <c r="O307" s="30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x14ac:dyDescent="0.3">
      <c r="A308" s="4"/>
      <c r="B308" s="4"/>
      <c r="C308" s="4"/>
      <c r="D308" s="4"/>
      <c r="E308" s="4"/>
      <c r="F308" s="5"/>
      <c r="G308" s="5"/>
      <c r="H308" s="5"/>
      <c r="I308" s="27"/>
      <c r="J308" s="5"/>
      <c r="K308" s="30"/>
      <c r="L308" s="30"/>
      <c r="M308" s="30"/>
      <c r="N308" s="30"/>
      <c r="O308" s="30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x14ac:dyDescent="0.3">
      <c r="A309" s="4"/>
      <c r="B309" s="4"/>
      <c r="C309" s="4"/>
      <c r="D309" s="4"/>
      <c r="E309" s="4"/>
      <c r="F309" s="5"/>
      <c r="G309" s="5"/>
      <c r="H309" s="5"/>
      <c r="I309" s="27"/>
      <c r="J309" s="5"/>
      <c r="K309" s="30"/>
      <c r="L309" s="30"/>
      <c r="M309" s="30"/>
      <c r="N309" s="30"/>
      <c r="O309" s="30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x14ac:dyDescent="0.3">
      <c r="A310" s="4"/>
      <c r="B310" s="4"/>
      <c r="C310" s="4"/>
      <c r="D310" s="4"/>
      <c r="E310" s="4"/>
      <c r="F310" s="5"/>
      <c r="G310" s="5"/>
      <c r="H310" s="5"/>
      <c r="I310" s="27"/>
      <c r="J310" s="5"/>
      <c r="K310" s="30"/>
      <c r="L310" s="30"/>
      <c r="M310" s="30"/>
      <c r="N310" s="30"/>
      <c r="O310" s="30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x14ac:dyDescent="0.3">
      <c r="A311" s="4"/>
      <c r="B311" s="4"/>
      <c r="C311" s="4"/>
      <c r="D311" s="4"/>
      <c r="E311" s="4"/>
      <c r="F311" s="5"/>
      <c r="G311" s="5"/>
      <c r="H311" s="5"/>
      <c r="I311" s="27"/>
      <c r="J311" s="5"/>
      <c r="K311" s="30"/>
      <c r="L311" s="30"/>
      <c r="M311" s="30"/>
      <c r="N311" s="30"/>
      <c r="O311" s="30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x14ac:dyDescent="0.3">
      <c r="A312" s="4"/>
      <c r="B312" s="4"/>
      <c r="C312" s="4"/>
      <c r="D312" s="4"/>
      <c r="E312" s="4"/>
      <c r="F312" s="5"/>
      <c r="G312" s="5"/>
      <c r="H312" s="5"/>
      <c r="I312" s="27"/>
      <c r="J312" s="5"/>
      <c r="K312" s="30"/>
      <c r="L312" s="30"/>
      <c r="M312" s="30"/>
      <c r="N312" s="30"/>
      <c r="O312" s="30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x14ac:dyDescent="0.3">
      <c r="A313" s="4"/>
      <c r="B313" s="4"/>
      <c r="C313" s="4"/>
      <c r="D313" s="4"/>
      <c r="E313" s="4"/>
      <c r="F313" s="5"/>
      <c r="G313" s="5"/>
      <c r="H313" s="5"/>
      <c r="I313" s="27"/>
      <c r="J313" s="5"/>
      <c r="K313" s="30"/>
      <c r="L313" s="30"/>
      <c r="M313" s="30"/>
      <c r="N313" s="30"/>
      <c r="O313" s="30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x14ac:dyDescent="0.3">
      <c r="A314" s="4"/>
      <c r="B314" s="4"/>
      <c r="C314" s="4"/>
      <c r="D314" s="4"/>
      <c r="E314" s="4"/>
      <c r="F314" s="5"/>
      <c r="G314" s="5"/>
      <c r="H314" s="5"/>
      <c r="I314" s="27"/>
      <c r="J314" s="5"/>
      <c r="K314" s="30"/>
      <c r="L314" s="30"/>
      <c r="M314" s="30"/>
      <c r="N314" s="30"/>
      <c r="O314" s="30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x14ac:dyDescent="0.3">
      <c r="A315" s="4"/>
      <c r="B315" s="4"/>
      <c r="C315" s="4"/>
      <c r="D315" s="4"/>
      <c r="E315" s="4"/>
      <c r="F315" s="5"/>
      <c r="G315" s="5"/>
      <c r="H315" s="5"/>
      <c r="I315" s="27"/>
      <c r="J315" s="5"/>
      <c r="K315" s="30"/>
      <c r="L315" s="30"/>
      <c r="M315" s="30"/>
      <c r="N315" s="30"/>
      <c r="O315" s="30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x14ac:dyDescent="0.3">
      <c r="A316" s="4"/>
      <c r="B316" s="4"/>
      <c r="C316" s="4"/>
      <c r="D316" s="4"/>
      <c r="E316" s="4"/>
      <c r="F316" s="5"/>
      <c r="G316" s="5"/>
      <c r="H316" s="5"/>
      <c r="I316" s="27"/>
      <c r="J316" s="5"/>
      <c r="K316" s="30"/>
      <c r="L316" s="30"/>
      <c r="M316" s="30"/>
      <c r="N316" s="30"/>
      <c r="O316" s="30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x14ac:dyDescent="0.3">
      <c r="A317" s="4"/>
      <c r="B317" s="4"/>
      <c r="C317" s="4"/>
      <c r="D317" s="4"/>
      <c r="E317" s="4"/>
      <c r="F317" s="5"/>
      <c r="G317" s="5"/>
      <c r="H317" s="5"/>
      <c r="I317" s="27"/>
      <c r="J317" s="5"/>
      <c r="K317" s="30"/>
      <c r="L317" s="30"/>
      <c r="M317" s="30"/>
      <c r="N317" s="30"/>
      <c r="O317" s="30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x14ac:dyDescent="0.3">
      <c r="A318" s="4"/>
      <c r="B318" s="4"/>
      <c r="C318" s="4"/>
      <c r="D318" s="4"/>
      <c r="E318" s="4"/>
      <c r="F318" s="5"/>
      <c r="G318" s="5"/>
      <c r="H318" s="5"/>
      <c r="I318" s="27"/>
      <c r="J318" s="5"/>
      <c r="K318" s="30"/>
      <c r="L318" s="30"/>
      <c r="M318" s="30"/>
      <c r="N318" s="30"/>
      <c r="O318" s="30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x14ac:dyDescent="0.3">
      <c r="A319" s="4"/>
      <c r="B319" s="4"/>
      <c r="C319" s="4"/>
      <c r="D319" s="4"/>
      <c r="E319" s="4"/>
      <c r="F319" s="5"/>
      <c r="G319" s="5"/>
      <c r="H319" s="5"/>
      <c r="I319" s="27"/>
      <c r="J319" s="5"/>
      <c r="K319" s="30"/>
      <c r="L319" s="30"/>
      <c r="M319" s="30"/>
      <c r="N319" s="30"/>
      <c r="O319" s="30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x14ac:dyDescent="0.3">
      <c r="A320" s="4"/>
      <c r="B320" s="4"/>
      <c r="C320" s="4"/>
      <c r="D320" s="4"/>
      <c r="E320" s="4"/>
      <c r="F320" s="5"/>
      <c r="G320" s="5"/>
      <c r="H320" s="5"/>
      <c r="I320" s="27"/>
      <c r="J320" s="5"/>
      <c r="K320" s="30"/>
      <c r="L320" s="30"/>
      <c r="M320" s="30"/>
      <c r="N320" s="30"/>
      <c r="O320" s="30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x14ac:dyDescent="0.3">
      <c r="A321" s="4"/>
      <c r="B321" s="4"/>
      <c r="C321" s="4"/>
      <c r="D321" s="4"/>
      <c r="E321" s="4"/>
      <c r="F321" s="5"/>
      <c r="G321" s="5"/>
      <c r="H321" s="5"/>
      <c r="I321" s="27"/>
      <c r="J321" s="5"/>
      <c r="K321" s="30"/>
      <c r="L321" s="30"/>
      <c r="M321" s="30"/>
      <c r="N321" s="30"/>
      <c r="O321" s="30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x14ac:dyDescent="0.3">
      <c r="A322" s="4"/>
      <c r="B322" s="4"/>
      <c r="C322" s="4"/>
      <c r="D322" s="4"/>
      <c r="E322" s="4"/>
      <c r="F322" s="5"/>
      <c r="G322" s="5"/>
      <c r="H322" s="5"/>
      <c r="I322" s="27"/>
      <c r="J322" s="5"/>
      <c r="K322" s="30"/>
      <c r="L322" s="30"/>
      <c r="M322" s="30"/>
      <c r="N322" s="30"/>
      <c r="O322" s="30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x14ac:dyDescent="0.3">
      <c r="A323" s="4"/>
      <c r="B323" s="4"/>
      <c r="C323" s="4"/>
      <c r="D323" s="4"/>
      <c r="E323" s="4"/>
      <c r="F323" s="5"/>
      <c r="G323" s="5"/>
      <c r="H323" s="5"/>
      <c r="I323" s="27"/>
      <c r="J323" s="5"/>
      <c r="K323" s="30"/>
      <c r="L323" s="30"/>
      <c r="M323" s="30"/>
      <c r="N323" s="30"/>
      <c r="O323" s="30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x14ac:dyDescent="0.3">
      <c r="A324" s="4"/>
      <c r="B324" s="4"/>
      <c r="C324" s="4"/>
      <c r="D324" s="4"/>
      <c r="E324" s="4"/>
      <c r="F324" s="5"/>
      <c r="G324" s="5"/>
      <c r="H324" s="5"/>
      <c r="I324" s="27"/>
      <c r="J324" s="5"/>
      <c r="K324" s="30"/>
      <c r="L324" s="30"/>
      <c r="M324" s="30"/>
      <c r="N324" s="30"/>
      <c r="O324" s="30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x14ac:dyDescent="0.3">
      <c r="A325" s="4"/>
      <c r="B325" s="4"/>
      <c r="C325" s="4"/>
      <c r="D325" s="4"/>
      <c r="E325" s="4"/>
      <c r="F325" s="5"/>
      <c r="G325" s="5"/>
      <c r="H325" s="5"/>
      <c r="I325" s="27"/>
      <c r="J325" s="5"/>
      <c r="K325" s="30"/>
      <c r="L325" s="30"/>
      <c r="M325" s="30"/>
      <c r="N325" s="30"/>
      <c r="O325" s="30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x14ac:dyDescent="0.3">
      <c r="A326" s="4"/>
      <c r="B326" s="4"/>
      <c r="C326" s="4"/>
      <c r="D326" s="4"/>
      <c r="E326" s="4"/>
      <c r="F326" s="5"/>
      <c r="G326" s="5"/>
      <c r="H326" s="5"/>
      <c r="I326" s="27"/>
      <c r="J326" s="5"/>
      <c r="K326" s="30"/>
      <c r="L326" s="30"/>
      <c r="M326" s="30"/>
      <c r="N326" s="30"/>
      <c r="O326" s="30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x14ac:dyDescent="0.3">
      <c r="A327" s="4"/>
      <c r="B327" s="4"/>
      <c r="C327" s="4"/>
      <c r="D327" s="4"/>
      <c r="E327" s="4"/>
      <c r="F327" s="5"/>
      <c r="G327" s="5"/>
      <c r="H327" s="5"/>
      <c r="I327" s="27"/>
      <c r="J327" s="5"/>
      <c r="K327" s="30"/>
      <c r="L327" s="30"/>
      <c r="M327" s="30"/>
      <c r="N327" s="30"/>
      <c r="O327" s="30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x14ac:dyDescent="0.3">
      <c r="A328" s="4"/>
      <c r="B328" s="4"/>
      <c r="C328" s="4"/>
      <c r="D328" s="4"/>
      <c r="E328" s="4"/>
      <c r="F328" s="5"/>
      <c r="G328" s="5"/>
      <c r="H328" s="5"/>
      <c r="I328" s="27"/>
      <c r="J328" s="5"/>
      <c r="K328" s="30"/>
      <c r="L328" s="30"/>
      <c r="M328" s="30"/>
      <c r="N328" s="30"/>
      <c r="O328" s="30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x14ac:dyDescent="0.3">
      <c r="A329" s="4"/>
      <c r="B329" s="4"/>
      <c r="C329" s="4"/>
      <c r="D329" s="4"/>
      <c r="E329" s="4"/>
      <c r="F329" s="5"/>
      <c r="G329" s="5"/>
      <c r="H329" s="5"/>
      <c r="I329" s="27"/>
      <c r="J329" s="5"/>
      <c r="K329" s="30"/>
      <c r="L329" s="30"/>
      <c r="M329" s="30"/>
      <c r="N329" s="30"/>
      <c r="O329" s="30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x14ac:dyDescent="0.3">
      <c r="A330" s="4"/>
      <c r="B330" s="4"/>
      <c r="C330" s="4"/>
      <c r="D330" s="4"/>
      <c r="E330" s="4"/>
      <c r="F330" s="5"/>
      <c r="G330" s="5"/>
      <c r="H330" s="5"/>
      <c r="I330" s="27"/>
      <c r="J330" s="5"/>
      <c r="K330" s="30"/>
      <c r="L330" s="30"/>
      <c r="M330" s="30"/>
      <c r="N330" s="30"/>
      <c r="O330" s="30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x14ac:dyDescent="0.3">
      <c r="A331" s="4"/>
      <c r="B331" s="4"/>
      <c r="C331" s="4"/>
      <c r="D331" s="4"/>
      <c r="E331" s="4"/>
      <c r="F331" s="5"/>
      <c r="G331" s="5"/>
      <c r="H331" s="5"/>
      <c r="I331" s="27"/>
      <c r="J331" s="5"/>
      <c r="K331" s="30"/>
      <c r="L331" s="30"/>
      <c r="M331" s="30"/>
      <c r="N331" s="30"/>
      <c r="O331" s="30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x14ac:dyDescent="0.3">
      <c r="A332" s="4"/>
      <c r="B332" s="4"/>
      <c r="C332" s="4"/>
      <c r="D332" s="4"/>
      <c r="E332" s="4"/>
      <c r="F332" s="5"/>
      <c r="G332" s="5"/>
      <c r="H332" s="5"/>
      <c r="I332" s="27"/>
      <c r="J332" s="5"/>
      <c r="K332" s="30"/>
      <c r="L332" s="30"/>
      <c r="M332" s="30"/>
      <c r="N332" s="30"/>
      <c r="O332" s="30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x14ac:dyDescent="0.3">
      <c r="A333" s="4"/>
      <c r="B333" s="4"/>
      <c r="C333" s="4"/>
      <c r="D333" s="4"/>
      <c r="E333" s="4"/>
      <c r="F333" s="5"/>
      <c r="G333" s="5"/>
      <c r="H333" s="5"/>
      <c r="I333" s="27"/>
      <c r="J333" s="5"/>
      <c r="K333" s="30"/>
      <c r="L333" s="30"/>
      <c r="M333" s="30"/>
      <c r="N333" s="30"/>
      <c r="O333" s="30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x14ac:dyDescent="0.3">
      <c r="A334" s="4"/>
      <c r="B334" s="4"/>
      <c r="C334" s="4"/>
      <c r="D334" s="4"/>
      <c r="E334" s="4"/>
      <c r="F334" s="5"/>
      <c r="G334" s="5"/>
      <c r="H334" s="5"/>
      <c r="I334" s="27"/>
      <c r="J334" s="5"/>
      <c r="K334" s="30"/>
      <c r="L334" s="30"/>
      <c r="M334" s="30"/>
      <c r="N334" s="30"/>
      <c r="O334" s="30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x14ac:dyDescent="0.3">
      <c r="A335" s="4"/>
      <c r="B335" s="4"/>
      <c r="C335" s="4"/>
      <c r="D335" s="4"/>
      <c r="E335" s="4"/>
      <c r="F335" s="5"/>
      <c r="G335" s="5"/>
      <c r="H335" s="5"/>
      <c r="I335" s="27"/>
      <c r="J335" s="5"/>
      <c r="K335" s="30"/>
      <c r="L335" s="30"/>
      <c r="M335" s="30"/>
      <c r="N335" s="30"/>
      <c r="O335" s="30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x14ac:dyDescent="0.3">
      <c r="A336" s="4"/>
      <c r="B336" s="4"/>
      <c r="C336" s="4"/>
      <c r="D336" s="4"/>
      <c r="E336" s="4"/>
      <c r="F336" s="5"/>
      <c r="G336" s="5"/>
      <c r="H336" s="5"/>
      <c r="I336" s="27"/>
      <c r="J336" s="5"/>
      <c r="K336" s="30"/>
      <c r="L336" s="30"/>
      <c r="M336" s="30"/>
      <c r="N336" s="30"/>
      <c r="O336" s="30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x14ac:dyDescent="0.3">
      <c r="A337" s="4"/>
      <c r="B337" s="4"/>
      <c r="C337" s="4"/>
      <c r="D337" s="4"/>
      <c r="E337" s="4"/>
      <c r="F337" s="5"/>
      <c r="G337" s="5"/>
      <c r="H337" s="5"/>
      <c r="I337" s="27"/>
      <c r="J337" s="5"/>
      <c r="K337" s="30"/>
      <c r="L337" s="30"/>
      <c r="M337" s="30"/>
      <c r="N337" s="30"/>
      <c r="O337" s="30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x14ac:dyDescent="0.3">
      <c r="A338" s="4"/>
      <c r="B338" s="4"/>
      <c r="C338" s="4"/>
      <c r="D338" s="4"/>
      <c r="E338" s="4"/>
      <c r="F338" s="5"/>
      <c r="G338" s="5"/>
      <c r="H338" s="5"/>
      <c r="I338" s="27"/>
      <c r="J338" s="5"/>
      <c r="K338" s="30"/>
      <c r="L338" s="30"/>
      <c r="M338" s="30"/>
      <c r="N338" s="30"/>
      <c r="O338" s="30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x14ac:dyDescent="0.3">
      <c r="A339" s="4"/>
      <c r="B339" s="4"/>
      <c r="C339" s="4"/>
      <c r="D339" s="4"/>
      <c r="E339" s="4"/>
      <c r="F339" s="5"/>
      <c r="G339" s="5"/>
      <c r="H339" s="5"/>
      <c r="I339" s="27"/>
      <c r="J339" s="5"/>
      <c r="K339" s="30"/>
      <c r="L339" s="30"/>
      <c r="M339" s="30"/>
      <c r="N339" s="30"/>
      <c r="O339" s="30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x14ac:dyDescent="0.3">
      <c r="A340" s="4"/>
      <c r="B340" s="4"/>
      <c r="C340" s="4"/>
      <c r="D340" s="4"/>
      <c r="E340" s="4"/>
      <c r="F340" s="5"/>
      <c r="G340" s="5"/>
      <c r="H340" s="5"/>
      <c r="I340" s="27"/>
      <c r="J340" s="5"/>
      <c r="K340" s="30"/>
      <c r="L340" s="30"/>
      <c r="M340" s="30"/>
      <c r="N340" s="30"/>
      <c r="O340" s="30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x14ac:dyDescent="0.3">
      <c r="A341" s="4"/>
      <c r="B341" s="4"/>
      <c r="C341" s="4"/>
      <c r="D341" s="4"/>
      <c r="E341" s="4"/>
      <c r="F341" s="5"/>
      <c r="G341" s="5"/>
      <c r="H341" s="5"/>
      <c r="I341" s="27"/>
      <c r="J341" s="5"/>
      <c r="K341" s="30"/>
      <c r="L341" s="30"/>
      <c r="M341" s="30"/>
      <c r="N341" s="30"/>
      <c r="O341" s="30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x14ac:dyDescent="0.3">
      <c r="A342" s="4"/>
      <c r="B342" s="4"/>
      <c r="C342" s="4"/>
      <c r="D342" s="4"/>
      <c r="E342" s="4"/>
      <c r="F342" s="5"/>
      <c r="G342" s="5"/>
      <c r="H342" s="5"/>
      <c r="I342" s="27"/>
      <c r="J342" s="5"/>
      <c r="K342" s="30"/>
      <c r="L342" s="30"/>
      <c r="M342" s="30"/>
      <c r="N342" s="30"/>
      <c r="O342" s="30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x14ac:dyDescent="0.3">
      <c r="A343" s="4"/>
      <c r="B343" s="4"/>
      <c r="C343" s="4"/>
      <c r="D343" s="4"/>
      <c r="E343" s="4"/>
      <c r="F343" s="5"/>
      <c r="G343" s="5"/>
      <c r="H343" s="5"/>
      <c r="I343" s="27"/>
      <c r="J343" s="5"/>
      <c r="K343" s="30"/>
      <c r="L343" s="30"/>
      <c r="M343" s="30"/>
      <c r="N343" s="30"/>
      <c r="O343" s="30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x14ac:dyDescent="0.3">
      <c r="A344" s="4"/>
      <c r="B344" s="4"/>
      <c r="C344" s="4"/>
      <c r="D344" s="4"/>
      <c r="E344" s="4"/>
      <c r="F344" s="5"/>
      <c r="G344" s="5"/>
      <c r="H344" s="5"/>
      <c r="I344" s="27"/>
      <c r="J344" s="5"/>
      <c r="K344" s="30"/>
      <c r="L344" s="30"/>
      <c r="M344" s="30"/>
      <c r="N344" s="30"/>
      <c r="O344" s="30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x14ac:dyDescent="0.3">
      <c r="A345" s="4"/>
      <c r="B345" s="4"/>
      <c r="C345" s="4"/>
      <c r="D345" s="4"/>
      <c r="E345" s="4"/>
      <c r="F345" s="5"/>
      <c r="G345" s="5"/>
      <c r="H345" s="5"/>
      <c r="I345" s="27"/>
      <c r="J345" s="5"/>
      <c r="K345" s="30"/>
      <c r="L345" s="30"/>
      <c r="M345" s="30"/>
      <c r="N345" s="30"/>
      <c r="O345" s="30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x14ac:dyDescent="0.3">
      <c r="A346" s="4"/>
      <c r="B346" s="4"/>
      <c r="C346" s="4"/>
      <c r="D346" s="4"/>
      <c r="E346" s="4"/>
      <c r="F346" s="5"/>
      <c r="G346" s="5"/>
      <c r="H346" s="5"/>
      <c r="I346" s="27"/>
      <c r="J346" s="5"/>
      <c r="K346" s="30"/>
      <c r="L346" s="30"/>
      <c r="M346" s="30"/>
      <c r="N346" s="30"/>
      <c r="O346" s="30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x14ac:dyDescent="0.3">
      <c r="A347" s="4"/>
      <c r="B347" s="4"/>
      <c r="C347" s="4"/>
      <c r="D347" s="4"/>
      <c r="E347" s="4"/>
      <c r="F347" s="5"/>
      <c r="G347" s="5"/>
      <c r="H347" s="5"/>
      <c r="I347" s="27"/>
      <c r="J347" s="5"/>
      <c r="K347" s="30"/>
      <c r="L347" s="30"/>
      <c r="M347" s="30"/>
      <c r="N347" s="30"/>
      <c r="O347" s="30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x14ac:dyDescent="0.3">
      <c r="A348" s="4"/>
      <c r="B348" s="4"/>
      <c r="C348" s="4"/>
      <c r="D348" s="4"/>
      <c r="E348" s="4"/>
      <c r="F348" s="5"/>
      <c r="G348" s="5"/>
      <c r="H348" s="5"/>
      <c r="I348" s="27"/>
      <c r="J348" s="5"/>
      <c r="K348" s="30"/>
      <c r="L348" s="30"/>
      <c r="M348" s="30"/>
      <c r="N348" s="30"/>
      <c r="O348" s="30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x14ac:dyDescent="0.3">
      <c r="A349" s="4"/>
      <c r="B349" s="4"/>
      <c r="C349" s="4"/>
      <c r="D349" s="4"/>
      <c r="E349" s="4"/>
      <c r="F349" s="5"/>
      <c r="G349" s="5"/>
      <c r="H349" s="5"/>
      <c r="I349" s="27"/>
      <c r="J349" s="5"/>
      <c r="K349" s="30"/>
      <c r="L349" s="30"/>
      <c r="M349" s="30"/>
      <c r="N349" s="30"/>
      <c r="O349" s="30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x14ac:dyDescent="0.3">
      <c r="A350" s="4"/>
      <c r="B350" s="4"/>
      <c r="C350" s="4"/>
      <c r="D350" s="4"/>
      <c r="E350" s="4"/>
      <c r="F350" s="5"/>
      <c r="G350" s="5"/>
      <c r="H350" s="5"/>
      <c r="I350" s="27"/>
      <c r="J350" s="5"/>
      <c r="K350" s="30"/>
      <c r="L350" s="30"/>
      <c r="M350" s="30"/>
      <c r="N350" s="30"/>
      <c r="O350" s="30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x14ac:dyDescent="0.3">
      <c r="A351" s="4"/>
      <c r="B351" s="4"/>
      <c r="C351" s="4"/>
      <c r="D351" s="4"/>
      <c r="E351" s="4"/>
      <c r="F351" s="5"/>
      <c r="G351" s="5"/>
      <c r="H351" s="5"/>
      <c r="I351" s="27"/>
      <c r="J351" s="5"/>
      <c r="K351" s="30"/>
      <c r="L351" s="30"/>
      <c r="M351" s="30"/>
      <c r="N351" s="30"/>
      <c r="O351" s="30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x14ac:dyDescent="0.3">
      <c r="A352" s="4"/>
      <c r="B352" s="4"/>
      <c r="C352" s="4"/>
      <c r="D352" s="4"/>
      <c r="E352" s="4"/>
      <c r="F352" s="5"/>
      <c r="G352" s="5"/>
      <c r="H352" s="5"/>
      <c r="I352" s="27"/>
      <c r="J352" s="5"/>
      <c r="K352" s="30"/>
      <c r="L352" s="30"/>
      <c r="M352" s="30"/>
      <c r="N352" s="30"/>
      <c r="O352" s="30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x14ac:dyDescent="0.3">
      <c r="A353" s="4"/>
      <c r="B353" s="4"/>
      <c r="C353" s="4"/>
      <c r="D353" s="4"/>
      <c r="E353" s="4"/>
      <c r="F353" s="5"/>
      <c r="G353" s="5"/>
      <c r="H353" s="5"/>
      <c r="I353" s="27"/>
      <c r="J353" s="5"/>
      <c r="K353" s="30"/>
      <c r="L353" s="30"/>
      <c r="M353" s="30"/>
      <c r="N353" s="30"/>
      <c r="O353" s="30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x14ac:dyDescent="0.3">
      <c r="A354" s="4"/>
      <c r="B354" s="4"/>
      <c r="C354" s="4"/>
      <c r="D354" s="4"/>
      <c r="E354" s="4"/>
      <c r="F354" s="5"/>
      <c r="G354" s="5"/>
      <c r="H354" s="5"/>
      <c r="I354" s="27"/>
      <c r="J354" s="5"/>
      <c r="K354" s="30"/>
      <c r="L354" s="30"/>
      <c r="M354" s="30"/>
      <c r="N354" s="30"/>
      <c r="O354" s="30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x14ac:dyDescent="0.3">
      <c r="A355" s="4"/>
      <c r="B355" s="4"/>
      <c r="C355" s="4"/>
      <c r="D355" s="4"/>
      <c r="E355" s="4"/>
      <c r="F355" s="5"/>
      <c r="G355" s="5"/>
      <c r="H355" s="5"/>
      <c r="I355" s="27"/>
      <c r="J355" s="5"/>
      <c r="K355" s="30"/>
      <c r="L355" s="30"/>
      <c r="M355" s="30"/>
      <c r="N355" s="30"/>
      <c r="O355" s="30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x14ac:dyDescent="0.3">
      <c r="A356" s="4"/>
      <c r="B356" s="4"/>
      <c r="C356" s="4"/>
      <c r="D356" s="4"/>
      <c r="E356" s="4"/>
      <c r="F356" s="5"/>
      <c r="G356" s="5"/>
      <c r="H356" s="5"/>
      <c r="I356" s="27"/>
      <c r="J356" s="5"/>
      <c r="K356" s="30"/>
      <c r="L356" s="30"/>
      <c r="M356" s="30"/>
      <c r="N356" s="30"/>
      <c r="O356" s="30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x14ac:dyDescent="0.3">
      <c r="A357" s="4"/>
      <c r="B357" s="4"/>
      <c r="C357" s="4"/>
      <c r="D357" s="4"/>
      <c r="E357" s="4"/>
      <c r="F357" s="5"/>
      <c r="G357" s="5"/>
      <c r="H357" s="5"/>
      <c r="I357" s="27"/>
      <c r="J357" s="5"/>
      <c r="K357" s="30"/>
      <c r="L357" s="30"/>
      <c r="M357" s="30"/>
      <c r="N357" s="30"/>
      <c r="O357" s="30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x14ac:dyDescent="0.3">
      <c r="A358" s="4"/>
      <c r="B358" s="4"/>
      <c r="C358" s="4"/>
      <c r="D358" s="4"/>
      <c r="E358" s="4"/>
      <c r="F358" s="5"/>
      <c r="G358" s="5"/>
      <c r="H358" s="5"/>
      <c r="I358" s="27"/>
      <c r="J358" s="5"/>
      <c r="K358" s="30"/>
      <c r="L358" s="30"/>
      <c r="M358" s="30"/>
      <c r="N358" s="30"/>
      <c r="O358" s="30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x14ac:dyDescent="0.3">
      <c r="A359" s="4"/>
      <c r="B359" s="4"/>
      <c r="C359" s="4"/>
      <c r="D359" s="4"/>
      <c r="E359" s="4"/>
      <c r="F359" s="5"/>
      <c r="G359" s="5"/>
      <c r="H359" s="5"/>
      <c r="I359" s="27"/>
      <c r="J359" s="5"/>
      <c r="K359" s="30"/>
      <c r="L359" s="30"/>
      <c r="M359" s="30"/>
      <c r="N359" s="30"/>
      <c r="O359" s="30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x14ac:dyDescent="0.3">
      <c r="A360" s="4"/>
      <c r="B360" s="4"/>
      <c r="C360" s="4"/>
      <c r="D360" s="4"/>
      <c r="E360" s="4"/>
      <c r="F360" s="5"/>
      <c r="G360" s="5"/>
      <c r="H360" s="5"/>
      <c r="I360" s="27"/>
      <c r="J360" s="5"/>
      <c r="K360" s="30"/>
      <c r="L360" s="30"/>
      <c r="M360" s="30"/>
      <c r="N360" s="30"/>
      <c r="O360" s="30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x14ac:dyDescent="0.3">
      <c r="A361" s="4"/>
      <c r="B361" s="4"/>
      <c r="C361" s="4"/>
      <c r="D361" s="4"/>
      <c r="E361" s="4"/>
      <c r="F361" s="5"/>
      <c r="G361" s="5"/>
      <c r="H361" s="5"/>
      <c r="I361" s="27"/>
      <c r="J361" s="5"/>
      <c r="K361" s="30"/>
      <c r="L361" s="30"/>
      <c r="M361" s="30"/>
      <c r="N361" s="30"/>
      <c r="O361" s="30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x14ac:dyDescent="0.3">
      <c r="A362" s="4"/>
      <c r="B362" s="4"/>
      <c r="C362" s="4"/>
      <c r="D362" s="4"/>
      <c r="E362" s="4"/>
      <c r="F362" s="5"/>
      <c r="G362" s="5"/>
      <c r="H362" s="5"/>
      <c r="I362" s="27"/>
      <c r="J362" s="5"/>
      <c r="K362" s="30"/>
      <c r="L362" s="30"/>
      <c r="M362" s="30"/>
      <c r="N362" s="30"/>
      <c r="O362" s="30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x14ac:dyDescent="0.3">
      <c r="A363" s="4"/>
      <c r="B363" s="4"/>
      <c r="C363" s="4"/>
      <c r="D363" s="4"/>
      <c r="E363" s="4"/>
      <c r="F363" s="5"/>
      <c r="G363" s="5"/>
      <c r="H363" s="5"/>
      <c r="I363" s="27"/>
      <c r="J363" s="5"/>
      <c r="K363" s="30"/>
      <c r="L363" s="30"/>
      <c r="M363" s="30"/>
      <c r="N363" s="30"/>
      <c r="O363" s="30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x14ac:dyDescent="0.3">
      <c r="A364" s="4"/>
      <c r="B364" s="4"/>
      <c r="C364" s="4"/>
      <c r="D364" s="4"/>
      <c r="E364" s="4"/>
      <c r="F364" s="5"/>
      <c r="G364" s="5"/>
      <c r="H364" s="5"/>
      <c r="I364" s="27"/>
      <c r="J364" s="5"/>
      <c r="K364" s="30"/>
      <c r="L364" s="30"/>
      <c r="M364" s="30"/>
      <c r="N364" s="30"/>
      <c r="O364" s="30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x14ac:dyDescent="0.3">
      <c r="A365" s="4"/>
      <c r="B365" s="4"/>
      <c r="C365" s="4"/>
      <c r="D365" s="4"/>
      <c r="E365" s="4"/>
      <c r="F365" s="5"/>
      <c r="G365" s="5"/>
      <c r="H365" s="5"/>
      <c r="I365" s="27"/>
      <c r="J365" s="5"/>
      <c r="K365" s="30"/>
      <c r="L365" s="30"/>
      <c r="M365" s="30"/>
      <c r="N365" s="30"/>
      <c r="O365" s="30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x14ac:dyDescent="0.3">
      <c r="A366" s="4"/>
      <c r="B366" s="4"/>
      <c r="C366" s="4"/>
      <c r="D366" s="4"/>
      <c r="E366" s="4"/>
      <c r="F366" s="5"/>
      <c r="G366" s="5"/>
      <c r="H366" s="5"/>
      <c r="I366" s="27"/>
      <c r="J366" s="5"/>
      <c r="K366" s="30"/>
      <c r="L366" s="30"/>
      <c r="M366" s="30"/>
      <c r="N366" s="30"/>
      <c r="O366" s="30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x14ac:dyDescent="0.3">
      <c r="A367" s="4"/>
      <c r="B367" s="4"/>
      <c r="C367" s="4"/>
      <c r="D367" s="4"/>
      <c r="E367" s="4"/>
      <c r="F367" s="5"/>
      <c r="G367" s="5"/>
      <c r="H367" s="5"/>
      <c r="I367" s="27"/>
      <c r="J367" s="5"/>
      <c r="K367" s="30"/>
      <c r="L367" s="30"/>
      <c r="M367" s="30"/>
      <c r="N367" s="30"/>
      <c r="O367" s="30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x14ac:dyDescent="0.3">
      <c r="A368" s="4"/>
      <c r="B368" s="4"/>
      <c r="C368" s="4"/>
      <c r="D368" s="4"/>
      <c r="E368" s="4"/>
      <c r="F368" s="5"/>
      <c r="G368" s="5"/>
      <c r="H368" s="5"/>
      <c r="I368" s="27"/>
      <c r="J368" s="5"/>
      <c r="K368" s="30"/>
      <c r="L368" s="30"/>
      <c r="M368" s="30"/>
      <c r="N368" s="30"/>
      <c r="O368" s="30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x14ac:dyDescent="0.3">
      <c r="A369" s="4"/>
      <c r="B369" s="4"/>
      <c r="C369" s="4"/>
      <c r="D369" s="4"/>
      <c r="E369" s="4"/>
      <c r="F369" s="5"/>
      <c r="G369" s="5"/>
      <c r="H369" s="5"/>
      <c r="I369" s="27"/>
      <c r="J369" s="5"/>
      <c r="K369" s="30"/>
      <c r="L369" s="30"/>
      <c r="M369" s="30"/>
      <c r="N369" s="30"/>
      <c r="O369" s="30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x14ac:dyDescent="0.3">
      <c r="A370" s="4"/>
      <c r="B370" s="4"/>
      <c r="C370" s="4"/>
      <c r="D370" s="4"/>
      <c r="E370" s="4"/>
      <c r="F370" s="5"/>
      <c r="G370" s="5"/>
      <c r="H370" s="5"/>
      <c r="I370" s="27"/>
      <c r="J370" s="5"/>
      <c r="K370" s="30"/>
      <c r="L370" s="30"/>
      <c r="M370" s="30"/>
      <c r="N370" s="30"/>
      <c r="O370" s="30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x14ac:dyDescent="0.3">
      <c r="A371" s="4"/>
      <c r="B371" s="4"/>
      <c r="C371" s="4"/>
      <c r="D371" s="4"/>
      <c r="E371" s="4"/>
      <c r="F371" s="5"/>
      <c r="G371" s="5"/>
      <c r="H371" s="5"/>
      <c r="I371" s="27"/>
      <c r="J371" s="5"/>
      <c r="K371" s="30"/>
      <c r="L371" s="30"/>
      <c r="M371" s="30"/>
      <c r="N371" s="30"/>
      <c r="O371" s="30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x14ac:dyDescent="0.3">
      <c r="A372" s="4"/>
      <c r="B372" s="4"/>
      <c r="C372" s="4"/>
      <c r="D372" s="4"/>
      <c r="E372" s="4"/>
      <c r="F372" s="5"/>
      <c r="G372" s="5"/>
      <c r="H372" s="5"/>
      <c r="I372" s="27"/>
      <c r="J372" s="5"/>
      <c r="K372" s="30"/>
      <c r="L372" s="30"/>
      <c r="M372" s="30"/>
      <c r="N372" s="30"/>
      <c r="O372" s="30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x14ac:dyDescent="0.3">
      <c r="A373" s="4"/>
      <c r="B373" s="4"/>
      <c r="C373" s="4"/>
      <c r="D373" s="4"/>
      <c r="E373" s="4"/>
      <c r="F373" s="5"/>
      <c r="G373" s="5"/>
      <c r="H373" s="5"/>
      <c r="I373" s="27"/>
      <c r="J373" s="5"/>
      <c r="K373" s="30"/>
      <c r="L373" s="30"/>
      <c r="M373" s="30"/>
      <c r="N373" s="30"/>
      <c r="O373" s="30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x14ac:dyDescent="0.3">
      <c r="A374" s="4"/>
      <c r="B374" s="4"/>
      <c r="C374" s="4"/>
      <c r="D374" s="4"/>
      <c r="E374" s="4"/>
      <c r="F374" s="5"/>
      <c r="G374" s="5"/>
      <c r="H374" s="5"/>
      <c r="I374" s="27"/>
      <c r="J374" s="5"/>
      <c r="K374" s="30"/>
      <c r="L374" s="30"/>
      <c r="M374" s="30"/>
      <c r="N374" s="30"/>
      <c r="O374" s="30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x14ac:dyDescent="0.3">
      <c r="A375" s="4"/>
      <c r="B375" s="4"/>
      <c r="C375" s="4"/>
      <c r="D375" s="4"/>
      <c r="E375" s="4"/>
      <c r="F375" s="5"/>
      <c r="G375" s="5"/>
      <c r="H375" s="5"/>
      <c r="I375" s="27"/>
      <c r="J375" s="5"/>
      <c r="K375" s="30"/>
      <c r="L375" s="30"/>
      <c r="M375" s="30"/>
      <c r="N375" s="30"/>
      <c r="O375" s="30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x14ac:dyDescent="0.3">
      <c r="A376" s="4"/>
      <c r="B376" s="4"/>
      <c r="C376" s="4"/>
      <c r="D376" s="4"/>
      <c r="E376" s="4"/>
      <c r="F376" s="5"/>
      <c r="G376" s="5"/>
      <c r="H376" s="5"/>
      <c r="I376" s="27"/>
      <c r="J376" s="5"/>
      <c r="K376" s="30"/>
      <c r="L376" s="30"/>
      <c r="M376" s="30"/>
      <c r="N376" s="30"/>
      <c r="O376" s="30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x14ac:dyDescent="0.3">
      <c r="A377" s="4"/>
      <c r="B377" s="4"/>
      <c r="C377" s="4"/>
      <c r="D377" s="4"/>
      <c r="E377" s="4"/>
      <c r="F377" s="5"/>
      <c r="G377" s="5"/>
      <c r="H377" s="5"/>
      <c r="I377" s="27"/>
      <c r="J377" s="5"/>
      <c r="K377" s="30"/>
      <c r="L377" s="30"/>
      <c r="M377" s="30"/>
      <c r="N377" s="30"/>
      <c r="O377" s="30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x14ac:dyDescent="0.3">
      <c r="A378" s="4"/>
      <c r="B378" s="4"/>
      <c r="C378" s="4"/>
      <c r="D378" s="4"/>
      <c r="E378" s="4"/>
      <c r="F378" s="5"/>
      <c r="G378" s="5"/>
      <c r="H378" s="5"/>
      <c r="I378" s="27"/>
      <c r="J378" s="5"/>
      <c r="K378" s="30"/>
      <c r="L378" s="30"/>
      <c r="M378" s="30"/>
      <c r="N378" s="30"/>
      <c r="O378" s="30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x14ac:dyDescent="0.3">
      <c r="A379" s="4"/>
      <c r="B379" s="4"/>
      <c r="C379" s="4"/>
      <c r="D379" s="4"/>
      <c r="E379" s="4"/>
      <c r="F379" s="5"/>
      <c r="G379" s="5"/>
      <c r="H379" s="5"/>
      <c r="I379" s="27"/>
      <c r="J379" s="5"/>
      <c r="K379" s="30"/>
      <c r="L379" s="30"/>
      <c r="M379" s="30"/>
      <c r="N379" s="30"/>
      <c r="O379" s="30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x14ac:dyDescent="0.3">
      <c r="A380" s="4"/>
      <c r="B380" s="4"/>
      <c r="C380" s="4"/>
      <c r="D380" s="4"/>
      <c r="E380" s="4"/>
      <c r="F380" s="5"/>
      <c r="G380" s="5"/>
      <c r="H380" s="5"/>
      <c r="I380" s="27"/>
      <c r="J380" s="5"/>
      <c r="K380" s="30"/>
      <c r="L380" s="30"/>
      <c r="M380" s="30"/>
      <c r="N380" s="30"/>
      <c r="O380" s="30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x14ac:dyDescent="0.3">
      <c r="A381" s="4"/>
      <c r="B381" s="4"/>
      <c r="C381" s="4"/>
      <c r="D381" s="4"/>
      <c r="E381" s="4"/>
      <c r="F381" s="5"/>
      <c r="G381" s="5"/>
      <c r="H381" s="5"/>
      <c r="I381" s="27"/>
      <c r="J381" s="5"/>
      <c r="K381" s="30"/>
      <c r="L381" s="30"/>
      <c r="M381" s="30"/>
      <c r="N381" s="30"/>
      <c r="O381" s="30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x14ac:dyDescent="0.3">
      <c r="A382" s="4"/>
      <c r="B382" s="4"/>
      <c r="C382" s="4"/>
      <c r="D382" s="4"/>
      <c r="E382" s="4"/>
      <c r="F382" s="5"/>
      <c r="G382" s="5"/>
      <c r="H382" s="5"/>
      <c r="I382" s="27"/>
      <c r="J382" s="5"/>
      <c r="K382" s="30"/>
      <c r="L382" s="30"/>
      <c r="M382" s="30"/>
      <c r="N382" s="30"/>
      <c r="O382" s="30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x14ac:dyDescent="0.3">
      <c r="A383" s="4"/>
      <c r="B383" s="4"/>
      <c r="C383" s="4"/>
      <c r="D383" s="4"/>
      <c r="E383" s="4"/>
      <c r="F383" s="5"/>
      <c r="G383" s="5"/>
      <c r="H383" s="5"/>
      <c r="I383" s="27"/>
      <c r="J383" s="5"/>
      <c r="K383" s="30"/>
      <c r="L383" s="30"/>
      <c r="M383" s="30"/>
      <c r="N383" s="30"/>
      <c r="O383" s="30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x14ac:dyDescent="0.3">
      <c r="A384" s="4"/>
      <c r="B384" s="4"/>
      <c r="C384" s="4"/>
      <c r="D384" s="4"/>
      <c r="E384" s="4"/>
      <c r="F384" s="5"/>
      <c r="G384" s="5"/>
      <c r="H384" s="5"/>
      <c r="I384" s="27"/>
      <c r="J384" s="5"/>
      <c r="K384" s="30"/>
      <c r="L384" s="30"/>
      <c r="M384" s="30"/>
      <c r="N384" s="30"/>
      <c r="O384" s="30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x14ac:dyDescent="0.3">
      <c r="A385" s="4"/>
      <c r="B385" s="4"/>
      <c r="C385" s="4"/>
      <c r="D385" s="4"/>
      <c r="E385" s="4"/>
      <c r="F385" s="5"/>
      <c r="G385" s="5"/>
      <c r="H385" s="5"/>
      <c r="I385" s="27"/>
      <c r="J385" s="5"/>
      <c r="K385" s="30"/>
      <c r="L385" s="30"/>
      <c r="M385" s="30"/>
      <c r="N385" s="30"/>
      <c r="O385" s="30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x14ac:dyDescent="0.3">
      <c r="A386" s="4"/>
      <c r="B386" s="4"/>
      <c r="C386" s="4"/>
      <c r="D386" s="4"/>
      <c r="E386" s="4"/>
      <c r="F386" s="5"/>
      <c r="G386" s="5"/>
      <c r="H386" s="5"/>
      <c r="I386" s="27"/>
      <c r="J386" s="5"/>
      <c r="K386" s="30"/>
      <c r="L386" s="30"/>
      <c r="M386" s="30"/>
      <c r="N386" s="30"/>
      <c r="O386" s="30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x14ac:dyDescent="0.3">
      <c r="A387" s="4"/>
      <c r="B387" s="4"/>
      <c r="C387" s="4"/>
      <c r="D387" s="4"/>
      <c r="E387" s="4"/>
      <c r="F387" s="5"/>
      <c r="G387" s="5"/>
      <c r="H387" s="5"/>
      <c r="I387" s="27"/>
      <c r="J387" s="5"/>
      <c r="K387" s="30"/>
      <c r="L387" s="30"/>
      <c r="M387" s="30"/>
      <c r="N387" s="30"/>
      <c r="O387" s="30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x14ac:dyDescent="0.3">
      <c r="A388" s="4"/>
      <c r="B388" s="4"/>
      <c r="C388" s="4"/>
      <c r="D388" s="4"/>
      <c r="E388" s="4"/>
      <c r="F388" s="5"/>
      <c r="G388" s="5"/>
      <c r="H388" s="5"/>
      <c r="I388" s="27"/>
      <c r="J388" s="5"/>
      <c r="K388" s="30"/>
      <c r="L388" s="30"/>
      <c r="M388" s="30"/>
      <c r="N388" s="30"/>
      <c r="O388" s="30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x14ac:dyDescent="0.3">
      <c r="A389" s="4"/>
      <c r="B389" s="4"/>
      <c r="C389" s="4"/>
      <c r="D389" s="4"/>
      <c r="E389" s="4"/>
      <c r="F389" s="5"/>
      <c r="G389" s="5"/>
      <c r="H389" s="5"/>
      <c r="I389" s="27"/>
      <c r="J389" s="5"/>
      <c r="K389" s="30"/>
      <c r="L389" s="30"/>
      <c r="M389" s="30"/>
      <c r="N389" s="30"/>
      <c r="O389" s="30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</sheetData>
  <mergeCells count="3">
    <mergeCell ref="A1:I3"/>
    <mergeCell ref="G5:I5"/>
    <mergeCell ref="G11:I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89"/>
  <sheetViews>
    <sheetView tabSelected="1" zoomScale="87" zoomScaleNormal="87" workbookViewId="0">
      <selection activeCell="D7" sqref="D7"/>
    </sheetView>
  </sheetViews>
  <sheetFormatPr defaultRowHeight="14.4" x14ac:dyDescent="0.3"/>
  <cols>
    <col min="1" max="5" width="10.6640625" style="1" customWidth="1"/>
    <col min="6" max="6" width="4.6640625" customWidth="1"/>
    <col min="7" max="7" width="20.6640625" customWidth="1"/>
  </cols>
  <sheetData>
    <row r="1" spans="1:32" s="2" customFormat="1" ht="18.75" customHeight="1" x14ac:dyDescent="0.3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2" customFormat="1" ht="18" x14ac:dyDescent="0.35">
      <c r="A2" s="33"/>
      <c r="B2" s="33"/>
      <c r="C2" s="33"/>
      <c r="D2" s="33"/>
      <c r="E2" s="33"/>
      <c r="F2" s="33"/>
      <c r="G2" s="33"/>
      <c r="H2" s="33"/>
      <c r="I2" s="3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3">
      <c r="A3" s="33"/>
      <c r="B3" s="33"/>
      <c r="C3" s="33"/>
      <c r="D3" s="33"/>
      <c r="E3" s="33"/>
      <c r="F3" s="33"/>
      <c r="G3" s="33"/>
      <c r="H3" s="33"/>
      <c r="I3" s="3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5" thickBot="1" x14ac:dyDescent="0.35">
      <c r="A4" s="4"/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8" customHeight="1" thickTop="1" thickBot="1" x14ac:dyDescent="0.35">
      <c r="A5" s="13" t="s">
        <v>11</v>
      </c>
      <c r="B5" s="13" t="s">
        <v>12</v>
      </c>
      <c r="C5" s="13" t="s">
        <v>13</v>
      </c>
      <c r="D5" s="13" t="s">
        <v>30</v>
      </c>
      <c r="E5" s="13" t="s">
        <v>14</v>
      </c>
      <c r="F5" s="5"/>
      <c r="G5" s="34" t="s">
        <v>15</v>
      </c>
      <c r="H5" s="34"/>
      <c r="I5" s="3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8" customHeight="1" thickTop="1" thickBot="1" x14ac:dyDescent="0.35">
      <c r="A6" s="12" t="s">
        <v>0</v>
      </c>
      <c r="B6" s="12" t="s">
        <v>2</v>
      </c>
      <c r="C6" s="12" t="s">
        <v>1</v>
      </c>
      <c r="D6" s="12" t="s">
        <v>29</v>
      </c>
      <c r="E6" s="12" t="s">
        <v>28</v>
      </c>
      <c r="F6" s="5"/>
      <c r="G6" s="6" t="s">
        <v>17</v>
      </c>
      <c r="H6" s="7" t="s">
        <v>5</v>
      </c>
      <c r="I6" s="8">
        <v>0.1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8" customHeight="1" thickTop="1" thickBot="1" x14ac:dyDescent="0.35">
      <c r="A7" s="10">
        <v>0</v>
      </c>
      <c r="B7" s="10">
        <v>3</v>
      </c>
      <c r="C7" s="11">
        <v>0.81</v>
      </c>
      <c r="D7" s="11">
        <f t="shared" ref="D7:D29" si="0">+IF(A7&lt;$I$9,0,B7*$I$7*(1-EXP(-(A7-$I$9)/$I$8)))</f>
        <v>0</v>
      </c>
      <c r="E7" s="11">
        <f>+(D7-C7)^2</f>
        <v>0.65610000000000013</v>
      </c>
      <c r="F7" s="5"/>
      <c r="G7" s="8" t="s">
        <v>18</v>
      </c>
      <c r="H7" s="7" t="s">
        <v>3</v>
      </c>
      <c r="I7" s="8">
        <v>3.3771719323077298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8" customHeight="1" thickTop="1" thickBot="1" x14ac:dyDescent="0.35">
      <c r="A8" s="10">
        <v>0.1</v>
      </c>
      <c r="B8" s="10">
        <v>3</v>
      </c>
      <c r="C8" s="11">
        <v>0.96</v>
      </c>
      <c r="D8" s="11">
        <f t="shared" si="0"/>
        <v>0.62231941977904615</v>
      </c>
      <c r="E8" s="11">
        <f t="shared" ref="E8:E29" si="1">+(D8-C8)^2</f>
        <v>0.11402817425836002</v>
      </c>
      <c r="F8" s="5"/>
      <c r="G8" s="8" t="s">
        <v>19</v>
      </c>
      <c r="H8" s="9" t="s">
        <v>16</v>
      </c>
      <c r="I8" s="8">
        <v>0.72166340030419784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8" customHeight="1" thickTop="1" thickBot="1" x14ac:dyDescent="0.35">
      <c r="A9" s="10">
        <v>0.2</v>
      </c>
      <c r="B9" s="10">
        <v>3</v>
      </c>
      <c r="C9" s="11">
        <v>1.69</v>
      </c>
      <c r="D9" s="11">
        <f t="shared" si="0"/>
        <v>1.8527771989969695</v>
      </c>
      <c r="E9" s="11">
        <f t="shared" si="1"/>
        <v>2.6496416513299016E-2</v>
      </c>
      <c r="F9" s="5"/>
      <c r="G9" s="8" t="s">
        <v>20</v>
      </c>
      <c r="H9" s="7" t="s">
        <v>23</v>
      </c>
      <c r="I9" s="8">
        <v>5.4252622994311356E-2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8" customHeight="1" thickTop="1" thickBot="1" x14ac:dyDescent="0.35">
      <c r="A10" s="10">
        <v>0.3</v>
      </c>
      <c r="B10" s="10">
        <v>3</v>
      </c>
      <c r="C10" s="11">
        <v>2.66</v>
      </c>
      <c r="D10" s="11">
        <f t="shared" si="0"/>
        <v>2.9240179122936376</v>
      </c>
      <c r="E10" s="11">
        <f t="shared" si="1"/>
        <v>6.9705458011890847E-2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8" customHeight="1" thickTop="1" thickBot="1" x14ac:dyDescent="0.35">
      <c r="A11" s="10">
        <v>0.4</v>
      </c>
      <c r="B11" s="10">
        <v>3</v>
      </c>
      <c r="C11" s="11">
        <v>3.48</v>
      </c>
      <c r="D11" s="11">
        <f t="shared" si="0"/>
        <v>3.8566437083235865</v>
      </c>
      <c r="E11" s="11">
        <f t="shared" si="1"/>
        <v>0.14186048301974291</v>
      </c>
      <c r="F11" s="5"/>
      <c r="G11" s="34" t="s">
        <v>21</v>
      </c>
      <c r="H11" s="34"/>
      <c r="I11" s="3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8" customHeight="1" thickTop="1" thickBot="1" x14ac:dyDescent="0.35">
      <c r="A12" s="10">
        <v>0.5</v>
      </c>
      <c r="B12" s="10">
        <v>3</v>
      </c>
      <c r="C12" s="11">
        <v>4.75</v>
      </c>
      <c r="D12" s="11">
        <f t="shared" si="0"/>
        <v>4.6685908875376505</v>
      </c>
      <c r="E12" s="11">
        <f t="shared" si="1"/>
        <v>6.6274435919074686E-3</v>
      </c>
      <c r="F12" s="5"/>
      <c r="G12" s="8" t="s">
        <v>25</v>
      </c>
      <c r="H12" s="7" t="s">
        <v>4</v>
      </c>
      <c r="I12" s="14">
        <f>+SUM(E7:E29)</f>
        <v>1.7188834443244116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8" customHeight="1" thickTop="1" thickBot="1" x14ac:dyDescent="0.35">
      <c r="A13" s="10">
        <v>0.6</v>
      </c>
      <c r="B13" s="10">
        <v>3</v>
      </c>
      <c r="C13" s="11">
        <v>5.65</v>
      </c>
      <c r="D13" s="11">
        <f t="shared" si="0"/>
        <v>5.3754748539044872</v>
      </c>
      <c r="E13" s="11">
        <f t="shared" si="1"/>
        <v>7.5364055838762836E-2</v>
      </c>
      <c r="F13" s="5"/>
      <c r="G13" s="8" t="s">
        <v>22</v>
      </c>
      <c r="H13" s="15" t="s">
        <v>24</v>
      </c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8" customHeight="1" thickTop="1" thickBot="1" x14ac:dyDescent="0.35">
      <c r="A14" s="10">
        <v>0.7</v>
      </c>
      <c r="B14" s="10">
        <v>3</v>
      </c>
      <c r="C14" s="11">
        <v>6.07</v>
      </c>
      <c r="D14" s="11">
        <f t="shared" si="0"/>
        <v>5.9908904310485402</v>
      </c>
      <c r="E14" s="11">
        <f t="shared" si="1"/>
        <v>6.2583238996858108E-3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8" customHeight="1" thickTop="1" thickBot="1" x14ac:dyDescent="0.35">
      <c r="A15" s="10">
        <v>0.8</v>
      </c>
      <c r="B15" s="10">
        <v>3</v>
      </c>
      <c r="C15" s="11">
        <v>6.45</v>
      </c>
      <c r="D15" s="11">
        <f t="shared" si="0"/>
        <v>6.526673318497715</v>
      </c>
      <c r="E15" s="11">
        <f t="shared" si="1"/>
        <v>5.8787977694520236E-3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8" customHeight="1" thickTop="1" thickBot="1" x14ac:dyDescent="0.35">
      <c r="A16" s="10">
        <v>0.9</v>
      </c>
      <c r="B16" s="10">
        <v>3</v>
      </c>
      <c r="C16" s="11">
        <v>6.99</v>
      </c>
      <c r="D16" s="11">
        <f t="shared" si="0"/>
        <v>6.9931277163788073</v>
      </c>
      <c r="E16" s="11">
        <f t="shared" si="1"/>
        <v>9.7826097462578476E-6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8" customHeight="1" thickTop="1" thickBot="1" x14ac:dyDescent="0.35">
      <c r="A17" s="10">
        <v>1</v>
      </c>
      <c r="B17" s="10">
        <v>3</v>
      </c>
      <c r="C17" s="11">
        <v>7.53</v>
      </c>
      <c r="D17" s="11">
        <f t="shared" si="0"/>
        <v>7.3992244962489071</v>
      </c>
      <c r="E17" s="11">
        <f t="shared" si="1"/>
        <v>1.7102232381352177E-2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8" customHeight="1" thickTop="1" thickBot="1" x14ac:dyDescent="0.35">
      <c r="A18" s="10">
        <v>1.1000000000000001</v>
      </c>
      <c r="B18" s="10">
        <v>3</v>
      </c>
      <c r="C18" s="11">
        <v>7.76</v>
      </c>
      <c r="D18" s="11">
        <f t="shared" si="0"/>
        <v>7.7527737292929091</v>
      </c>
      <c r="E18" s="11">
        <f t="shared" si="1"/>
        <v>5.2218988332157102E-5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8" customHeight="1" thickTop="1" thickBot="1" x14ac:dyDescent="0.35">
      <c r="A19" s="10">
        <v>1.2</v>
      </c>
      <c r="B19" s="10">
        <v>3</v>
      </c>
      <c r="C19" s="11">
        <v>8.4700000000000006</v>
      </c>
      <c r="D19" s="11">
        <f t="shared" si="0"/>
        <v>8.0605748899570919</v>
      </c>
      <c r="E19" s="11">
        <f t="shared" si="1"/>
        <v>0.16762892073364791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8" customHeight="1" thickTop="1" thickBot="1" x14ac:dyDescent="0.35">
      <c r="A20" s="10">
        <v>1.3</v>
      </c>
      <c r="B20" s="10">
        <v>3</v>
      </c>
      <c r="C20" s="11">
        <v>8.42</v>
      </c>
      <c r="D20" s="11">
        <f t="shared" si="0"/>
        <v>8.3285476237415992</v>
      </c>
      <c r="E20" s="11">
        <f t="shared" si="1"/>
        <v>8.3635371233081006E-3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8" customHeight="1" thickTop="1" thickBot="1" x14ac:dyDescent="0.35">
      <c r="A21" s="10">
        <v>1.4</v>
      </c>
      <c r="B21" s="10">
        <v>3</v>
      </c>
      <c r="C21" s="11">
        <v>8.27</v>
      </c>
      <c r="D21" s="11">
        <f t="shared" si="0"/>
        <v>8.5618455940838487</v>
      </c>
      <c r="E21" s="11">
        <f t="shared" si="1"/>
        <v>8.5173850786154831E-2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8" customHeight="1" thickTop="1" thickBot="1" x14ac:dyDescent="0.35">
      <c r="A22" s="10">
        <v>1.5</v>
      </c>
      <c r="B22" s="10">
        <v>3</v>
      </c>
      <c r="C22" s="11">
        <v>8.81</v>
      </c>
      <c r="D22" s="11">
        <f t="shared" si="0"/>
        <v>8.7649555978411069</v>
      </c>
      <c r="E22" s="11">
        <f t="shared" si="1"/>
        <v>2.0289981658521386E-3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8" customHeight="1" thickTop="1" thickBot="1" x14ac:dyDescent="0.35">
      <c r="A23" s="10">
        <v>1.6</v>
      </c>
      <c r="B23" s="10">
        <v>3</v>
      </c>
      <c r="C23" s="11">
        <v>8.75</v>
      </c>
      <c r="D23" s="11">
        <f t="shared" si="0"/>
        <v>8.9417838555655678</v>
      </c>
      <c r="E23" s="11">
        <f t="shared" si="1"/>
        <v>3.6781047255594557E-2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8" customHeight="1" thickTop="1" thickBot="1" x14ac:dyDescent="0.35">
      <c r="A24" s="10">
        <v>1.7</v>
      </c>
      <c r="B24" s="10">
        <v>3</v>
      </c>
      <c r="C24" s="11">
        <v>9.01</v>
      </c>
      <c r="D24" s="11">
        <f t="shared" si="0"/>
        <v>9.0957311361103361</v>
      </c>
      <c r="E24" s="11">
        <f t="shared" si="1"/>
        <v>7.3498276987690146E-3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8" customHeight="1" thickTop="1" thickBot="1" x14ac:dyDescent="0.35">
      <c r="A25" s="10">
        <v>1.8</v>
      </c>
      <c r="B25" s="10">
        <v>3</v>
      </c>
      <c r="C25" s="11">
        <v>9.2200000000000006</v>
      </c>
      <c r="D25" s="11">
        <f t="shared" si="0"/>
        <v>9.2297581603660426</v>
      </c>
      <c r="E25" s="11">
        <f t="shared" si="1"/>
        <v>9.5221693729391669E-5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8" customHeight="1" thickTop="1" thickBot="1" x14ac:dyDescent="0.35">
      <c r="A26" s="10">
        <v>1.9</v>
      </c>
      <c r="B26" s="10">
        <v>3</v>
      </c>
      <c r="C26" s="11">
        <v>9.15</v>
      </c>
      <c r="D26" s="11">
        <f t="shared" si="0"/>
        <v>9.3464425419756001</v>
      </c>
      <c r="E26" s="11">
        <f t="shared" si="1"/>
        <v>3.8589672297835262E-2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8" customHeight="1" thickTop="1" thickBot="1" x14ac:dyDescent="0.35">
      <c r="A27" s="10">
        <v>2</v>
      </c>
      <c r="B27" s="10">
        <v>3</v>
      </c>
      <c r="C27" s="11">
        <v>9.2100000000000009</v>
      </c>
      <c r="D27" s="11">
        <f t="shared" si="0"/>
        <v>9.448028360113506</v>
      </c>
      <c r="E27" s="11">
        <f t="shared" si="1"/>
        <v>5.665750021832449E-2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8" customHeight="1" thickTop="1" thickBot="1" x14ac:dyDescent="0.35">
      <c r="A28" s="10">
        <v>2.1</v>
      </c>
      <c r="B28" s="10">
        <v>3</v>
      </c>
      <c r="C28" s="11">
        <v>9.98</v>
      </c>
      <c r="D28" s="11">
        <f t="shared" si="0"/>
        <v>9.5364693177155164</v>
      </c>
      <c r="E28" s="11">
        <f t="shared" si="1"/>
        <v>0.19671946612773988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8" customHeight="1" thickTop="1" thickBot="1" x14ac:dyDescent="0.35">
      <c r="A29" s="10">
        <v>2.2000000000000002</v>
      </c>
      <c r="B29" s="10">
        <v>3</v>
      </c>
      <c r="C29" s="11">
        <v>9.61</v>
      </c>
      <c r="D29" s="11">
        <f t="shared" si="0"/>
        <v>9.6134663151796911</v>
      </c>
      <c r="E29" s="11">
        <f t="shared" si="1"/>
        <v>1.2015340924960742E-5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8" customHeight="1" thickTop="1" thickBot="1" x14ac:dyDescent="0.35">
      <c r="A30" s="10">
        <v>2.2999999999999998</v>
      </c>
      <c r="B30" s="10">
        <v>3</v>
      </c>
      <c r="C30" s="11">
        <v>10.17</v>
      </c>
      <c r="D30" s="11">
        <f t="shared" ref="D30:D33" si="2">+IF(A30&lt;$I$9,0,B30*$I$7*(1-EXP(-(A30-$I$9)/$I$8)))</f>
        <v>9.6805001621578874</v>
      </c>
      <c r="E30" s="11">
        <f t="shared" ref="E30:E33" si="3">+(D30-C30)^2</f>
        <v>0.23961009124745442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8" customHeight="1" thickTop="1" thickBot="1" x14ac:dyDescent="0.35">
      <c r="A31" s="10">
        <v>2.4</v>
      </c>
      <c r="B31" s="10">
        <v>3</v>
      </c>
      <c r="C31" s="11">
        <v>10.5</v>
      </c>
      <c r="D31" s="11">
        <f t="shared" si="2"/>
        <v>9.7388600565523014</v>
      </c>
      <c r="E31" s="11">
        <f t="shared" si="3"/>
        <v>0.57933401351156588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8" customHeight="1" thickTop="1" thickBot="1" x14ac:dyDescent="0.35">
      <c r="A32" s="10">
        <v>2.5</v>
      </c>
      <c r="B32" s="10">
        <v>3</v>
      </c>
      <c r="C32" s="11">
        <v>9.68</v>
      </c>
      <c r="D32" s="11">
        <f t="shared" si="2"/>
        <v>9.7896683784263985</v>
      </c>
      <c r="E32" s="11">
        <f t="shared" si="3"/>
        <v>1.2027153226675805E-2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8" customHeight="1" thickTop="1" thickBot="1" x14ac:dyDescent="0.35">
      <c r="A33" s="10">
        <v>2.6</v>
      </c>
      <c r="B33" s="10">
        <v>3</v>
      </c>
      <c r="C33" s="11">
        <v>9.9</v>
      </c>
      <c r="D33" s="11">
        <f t="shared" si="2"/>
        <v>9.8339022756678052</v>
      </c>
      <c r="E33" s="11">
        <f t="shared" si="3"/>
        <v>4.3689091618948671E-3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8" customHeight="1" thickTop="1" thickBot="1" x14ac:dyDescent="0.35">
      <c r="A34" s="10">
        <v>2.7</v>
      </c>
      <c r="B34" s="10">
        <v>3</v>
      </c>
      <c r="C34" s="11">
        <v>10.34</v>
      </c>
      <c r="D34" s="11">
        <f t="shared" ref="D34:D36" si="4">+IF(A34&lt;$I$9,0,B34*$I$7*(1-EXP(-(A34-$I$9)/$I$8)))</f>
        <v>9.8724124565395872</v>
      </c>
      <c r="E34" s="11">
        <f t="shared" ref="E34:E36" si="5">+(D34-C34)^2</f>
        <v>0.21863811079934328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8" customHeight="1" thickTop="1" thickBot="1" x14ac:dyDescent="0.35">
      <c r="A35" s="10">
        <v>2.8</v>
      </c>
      <c r="B35" s="10">
        <v>3</v>
      </c>
      <c r="C35" s="11">
        <v>10.6</v>
      </c>
      <c r="D35" s="11">
        <f t="shared" si="4"/>
        <v>9.9059395505391006</v>
      </c>
      <c r="E35" s="11">
        <f t="shared" si="5"/>
        <v>0.48171990750586524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8" customHeight="1" thickTop="1" thickBot="1" x14ac:dyDescent="0.35">
      <c r="A36" s="10">
        <v>2.9</v>
      </c>
      <c r="B36" s="10">
        <v>3</v>
      </c>
      <c r="C36" s="11">
        <v>10.71</v>
      </c>
      <c r="D36" s="11">
        <f t="shared" si="4"/>
        <v>9.9351283522171503</v>
      </c>
      <c r="E36" s="11">
        <f t="shared" si="5"/>
        <v>0.60042607053771002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8" customHeight="1" thickTop="1" thickBot="1" x14ac:dyDescent="0.35">
      <c r="A37" s="10"/>
      <c r="B37" s="10"/>
      <c r="C37" s="11"/>
      <c r="D37" s="11"/>
      <c r="E37" s="11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" thickTop="1" x14ac:dyDescent="0.3">
      <c r="A38" s="4"/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3">
      <c r="A39" s="4"/>
      <c r="B39" s="4"/>
      <c r="C39" s="4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x14ac:dyDescent="0.3">
      <c r="A40" s="4"/>
      <c r="B40" s="4"/>
      <c r="C40" s="4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x14ac:dyDescent="0.3">
      <c r="A41" s="4"/>
      <c r="B41" s="4"/>
      <c r="C41" s="4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x14ac:dyDescent="0.3">
      <c r="A42" s="4"/>
      <c r="B42" s="4"/>
      <c r="C42" s="4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x14ac:dyDescent="0.3">
      <c r="A43" s="4"/>
      <c r="B43" s="4"/>
      <c r="C43" s="4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3">
      <c r="A44" s="4"/>
      <c r="B44" s="4"/>
      <c r="C44" s="4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3">
      <c r="A45" s="4"/>
      <c r="B45" s="4"/>
      <c r="C45" s="4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3">
      <c r="A46" s="4"/>
      <c r="B46" s="4"/>
      <c r="C46" s="4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3">
      <c r="A47" s="4"/>
      <c r="B47" s="4"/>
      <c r="C47" s="4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3">
      <c r="A48" s="4"/>
      <c r="B48" s="4"/>
      <c r="C48" s="4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3">
      <c r="A49" s="4"/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3">
      <c r="A50" s="4"/>
      <c r="B50" s="4"/>
      <c r="C50" s="4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3">
      <c r="A51" s="4"/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3">
      <c r="A52" s="4"/>
      <c r="B52" s="4"/>
      <c r="C52" s="4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3">
      <c r="A53" s="4"/>
      <c r="B53" s="4"/>
      <c r="C53" s="4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3">
      <c r="A54" s="4"/>
      <c r="B54" s="4"/>
      <c r="C54" s="4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3">
      <c r="A55" s="4"/>
      <c r="B55" s="4"/>
      <c r="C55" s="4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x14ac:dyDescent="0.3">
      <c r="A56" s="4"/>
      <c r="B56" s="4"/>
      <c r="C56" s="4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3">
      <c r="A57" s="4"/>
      <c r="B57" s="4"/>
      <c r="C57" s="4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3">
      <c r="A58" s="4"/>
      <c r="B58" s="4"/>
      <c r="C58" s="4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3">
      <c r="A59" s="4"/>
      <c r="B59" s="4"/>
      <c r="C59" s="4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3">
      <c r="A60" s="4"/>
      <c r="B60" s="4"/>
      <c r="C60" s="4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3">
      <c r="A61" s="4"/>
      <c r="B61" s="4"/>
      <c r="C61" s="4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3">
      <c r="A62" s="4"/>
      <c r="B62" s="4"/>
      <c r="C62" s="4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3">
      <c r="A63" s="4"/>
      <c r="B63" s="4"/>
      <c r="C63" s="4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3">
      <c r="A64" s="4"/>
      <c r="B64" s="4"/>
      <c r="C64" s="4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x14ac:dyDescent="0.3">
      <c r="A65" s="4"/>
      <c r="B65" s="4"/>
      <c r="C65" s="4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3">
      <c r="A66" s="4"/>
      <c r="B66" s="4"/>
      <c r="C66" s="4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x14ac:dyDescent="0.3">
      <c r="A67" s="4"/>
      <c r="B67" s="4"/>
      <c r="C67" s="4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x14ac:dyDescent="0.3">
      <c r="A68" s="4"/>
      <c r="B68" s="4"/>
      <c r="C68" s="4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x14ac:dyDescent="0.3">
      <c r="A69" s="4"/>
      <c r="B69" s="4"/>
      <c r="C69" s="4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x14ac:dyDescent="0.3">
      <c r="A70" s="4"/>
      <c r="B70" s="4"/>
      <c r="C70" s="4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x14ac:dyDescent="0.3">
      <c r="A71" s="4"/>
      <c r="B71" s="4"/>
      <c r="C71" s="4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x14ac:dyDescent="0.3">
      <c r="A72" s="4"/>
      <c r="B72" s="4"/>
      <c r="C72" s="4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x14ac:dyDescent="0.3">
      <c r="A73" s="4"/>
      <c r="B73" s="4"/>
      <c r="C73" s="4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x14ac:dyDescent="0.3">
      <c r="A74" s="4"/>
      <c r="B74" s="4"/>
      <c r="C74" s="4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x14ac:dyDescent="0.3">
      <c r="A75" s="4"/>
      <c r="B75" s="4"/>
      <c r="C75" s="4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x14ac:dyDescent="0.3">
      <c r="A76" s="4"/>
      <c r="B76" s="4"/>
      <c r="C76" s="4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x14ac:dyDescent="0.3">
      <c r="A77" s="4"/>
      <c r="B77" s="4"/>
      <c r="C77" s="4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x14ac:dyDescent="0.3">
      <c r="A78" s="4"/>
      <c r="B78" s="4"/>
      <c r="C78" s="4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x14ac:dyDescent="0.3">
      <c r="A79" s="4"/>
      <c r="B79" s="4"/>
      <c r="C79" s="4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x14ac:dyDescent="0.3">
      <c r="A80" s="4"/>
      <c r="B80" s="4"/>
      <c r="C80" s="4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x14ac:dyDescent="0.3">
      <c r="A81" s="4"/>
      <c r="B81" s="4"/>
      <c r="C81" s="4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x14ac:dyDescent="0.3">
      <c r="A82" s="4"/>
      <c r="B82" s="4"/>
      <c r="C82" s="4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x14ac:dyDescent="0.3">
      <c r="A83" s="4"/>
      <c r="B83" s="4"/>
      <c r="C83" s="4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x14ac:dyDescent="0.3">
      <c r="A84" s="4"/>
      <c r="B84" s="4"/>
      <c r="C84" s="4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x14ac:dyDescent="0.3">
      <c r="A85" s="4"/>
      <c r="B85" s="4"/>
      <c r="C85" s="4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x14ac:dyDescent="0.3">
      <c r="A86" s="4"/>
      <c r="B86" s="4"/>
      <c r="C86" s="4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x14ac:dyDescent="0.3">
      <c r="A87" s="4"/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x14ac:dyDescent="0.3">
      <c r="A88" s="4"/>
      <c r="B88" s="4"/>
      <c r="C88" s="4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x14ac:dyDescent="0.3">
      <c r="A89" s="4"/>
      <c r="B89" s="4"/>
      <c r="C89" s="4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x14ac:dyDescent="0.3">
      <c r="A90" s="4"/>
      <c r="B90" s="4"/>
      <c r="C90" s="4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x14ac:dyDescent="0.3">
      <c r="A91" s="4"/>
      <c r="B91" s="4"/>
      <c r="C91" s="4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x14ac:dyDescent="0.3">
      <c r="A92" s="4"/>
      <c r="B92" s="4"/>
      <c r="C92" s="4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x14ac:dyDescent="0.3">
      <c r="A93" s="4"/>
      <c r="B93" s="4"/>
      <c r="C93" s="4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x14ac:dyDescent="0.3">
      <c r="A94" s="4"/>
      <c r="B94" s="4"/>
      <c r="C94" s="4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x14ac:dyDescent="0.3">
      <c r="A95" s="4"/>
      <c r="B95" s="4"/>
      <c r="C95" s="4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x14ac:dyDescent="0.3">
      <c r="A96" s="4"/>
      <c r="B96" s="4"/>
      <c r="C96" s="4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x14ac:dyDescent="0.3">
      <c r="A97" s="4"/>
      <c r="B97" s="4"/>
      <c r="C97" s="4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x14ac:dyDescent="0.3">
      <c r="A98" s="4"/>
      <c r="B98" s="4"/>
      <c r="C98" s="4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x14ac:dyDescent="0.3">
      <c r="A99" s="4"/>
      <c r="B99" s="4"/>
      <c r="C99" s="4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x14ac:dyDescent="0.3">
      <c r="A100" s="4"/>
      <c r="B100" s="4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x14ac:dyDescent="0.3">
      <c r="A101" s="4"/>
      <c r="B101" s="4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x14ac:dyDescent="0.3">
      <c r="A102" s="4"/>
      <c r="B102" s="4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x14ac:dyDescent="0.3">
      <c r="A103" s="4"/>
      <c r="B103" s="4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x14ac:dyDescent="0.3">
      <c r="A104" s="4"/>
      <c r="B104" s="4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x14ac:dyDescent="0.3">
      <c r="A105" s="4"/>
      <c r="B105" s="4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x14ac:dyDescent="0.3">
      <c r="A106" s="4"/>
      <c r="B106" s="4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x14ac:dyDescent="0.3">
      <c r="A107" s="4"/>
      <c r="B107" s="4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x14ac:dyDescent="0.3">
      <c r="A108" s="4"/>
      <c r="B108" s="4"/>
      <c r="C108" s="4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x14ac:dyDescent="0.3">
      <c r="A109" s="4"/>
      <c r="B109" s="4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x14ac:dyDescent="0.3">
      <c r="A110" s="4"/>
      <c r="B110" s="4"/>
      <c r="C110" s="4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x14ac:dyDescent="0.3">
      <c r="A111" s="4"/>
      <c r="B111" s="4"/>
      <c r="C111" s="4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x14ac:dyDescent="0.3">
      <c r="A112" s="4"/>
      <c r="B112" s="4"/>
      <c r="C112" s="4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">
      <c r="A113" s="4"/>
      <c r="B113" s="4"/>
      <c r="C113" s="4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">
      <c r="A114" s="4"/>
      <c r="B114" s="4"/>
      <c r="C114" s="4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">
      <c r="A115" s="4"/>
      <c r="B115" s="4"/>
      <c r="C115" s="4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">
      <c r="A116" s="4"/>
      <c r="B116" s="4"/>
      <c r="C116" s="4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">
      <c r="A117" s="4"/>
      <c r="B117" s="4"/>
      <c r="C117" s="4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">
      <c r="A118" s="4"/>
      <c r="B118" s="4"/>
      <c r="C118" s="4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">
      <c r="A119" s="4"/>
      <c r="B119" s="4"/>
      <c r="C119" s="4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">
      <c r="A120" s="4"/>
      <c r="B120" s="4"/>
      <c r="C120" s="4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">
      <c r="A121" s="4"/>
      <c r="B121" s="4"/>
      <c r="C121" s="4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x14ac:dyDescent="0.3">
      <c r="A122" s="4"/>
      <c r="B122" s="4"/>
      <c r="C122" s="4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x14ac:dyDescent="0.3">
      <c r="A123" s="4"/>
      <c r="B123" s="4"/>
      <c r="C123" s="4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x14ac:dyDescent="0.3">
      <c r="A124" s="4"/>
      <c r="B124" s="4"/>
      <c r="C124" s="4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x14ac:dyDescent="0.3">
      <c r="A125" s="4"/>
      <c r="B125" s="4"/>
      <c r="C125" s="4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x14ac:dyDescent="0.3">
      <c r="A126" s="4"/>
      <c r="B126" s="4"/>
      <c r="C126" s="4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x14ac:dyDescent="0.3">
      <c r="A127" s="4"/>
      <c r="B127" s="4"/>
      <c r="C127" s="4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x14ac:dyDescent="0.3">
      <c r="A128" s="4"/>
      <c r="B128" s="4"/>
      <c r="C128" s="4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x14ac:dyDescent="0.3">
      <c r="A129" s="4"/>
      <c r="B129" s="4"/>
      <c r="C129" s="4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x14ac:dyDescent="0.3">
      <c r="A130" s="4"/>
      <c r="B130" s="4"/>
      <c r="C130" s="4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x14ac:dyDescent="0.3">
      <c r="A131" s="4"/>
      <c r="B131" s="4"/>
      <c r="C131" s="4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x14ac:dyDescent="0.3">
      <c r="A132" s="4"/>
      <c r="B132" s="4"/>
      <c r="C132" s="4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x14ac:dyDescent="0.3">
      <c r="A133" s="4"/>
      <c r="B133" s="4"/>
      <c r="C133" s="4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x14ac:dyDescent="0.3">
      <c r="A134" s="4"/>
      <c r="B134" s="4"/>
      <c r="C134" s="4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x14ac:dyDescent="0.3">
      <c r="A135" s="4"/>
      <c r="B135" s="4"/>
      <c r="C135" s="4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x14ac:dyDescent="0.3">
      <c r="A136" s="4"/>
      <c r="B136" s="4"/>
      <c r="C136" s="4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x14ac:dyDescent="0.3">
      <c r="A137" s="4"/>
      <c r="B137" s="4"/>
      <c r="C137" s="4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x14ac:dyDescent="0.3">
      <c r="A138" s="4"/>
      <c r="B138" s="4"/>
      <c r="C138" s="4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x14ac:dyDescent="0.3">
      <c r="A139" s="4"/>
      <c r="B139" s="4"/>
      <c r="C139" s="4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x14ac:dyDescent="0.3">
      <c r="A140" s="4"/>
      <c r="B140" s="4"/>
      <c r="C140" s="4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x14ac:dyDescent="0.3">
      <c r="A141" s="4"/>
      <c r="B141" s="4"/>
      <c r="C141" s="4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x14ac:dyDescent="0.3">
      <c r="A142" s="4"/>
      <c r="B142" s="4"/>
      <c r="C142" s="4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x14ac:dyDescent="0.3">
      <c r="A143" s="4"/>
      <c r="B143" s="4"/>
      <c r="C143" s="4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x14ac:dyDescent="0.3">
      <c r="A144" s="4"/>
      <c r="B144" s="4"/>
      <c r="C144" s="4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x14ac:dyDescent="0.3">
      <c r="A145" s="4"/>
      <c r="B145" s="4"/>
      <c r="C145" s="4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x14ac:dyDescent="0.3">
      <c r="A146" s="4"/>
      <c r="B146" s="4"/>
      <c r="C146" s="4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x14ac:dyDescent="0.3">
      <c r="A147" s="4"/>
      <c r="B147" s="4"/>
      <c r="C147" s="4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x14ac:dyDescent="0.3">
      <c r="A148" s="4"/>
      <c r="B148" s="4"/>
      <c r="C148" s="4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x14ac:dyDescent="0.3">
      <c r="A149" s="4"/>
      <c r="B149" s="4"/>
      <c r="C149" s="4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x14ac:dyDescent="0.3">
      <c r="A150" s="4"/>
      <c r="B150" s="4"/>
      <c r="C150" s="4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x14ac:dyDescent="0.3">
      <c r="A151" s="4"/>
      <c r="B151" s="4"/>
      <c r="C151" s="4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x14ac:dyDescent="0.3">
      <c r="A152" s="4"/>
      <c r="B152" s="4"/>
      <c r="C152" s="4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x14ac:dyDescent="0.3">
      <c r="A153" s="4"/>
      <c r="B153" s="4"/>
      <c r="C153" s="4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x14ac:dyDescent="0.3">
      <c r="A154" s="4"/>
      <c r="B154" s="4"/>
      <c r="C154" s="4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x14ac:dyDescent="0.3">
      <c r="A155" s="4"/>
      <c r="B155" s="4"/>
      <c r="C155" s="4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x14ac:dyDescent="0.3">
      <c r="A156" s="4"/>
      <c r="B156" s="4"/>
      <c r="C156" s="4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x14ac:dyDescent="0.3">
      <c r="A157" s="4"/>
      <c r="B157" s="4"/>
      <c r="C157" s="4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x14ac:dyDescent="0.3">
      <c r="A158" s="4"/>
      <c r="B158" s="4"/>
      <c r="C158" s="4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x14ac:dyDescent="0.3">
      <c r="A159" s="4"/>
      <c r="B159" s="4"/>
      <c r="C159" s="4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x14ac:dyDescent="0.3">
      <c r="A160" s="4"/>
      <c r="B160" s="4"/>
      <c r="C160" s="4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x14ac:dyDescent="0.3">
      <c r="A161" s="4"/>
      <c r="B161" s="4"/>
      <c r="C161" s="4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x14ac:dyDescent="0.3">
      <c r="A162" s="4"/>
      <c r="B162" s="4"/>
      <c r="C162" s="4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x14ac:dyDescent="0.3">
      <c r="A163" s="4"/>
      <c r="B163" s="4"/>
      <c r="C163" s="4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x14ac:dyDescent="0.3">
      <c r="A164" s="4"/>
      <c r="B164" s="4"/>
      <c r="C164" s="4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x14ac:dyDescent="0.3">
      <c r="A165" s="4"/>
      <c r="B165" s="4"/>
      <c r="C165" s="4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x14ac:dyDescent="0.3">
      <c r="A166" s="4"/>
      <c r="B166" s="4"/>
      <c r="C166" s="4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x14ac:dyDescent="0.3">
      <c r="A167" s="4"/>
      <c r="B167" s="4"/>
      <c r="C167" s="4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x14ac:dyDescent="0.3">
      <c r="A168" s="4"/>
      <c r="B168" s="4"/>
      <c r="C168" s="4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x14ac:dyDescent="0.3">
      <c r="A169" s="4"/>
      <c r="B169" s="4"/>
      <c r="C169" s="4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x14ac:dyDescent="0.3">
      <c r="A170" s="4"/>
      <c r="B170" s="4"/>
      <c r="C170" s="4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x14ac:dyDescent="0.3">
      <c r="A171" s="4"/>
      <c r="B171" s="4"/>
      <c r="C171" s="4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x14ac:dyDescent="0.3">
      <c r="A172" s="4"/>
      <c r="B172" s="4"/>
      <c r="C172" s="4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x14ac:dyDescent="0.3">
      <c r="A173" s="4"/>
      <c r="B173" s="4"/>
      <c r="C173" s="4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x14ac:dyDescent="0.3">
      <c r="A174" s="4"/>
      <c r="B174" s="4"/>
      <c r="C174" s="4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x14ac:dyDescent="0.3">
      <c r="A175" s="4"/>
      <c r="B175" s="4"/>
      <c r="C175" s="4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x14ac:dyDescent="0.3">
      <c r="A176" s="4"/>
      <c r="B176" s="4"/>
      <c r="C176" s="4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x14ac:dyDescent="0.3">
      <c r="A177" s="4"/>
      <c r="B177" s="4"/>
      <c r="C177" s="4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x14ac:dyDescent="0.3">
      <c r="A178" s="4"/>
      <c r="B178" s="4"/>
      <c r="C178" s="4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x14ac:dyDescent="0.3">
      <c r="A179" s="4"/>
      <c r="B179" s="4"/>
      <c r="C179" s="4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x14ac:dyDescent="0.3">
      <c r="A180" s="4"/>
      <c r="B180" s="4"/>
      <c r="C180" s="4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x14ac:dyDescent="0.3">
      <c r="A181" s="4"/>
      <c r="B181" s="4"/>
      <c r="C181" s="4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x14ac:dyDescent="0.3">
      <c r="A182" s="4"/>
      <c r="B182" s="4"/>
      <c r="C182" s="4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x14ac:dyDescent="0.3">
      <c r="A183" s="4"/>
      <c r="B183" s="4"/>
      <c r="C183" s="4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x14ac:dyDescent="0.3">
      <c r="A184" s="4"/>
      <c r="B184" s="4"/>
      <c r="C184" s="4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x14ac:dyDescent="0.3">
      <c r="A185" s="4"/>
      <c r="B185" s="4"/>
      <c r="C185" s="4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x14ac:dyDescent="0.3">
      <c r="A186" s="4"/>
      <c r="B186" s="4"/>
      <c r="C186" s="4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x14ac:dyDescent="0.3">
      <c r="A187" s="4"/>
      <c r="B187" s="4"/>
      <c r="C187" s="4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x14ac:dyDescent="0.3">
      <c r="A188" s="4"/>
      <c r="B188" s="4"/>
      <c r="C188" s="4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x14ac:dyDescent="0.3">
      <c r="A189" s="4"/>
      <c r="B189" s="4"/>
      <c r="C189" s="4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x14ac:dyDescent="0.3">
      <c r="A190" s="4"/>
      <c r="B190" s="4"/>
      <c r="C190" s="4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x14ac:dyDescent="0.3">
      <c r="A191" s="4"/>
      <c r="B191" s="4"/>
      <c r="C191" s="4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x14ac:dyDescent="0.3">
      <c r="A192" s="4"/>
      <c r="B192" s="4"/>
      <c r="C192" s="4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x14ac:dyDescent="0.3">
      <c r="A193" s="4"/>
      <c r="B193" s="4"/>
      <c r="C193" s="4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x14ac:dyDescent="0.3">
      <c r="A194" s="4"/>
      <c r="B194" s="4"/>
      <c r="C194" s="4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x14ac:dyDescent="0.3">
      <c r="A195" s="4"/>
      <c r="B195" s="4"/>
      <c r="C195" s="4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x14ac:dyDescent="0.3">
      <c r="A196" s="4"/>
      <c r="B196" s="4"/>
      <c r="C196" s="4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x14ac:dyDescent="0.3">
      <c r="A197" s="4"/>
      <c r="B197" s="4"/>
      <c r="C197" s="4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x14ac:dyDescent="0.3">
      <c r="A198" s="4"/>
      <c r="B198" s="4"/>
      <c r="C198" s="4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x14ac:dyDescent="0.3">
      <c r="A199" s="4"/>
      <c r="B199" s="4"/>
      <c r="C199" s="4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x14ac:dyDescent="0.3">
      <c r="A200" s="4"/>
      <c r="B200" s="4"/>
      <c r="C200" s="4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x14ac:dyDescent="0.3">
      <c r="A201" s="4"/>
      <c r="B201" s="4"/>
      <c r="C201" s="4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x14ac:dyDescent="0.3">
      <c r="A202" s="4"/>
      <c r="B202" s="4"/>
      <c r="C202" s="4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x14ac:dyDescent="0.3">
      <c r="A203" s="4"/>
      <c r="B203" s="4"/>
      <c r="C203" s="4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x14ac:dyDescent="0.3">
      <c r="A204" s="4"/>
      <c r="B204" s="4"/>
      <c r="C204" s="4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x14ac:dyDescent="0.3">
      <c r="A205" s="4"/>
      <c r="B205" s="4"/>
      <c r="C205" s="4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x14ac:dyDescent="0.3">
      <c r="A206" s="4"/>
      <c r="B206" s="4"/>
      <c r="C206" s="4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x14ac:dyDescent="0.3">
      <c r="A207" s="4"/>
      <c r="B207" s="4"/>
      <c r="C207" s="4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x14ac:dyDescent="0.3">
      <c r="A208" s="4"/>
      <c r="B208" s="4"/>
      <c r="C208" s="4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x14ac:dyDescent="0.3">
      <c r="A209" s="4"/>
      <c r="B209" s="4"/>
      <c r="C209" s="4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x14ac:dyDescent="0.3">
      <c r="A210" s="4"/>
      <c r="B210" s="4"/>
      <c r="C210" s="4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x14ac:dyDescent="0.3">
      <c r="A211" s="4"/>
      <c r="B211" s="4"/>
      <c r="C211" s="4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x14ac:dyDescent="0.3">
      <c r="A212" s="4"/>
      <c r="B212" s="4"/>
      <c r="C212" s="4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x14ac:dyDescent="0.3">
      <c r="A213" s="4"/>
      <c r="B213" s="4"/>
      <c r="C213" s="4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x14ac:dyDescent="0.3">
      <c r="A214" s="4"/>
      <c r="B214" s="4"/>
      <c r="C214" s="4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x14ac:dyDescent="0.3">
      <c r="A215" s="4"/>
      <c r="B215" s="4"/>
      <c r="C215" s="4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x14ac:dyDescent="0.3">
      <c r="A216" s="4"/>
      <c r="B216" s="4"/>
      <c r="C216" s="4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x14ac:dyDescent="0.3">
      <c r="A217" s="4"/>
      <c r="B217" s="4"/>
      <c r="C217" s="4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x14ac:dyDescent="0.3">
      <c r="A218" s="4"/>
      <c r="B218" s="4"/>
      <c r="C218" s="4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x14ac:dyDescent="0.3">
      <c r="A219" s="4"/>
      <c r="B219" s="4"/>
      <c r="C219" s="4"/>
      <c r="D219" s="4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x14ac:dyDescent="0.3">
      <c r="A220" s="4"/>
      <c r="B220" s="4"/>
      <c r="C220" s="4"/>
      <c r="D220" s="4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x14ac:dyDescent="0.3">
      <c r="A221" s="4"/>
      <c r="B221" s="4"/>
      <c r="C221" s="4"/>
      <c r="D221" s="4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x14ac:dyDescent="0.3">
      <c r="A222" s="4"/>
      <c r="B222" s="4"/>
      <c r="C222" s="4"/>
      <c r="D222" s="4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x14ac:dyDescent="0.3">
      <c r="A223" s="4"/>
      <c r="B223" s="4"/>
      <c r="C223" s="4"/>
      <c r="D223" s="4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x14ac:dyDescent="0.3">
      <c r="A224" s="4"/>
      <c r="B224" s="4"/>
      <c r="C224" s="4"/>
      <c r="D224" s="4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x14ac:dyDescent="0.3">
      <c r="A225" s="4"/>
      <c r="B225" s="4"/>
      <c r="C225" s="4"/>
      <c r="D225" s="4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x14ac:dyDescent="0.3">
      <c r="A226" s="4"/>
      <c r="B226" s="4"/>
      <c r="C226" s="4"/>
      <c r="D226" s="4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x14ac:dyDescent="0.3">
      <c r="A227" s="4"/>
      <c r="B227" s="4"/>
      <c r="C227" s="4"/>
      <c r="D227" s="4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x14ac:dyDescent="0.3">
      <c r="A228" s="4"/>
      <c r="B228" s="4"/>
      <c r="C228" s="4"/>
      <c r="D228" s="4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x14ac:dyDescent="0.3">
      <c r="A229" s="4"/>
      <c r="B229" s="4"/>
      <c r="C229" s="4"/>
      <c r="D229" s="4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x14ac:dyDescent="0.3">
      <c r="A230" s="4"/>
      <c r="B230" s="4"/>
      <c r="C230" s="4"/>
      <c r="D230" s="4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x14ac:dyDescent="0.3">
      <c r="A231" s="4"/>
      <c r="B231" s="4"/>
      <c r="C231" s="4"/>
      <c r="D231" s="4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x14ac:dyDescent="0.3">
      <c r="A232" s="4"/>
      <c r="B232" s="4"/>
      <c r="C232" s="4"/>
      <c r="D232" s="4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x14ac:dyDescent="0.3">
      <c r="A233" s="4"/>
      <c r="B233" s="4"/>
      <c r="C233" s="4"/>
      <c r="D233" s="4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x14ac:dyDescent="0.3">
      <c r="A234" s="4"/>
      <c r="B234" s="4"/>
      <c r="C234" s="4"/>
      <c r="D234" s="4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x14ac:dyDescent="0.3">
      <c r="A235" s="4"/>
      <c r="B235" s="4"/>
      <c r="C235" s="4"/>
      <c r="D235" s="4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x14ac:dyDescent="0.3">
      <c r="A236" s="4"/>
      <c r="B236" s="4"/>
      <c r="C236" s="4"/>
      <c r="D236" s="4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x14ac:dyDescent="0.3">
      <c r="A237" s="4"/>
      <c r="B237" s="4"/>
      <c r="C237" s="4"/>
      <c r="D237" s="4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x14ac:dyDescent="0.3">
      <c r="A238" s="4"/>
      <c r="B238" s="4"/>
      <c r="C238" s="4"/>
      <c r="D238" s="4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x14ac:dyDescent="0.3">
      <c r="A239" s="4"/>
      <c r="B239" s="4"/>
      <c r="C239" s="4"/>
      <c r="D239" s="4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x14ac:dyDescent="0.3">
      <c r="A240" s="4"/>
      <c r="B240" s="4"/>
      <c r="C240" s="4"/>
      <c r="D240" s="4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x14ac:dyDescent="0.3">
      <c r="A241" s="4"/>
      <c r="B241" s="4"/>
      <c r="C241" s="4"/>
      <c r="D241" s="4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x14ac:dyDescent="0.3">
      <c r="A242" s="4"/>
      <c r="B242" s="4"/>
      <c r="C242" s="4"/>
      <c r="D242" s="4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x14ac:dyDescent="0.3">
      <c r="A243" s="4"/>
      <c r="B243" s="4"/>
      <c r="C243" s="4"/>
      <c r="D243" s="4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x14ac:dyDescent="0.3">
      <c r="A244" s="4"/>
      <c r="B244" s="4"/>
      <c r="C244" s="4"/>
      <c r="D244" s="4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x14ac:dyDescent="0.3">
      <c r="A245" s="4"/>
      <c r="B245" s="4"/>
      <c r="C245" s="4"/>
      <c r="D245" s="4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x14ac:dyDescent="0.3">
      <c r="A246" s="4"/>
      <c r="B246" s="4"/>
      <c r="C246" s="4"/>
      <c r="D246" s="4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x14ac:dyDescent="0.3">
      <c r="A247" s="4"/>
      <c r="B247" s="4"/>
      <c r="C247" s="4"/>
      <c r="D247" s="4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x14ac:dyDescent="0.3">
      <c r="A248" s="4"/>
      <c r="B248" s="4"/>
      <c r="C248" s="4"/>
      <c r="D248" s="4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x14ac:dyDescent="0.3">
      <c r="A249" s="4"/>
      <c r="B249" s="4"/>
      <c r="C249" s="4"/>
      <c r="D249" s="4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x14ac:dyDescent="0.3">
      <c r="A250" s="4"/>
      <c r="B250" s="4"/>
      <c r="C250" s="4"/>
      <c r="D250" s="4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x14ac:dyDescent="0.3">
      <c r="A251" s="4"/>
      <c r="B251" s="4"/>
      <c r="C251" s="4"/>
      <c r="D251" s="4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x14ac:dyDescent="0.3">
      <c r="A252" s="4"/>
      <c r="B252" s="4"/>
      <c r="C252" s="4"/>
      <c r="D252" s="4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x14ac:dyDescent="0.3">
      <c r="A253" s="4"/>
      <c r="B253" s="4"/>
      <c r="C253" s="4"/>
      <c r="D253" s="4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x14ac:dyDescent="0.3">
      <c r="A254" s="4"/>
      <c r="B254" s="4"/>
      <c r="C254" s="4"/>
      <c r="D254" s="4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x14ac:dyDescent="0.3">
      <c r="A255" s="4"/>
      <c r="B255" s="4"/>
      <c r="C255" s="4"/>
      <c r="D255" s="4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x14ac:dyDescent="0.3">
      <c r="A256" s="4"/>
      <c r="B256" s="4"/>
      <c r="C256" s="4"/>
      <c r="D256" s="4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x14ac:dyDescent="0.3">
      <c r="A257" s="4"/>
      <c r="B257" s="4"/>
      <c r="C257" s="4"/>
      <c r="D257" s="4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x14ac:dyDescent="0.3">
      <c r="A258" s="4"/>
      <c r="B258" s="4"/>
      <c r="C258" s="4"/>
      <c r="D258" s="4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x14ac:dyDescent="0.3">
      <c r="A259" s="4"/>
      <c r="B259" s="4"/>
      <c r="C259" s="4"/>
      <c r="D259" s="4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x14ac:dyDescent="0.3">
      <c r="A260" s="4"/>
      <c r="B260" s="4"/>
      <c r="C260" s="4"/>
      <c r="D260" s="4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x14ac:dyDescent="0.3">
      <c r="A261" s="4"/>
      <c r="B261" s="4"/>
      <c r="C261" s="4"/>
      <c r="D261" s="4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x14ac:dyDescent="0.3">
      <c r="A262" s="4"/>
      <c r="B262" s="4"/>
      <c r="C262" s="4"/>
      <c r="D262" s="4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x14ac:dyDescent="0.3">
      <c r="A263" s="4"/>
      <c r="B263" s="4"/>
      <c r="C263" s="4"/>
      <c r="D263" s="4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x14ac:dyDescent="0.3">
      <c r="A264" s="4"/>
      <c r="B264" s="4"/>
      <c r="C264" s="4"/>
      <c r="D264" s="4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x14ac:dyDescent="0.3">
      <c r="A265" s="4"/>
      <c r="B265" s="4"/>
      <c r="C265" s="4"/>
      <c r="D265" s="4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x14ac:dyDescent="0.3">
      <c r="A266" s="4"/>
      <c r="B266" s="4"/>
      <c r="C266" s="4"/>
      <c r="D266" s="4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x14ac:dyDescent="0.3">
      <c r="A267" s="4"/>
      <c r="B267" s="4"/>
      <c r="C267" s="4"/>
      <c r="D267" s="4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x14ac:dyDescent="0.3">
      <c r="A268" s="4"/>
      <c r="B268" s="4"/>
      <c r="C268" s="4"/>
      <c r="D268" s="4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x14ac:dyDescent="0.3">
      <c r="A269" s="4"/>
      <c r="B269" s="4"/>
      <c r="C269" s="4"/>
      <c r="D269" s="4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x14ac:dyDescent="0.3">
      <c r="A270" s="4"/>
      <c r="B270" s="4"/>
      <c r="C270" s="4"/>
      <c r="D270" s="4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x14ac:dyDescent="0.3">
      <c r="A271" s="4"/>
      <c r="B271" s="4"/>
      <c r="C271" s="4"/>
      <c r="D271" s="4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x14ac:dyDescent="0.3">
      <c r="A272" s="4"/>
      <c r="B272" s="4"/>
      <c r="C272" s="4"/>
      <c r="D272" s="4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x14ac:dyDescent="0.3">
      <c r="A273" s="4"/>
      <c r="B273" s="4"/>
      <c r="C273" s="4"/>
      <c r="D273" s="4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x14ac:dyDescent="0.3">
      <c r="A274" s="4"/>
      <c r="B274" s="4"/>
      <c r="C274" s="4"/>
      <c r="D274" s="4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x14ac:dyDescent="0.3">
      <c r="A275" s="4"/>
      <c r="B275" s="4"/>
      <c r="C275" s="4"/>
      <c r="D275" s="4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x14ac:dyDescent="0.3">
      <c r="A276" s="4"/>
      <c r="B276" s="4"/>
      <c r="C276" s="4"/>
      <c r="D276" s="4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x14ac:dyDescent="0.3">
      <c r="A277" s="4"/>
      <c r="B277" s="4"/>
      <c r="C277" s="4"/>
      <c r="D277" s="4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x14ac:dyDescent="0.3">
      <c r="A278" s="4"/>
      <c r="B278" s="4"/>
      <c r="C278" s="4"/>
      <c r="D278" s="4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x14ac:dyDescent="0.3">
      <c r="A279" s="4"/>
      <c r="B279" s="4"/>
      <c r="C279" s="4"/>
      <c r="D279" s="4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x14ac:dyDescent="0.3">
      <c r="A280" s="4"/>
      <c r="B280" s="4"/>
      <c r="C280" s="4"/>
      <c r="D280" s="4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x14ac:dyDescent="0.3">
      <c r="A281" s="4"/>
      <c r="B281" s="4"/>
      <c r="C281" s="4"/>
      <c r="D281" s="4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x14ac:dyDescent="0.3">
      <c r="A282" s="4"/>
      <c r="B282" s="4"/>
      <c r="C282" s="4"/>
      <c r="D282" s="4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x14ac:dyDescent="0.3">
      <c r="A283" s="4"/>
      <c r="B283" s="4"/>
      <c r="C283" s="4"/>
      <c r="D283" s="4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x14ac:dyDescent="0.3">
      <c r="A284" s="4"/>
      <c r="B284" s="4"/>
      <c r="C284" s="4"/>
      <c r="D284" s="4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x14ac:dyDescent="0.3">
      <c r="A285" s="4"/>
      <c r="B285" s="4"/>
      <c r="C285" s="4"/>
      <c r="D285" s="4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x14ac:dyDescent="0.3">
      <c r="A286" s="4"/>
      <c r="B286" s="4"/>
      <c r="C286" s="4"/>
      <c r="D286" s="4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x14ac:dyDescent="0.3">
      <c r="A287" s="4"/>
      <c r="B287" s="4"/>
      <c r="C287" s="4"/>
      <c r="D287" s="4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x14ac:dyDescent="0.3">
      <c r="A288" s="4"/>
      <c r="B288" s="4"/>
      <c r="C288" s="4"/>
      <c r="D288" s="4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x14ac:dyDescent="0.3">
      <c r="A289" s="4"/>
      <c r="B289" s="4"/>
      <c r="C289" s="4"/>
      <c r="D289" s="4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x14ac:dyDescent="0.3">
      <c r="A290" s="4"/>
      <c r="B290" s="4"/>
      <c r="C290" s="4"/>
      <c r="D290" s="4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x14ac:dyDescent="0.3">
      <c r="A291" s="4"/>
      <c r="B291" s="4"/>
      <c r="C291" s="4"/>
      <c r="D291" s="4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x14ac:dyDescent="0.3">
      <c r="A292" s="4"/>
      <c r="B292" s="4"/>
      <c r="C292" s="4"/>
      <c r="D292" s="4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x14ac:dyDescent="0.3">
      <c r="A293" s="4"/>
      <c r="B293" s="4"/>
      <c r="C293" s="4"/>
      <c r="D293" s="4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x14ac:dyDescent="0.3">
      <c r="A294" s="4"/>
      <c r="B294" s="4"/>
      <c r="C294" s="4"/>
      <c r="D294" s="4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x14ac:dyDescent="0.3">
      <c r="A295" s="4"/>
      <c r="B295" s="4"/>
      <c r="C295" s="4"/>
      <c r="D295" s="4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x14ac:dyDescent="0.3">
      <c r="A296" s="4"/>
      <c r="B296" s="4"/>
      <c r="C296" s="4"/>
      <c r="D296" s="4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x14ac:dyDescent="0.3">
      <c r="A297" s="4"/>
      <c r="B297" s="4"/>
      <c r="C297" s="4"/>
      <c r="D297" s="4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x14ac:dyDescent="0.3">
      <c r="A298" s="4"/>
      <c r="B298" s="4"/>
      <c r="C298" s="4"/>
      <c r="D298" s="4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x14ac:dyDescent="0.3">
      <c r="A299" s="4"/>
      <c r="B299" s="4"/>
      <c r="C299" s="4"/>
      <c r="D299" s="4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x14ac:dyDescent="0.3">
      <c r="A300" s="4"/>
      <c r="B300" s="4"/>
      <c r="C300" s="4"/>
      <c r="D300" s="4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x14ac:dyDescent="0.3">
      <c r="A301" s="4"/>
      <c r="B301" s="4"/>
      <c r="C301" s="4"/>
      <c r="D301" s="4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x14ac:dyDescent="0.3">
      <c r="A302" s="4"/>
      <c r="B302" s="4"/>
      <c r="C302" s="4"/>
      <c r="D302" s="4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x14ac:dyDescent="0.3">
      <c r="A303" s="4"/>
      <c r="B303" s="4"/>
      <c r="C303" s="4"/>
      <c r="D303" s="4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x14ac:dyDescent="0.3">
      <c r="A304" s="4"/>
      <c r="B304" s="4"/>
      <c r="C304" s="4"/>
      <c r="D304" s="4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x14ac:dyDescent="0.3">
      <c r="A305" s="4"/>
      <c r="B305" s="4"/>
      <c r="C305" s="4"/>
      <c r="D305" s="4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x14ac:dyDescent="0.3">
      <c r="A306" s="4"/>
      <c r="B306" s="4"/>
      <c r="C306" s="4"/>
      <c r="D306" s="4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x14ac:dyDescent="0.3">
      <c r="A307" s="4"/>
      <c r="B307" s="4"/>
      <c r="C307" s="4"/>
      <c r="D307" s="4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x14ac:dyDescent="0.3">
      <c r="A308" s="4"/>
      <c r="B308" s="4"/>
      <c r="C308" s="4"/>
      <c r="D308" s="4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x14ac:dyDescent="0.3">
      <c r="A309" s="4"/>
      <c r="B309" s="4"/>
      <c r="C309" s="4"/>
      <c r="D309" s="4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x14ac:dyDescent="0.3">
      <c r="A310" s="4"/>
      <c r="B310" s="4"/>
      <c r="C310" s="4"/>
      <c r="D310" s="4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x14ac:dyDescent="0.3">
      <c r="A311" s="4"/>
      <c r="B311" s="4"/>
      <c r="C311" s="4"/>
      <c r="D311" s="4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x14ac:dyDescent="0.3">
      <c r="A312" s="4"/>
      <c r="B312" s="4"/>
      <c r="C312" s="4"/>
      <c r="D312" s="4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x14ac:dyDescent="0.3">
      <c r="A313" s="4"/>
      <c r="B313" s="4"/>
      <c r="C313" s="4"/>
      <c r="D313" s="4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x14ac:dyDescent="0.3">
      <c r="A314" s="4"/>
      <c r="B314" s="4"/>
      <c r="C314" s="4"/>
      <c r="D314" s="4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x14ac:dyDescent="0.3">
      <c r="A315" s="4"/>
      <c r="B315" s="4"/>
      <c r="C315" s="4"/>
      <c r="D315" s="4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x14ac:dyDescent="0.3">
      <c r="A316" s="4"/>
      <c r="B316" s="4"/>
      <c r="C316" s="4"/>
      <c r="D316" s="4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x14ac:dyDescent="0.3">
      <c r="A317" s="4"/>
      <c r="B317" s="4"/>
      <c r="C317" s="4"/>
      <c r="D317" s="4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x14ac:dyDescent="0.3">
      <c r="A318" s="4"/>
      <c r="B318" s="4"/>
      <c r="C318" s="4"/>
      <c r="D318" s="4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x14ac:dyDescent="0.3">
      <c r="A319" s="4"/>
      <c r="B319" s="4"/>
      <c r="C319" s="4"/>
      <c r="D319" s="4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x14ac:dyDescent="0.3">
      <c r="A320" s="4"/>
      <c r="B320" s="4"/>
      <c r="C320" s="4"/>
      <c r="D320" s="4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x14ac:dyDescent="0.3">
      <c r="A321" s="4"/>
      <c r="B321" s="4"/>
      <c r="C321" s="4"/>
      <c r="D321" s="4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x14ac:dyDescent="0.3">
      <c r="A322" s="4"/>
      <c r="B322" s="4"/>
      <c r="C322" s="4"/>
      <c r="D322" s="4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x14ac:dyDescent="0.3">
      <c r="A323" s="4"/>
      <c r="B323" s="4"/>
      <c r="C323" s="4"/>
      <c r="D323" s="4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x14ac:dyDescent="0.3">
      <c r="A324" s="4"/>
      <c r="B324" s="4"/>
      <c r="C324" s="4"/>
      <c r="D324" s="4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x14ac:dyDescent="0.3">
      <c r="A325" s="4"/>
      <c r="B325" s="4"/>
      <c r="C325" s="4"/>
      <c r="D325" s="4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x14ac:dyDescent="0.3">
      <c r="A326" s="4"/>
      <c r="B326" s="4"/>
      <c r="C326" s="4"/>
      <c r="D326" s="4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x14ac:dyDescent="0.3">
      <c r="A327" s="4"/>
      <c r="B327" s="4"/>
      <c r="C327" s="4"/>
      <c r="D327" s="4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x14ac:dyDescent="0.3">
      <c r="A328" s="4"/>
      <c r="B328" s="4"/>
      <c r="C328" s="4"/>
      <c r="D328" s="4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x14ac:dyDescent="0.3">
      <c r="A329" s="4"/>
      <c r="B329" s="4"/>
      <c r="C329" s="4"/>
      <c r="D329" s="4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x14ac:dyDescent="0.3">
      <c r="A330" s="4"/>
      <c r="B330" s="4"/>
      <c r="C330" s="4"/>
      <c r="D330" s="4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x14ac:dyDescent="0.3">
      <c r="A331" s="4"/>
      <c r="B331" s="4"/>
      <c r="C331" s="4"/>
      <c r="D331" s="4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x14ac:dyDescent="0.3">
      <c r="A332" s="4"/>
      <c r="B332" s="4"/>
      <c r="C332" s="4"/>
      <c r="D332" s="4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x14ac:dyDescent="0.3">
      <c r="A333" s="4"/>
      <c r="B333" s="4"/>
      <c r="C333" s="4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x14ac:dyDescent="0.3">
      <c r="A334" s="4"/>
      <c r="B334" s="4"/>
      <c r="C334" s="4"/>
      <c r="D334" s="4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x14ac:dyDescent="0.3">
      <c r="A335" s="4"/>
      <c r="B335" s="4"/>
      <c r="C335" s="4"/>
      <c r="D335" s="4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x14ac:dyDescent="0.3">
      <c r="A336" s="4"/>
      <c r="B336" s="4"/>
      <c r="C336" s="4"/>
      <c r="D336" s="4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x14ac:dyDescent="0.3">
      <c r="A337" s="4"/>
      <c r="B337" s="4"/>
      <c r="C337" s="4"/>
      <c r="D337" s="4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x14ac:dyDescent="0.3">
      <c r="A338" s="4"/>
      <c r="B338" s="4"/>
      <c r="C338" s="4"/>
      <c r="D338" s="4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x14ac:dyDescent="0.3">
      <c r="A339" s="4"/>
      <c r="B339" s="4"/>
      <c r="C339" s="4"/>
      <c r="D339" s="4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x14ac:dyDescent="0.3">
      <c r="A340" s="4"/>
      <c r="B340" s="4"/>
      <c r="C340" s="4"/>
      <c r="D340" s="4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x14ac:dyDescent="0.3">
      <c r="A341" s="4"/>
      <c r="B341" s="4"/>
      <c r="C341" s="4"/>
      <c r="D341" s="4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x14ac:dyDescent="0.3">
      <c r="A342" s="4"/>
      <c r="B342" s="4"/>
      <c r="C342" s="4"/>
      <c r="D342" s="4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x14ac:dyDescent="0.3">
      <c r="A343" s="4"/>
      <c r="B343" s="4"/>
      <c r="C343" s="4"/>
      <c r="D343" s="4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x14ac:dyDescent="0.3">
      <c r="A344" s="4"/>
      <c r="B344" s="4"/>
      <c r="C344" s="4"/>
      <c r="D344" s="4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x14ac:dyDescent="0.3">
      <c r="A345" s="4"/>
      <c r="B345" s="4"/>
      <c r="C345" s="4"/>
      <c r="D345" s="4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x14ac:dyDescent="0.3">
      <c r="A346" s="4"/>
      <c r="B346" s="4"/>
      <c r="C346" s="4"/>
      <c r="D346" s="4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x14ac:dyDescent="0.3">
      <c r="A347" s="4"/>
      <c r="B347" s="4"/>
      <c r="C347" s="4"/>
      <c r="D347" s="4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x14ac:dyDescent="0.3">
      <c r="A348" s="4"/>
      <c r="B348" s="4"/>
      <c r="C348" s="4"/>
      <c r="D348" s="4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x14ac:dyDescent="0.3">
      <c r="A349" s="4"/>
      <c r="B349" s="4"/>
      <c r="C349" s="4"/>
      <c r="D349" s="4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x14ac:dyDescent="0.3">
      <c r="A350" s="4"/>
      <c r="B350" s="4"/>
      <c r="C350" s="4"/>
      <c r="D350" s="4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x14ac:dyDescent="0.3">
      <c r="A351" s="4"/>
      <c r="B351" s="4"/>
      <c r="C351" s="4"/>
      <c r="D351" s="4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x14ac:dyDescent="0.3">
      <c r="A352" s="4"/>
      <c r="B352" s="4"/>
      <c r="C352" s="4"/>
      <c r="D352" s="4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x14ac:dyDescent="0.3">
      <c r="A353" s="4"/>
      <c r="B353" s="4"/>
      <c r="C353" s="4"/>
      <c r="D353" s="4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x14ac:dyDescent="0.3">
      <c r="A354" s="4"/>
      <c r="B354" s="4"/>
      <c r="C354" s="4"/>
      <c r="D354" s="4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x14ac:dyDescent="0.3">
      <c r="A355" s="4"/>
      <c r="B355" s="4"/>
      <c r="C355" s="4"/>
      <c r="D355" s="4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x14ac:dyDescent="0.3">
      <c r="A356" s="4"/>
      <c r="B356" s="4"/>
      <c r="C356" s="4"/>
      <c r="D356" s="4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x14ac:dyDescent="0.3">
      <c r="A357" s="4"/>
      <c r="B357" s="4"/>
      <c r="C357" s="4"/>
      <c r="D357" s="4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x14ac:dyDescent="0.3">
      <c r="A358" s="4"/>
      <c r="B358" s="4"/>
      <c r="C358" s="4"/>
      <c r="D358" s="4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x14ac:dyDescent="0.3">
      <c r="A359" s="4"/>
      <c r="B359" s="4"/>
      <c r="C359" s="4"/>
      <c r="D359" s="4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x14ac:dyDescent="0.3">
      <c r="A360" s="4"/>
      <c r="B360" s="4"/>
      <c r="C360" s="4"/>
      <c r="D360" s="4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x14ac:dyDescent="0.3">
      <c r="A361" s="4"/>
      <c r="B361" s="4"/>
      <c r="C361" s="4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x14ac:dyDescent="0.3">
      <c r="A362" s="4"/>
      <c r="B362" s="4"/>
      <c r="C362" s="4"/>
      <c r="D362" s="4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x14ac:dyDescent="0.3">
      <c r="A363" s="4"/>
      <c r="B363" s="4"/>
      <c r="C363" s="4"/>
      <c r="D363" s="4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x14ac:dyDescent="0.3">
      <c r="A364" s="4"/>
      <c r="B364" s="4"/>
      <c r="C364" s="4"/>
      <c r="D364" s="4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x14ac:dyDescent="0.3">
      <c r="A365" s="4"/>
      <c r="B365" s="4"/>
      <c r="C365" s="4"/>
      <c r="D365" s="4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x14ac:dyDescent="0.3">
      <c r="A366" s="4"/>
      <c r="B366" s="4"/>
      <c r="C366" s="4"/>
      <c r="D366" s="4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x14ac:dyDescent="0.3">
      <c r="A367" s="4"/>
      <c r="B367" s="4"/>
      <c r="C367" s="4"/>
      <c r="D367" s="4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x14ac:dyDescent="0.3">
      <c r="A368" s="4"/>
      <c r="B368" s="4"/>
      <c r="C368" s="4"/>
      <c r="D368" s="4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x14ac:dyDescent="0.3">
      <c r="A369" s="4"/>
      <c r="B369" s="4"/>
      <c r="C369" s="4"/>
      <c r="D369" s="4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x14ac:dyDescent="0.3">
      <c r="A370" s="4"/>
      <c r="B370" s="4"/>
      <c r="C370" s="4"/>
      <c r="D370" s="4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x14ac:dyDescent="0.3">
      <c r="A371" s="4"/>
      <c r="B371" s="4"/>
      <c r="C371" s="4"/>
      <c r="D371" s="4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x14ac:dyDescent="0.3">
      <c r="A372" s="4"/>
      <c r="B372" s="4"/>
      <c r="C372" s="4"/>
      <c r="D372" s="4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x14ac:dyDescent="0.3">
      <c r="A373" s="4"/>
      <c r="B373" s="4"/>
      <c r="C373" s="4"/>
      <c r="D373" s="4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x14ac:dyDescent="0.3">
      <c r="A374" s="4"/>
      <c r="B374" s="4"/>
      <c r="C374" s="4"/>
      <c r="D374" s="4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x14ac:dyDescent="0.3">
      <c r="A375" s="4"/>
      <c r="B375" s="4"/>
      <c r="C375" s="4"/>
      <c r="D375" s="4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x14ac:dyDescent="0.3">
      <c r="A376" s="4"/>
      <c r="B376" s="4"/>
      <c r="C376" s="4"/>
      <c r="D376" s="4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x14ac:dyDescent="0.3">
      <c r="A377" s="4"/>
      <c r="B377" s="4"/>
      <c r="C377" s="4"/>
      <c r="D377" s="4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x14ac:dyDescent="0.3">
      <c r="A378" s="4"/>
      <c r="B378" s="4"/>
      <c r="C378" s="4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x14ac:dyDescent="0.3">
      <c r="A379" s="4"/>
      <c r="B379" s="4"/>
      <c r="C379" s="4"/>
      <c r="D379" s="4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x14ac:dyDescent="0.3">
      <c r="A380" s="4"/>
      <c r="B380" s="4"/>
      <c r="C380" s="4"/>
      <c r="D380" s="4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x14ac:dyDescent="0.3">
      <c r="A381" s="4"/>
      <c r="B381" s="4"/>
      <c r="C381" s="4"/>
      <c r="D381" s="4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x14ac:dyDescent="0.3">
      <c r="A382" s="4"/>
      <c r="B382" s="4"/>
      <c r="C382" s="4"/>
      <c r="D382" s="4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x14ac:dyDescent="0.3">
      <c r="A383" s="4"/>
      <c r="B383" s="4"/>
      <c r="C383" s="4"/>
      <c r="D383" s="4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x14ac:dyDescent="0.3">
      <c r="A384" s="4"/>
      <c r="B384" s="4"/>
      <c r="C384" s="4"/>
      <c r="D384" s="4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x14ac:dyDescent="0.3">
      <c r="A385" s="4"/>
      <c r="B385" s="4"/>
      <c r="C385" s="4"/>
      <c r="D385" s="4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x14ac:dyDescent="0.3">
      <c r="A386" s="4"/>
      <c r="B386" s="4"/>
      <c r="C386" s="4"/>
      <c r="D386" s="4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x14ac:dyDescent="0.3">
      <c r="A387" s="4"/>
      <c r="B387" s="4"/>
      <c r="C387" s="4"/>
      <c r="D387" s="4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x14ac:dyDescent="0.3">
      <c r="A388" s="4"/>
      <c r="B388" s="4"/>
      <c r="C388" s="4"/>
      <c r="D388" s="4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x14ac:dyDescent="0.3">
      <c r="A389" s="4"/>
      <c r="B389" s="4"/>
      <c r="C389" s="4"/>
      <c r="D389" s="4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</sheetData>
  <mergeCells count="3">
    <mergeCell ref="G5:I5"/>
    <mergeCell ref="G11:I11"/>
    <mergeCell ref="A1:I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8"/>
  <sheetViews>
    <sheetView workbookViewId="0">
      <selection activeCell="D19" sqref="D19"/>
    </sheetView>
  </sheetViews>
  <sheetFormatPr defaultColWidth="11.5546875" defaultRowHeight="14.4" x14ac:dyDescent="0.3"/>
  <cols>
    <col min="1" max="4" width="10.6640625" style="17" customWidth="1"/>
    <col min="5" max="7" width="10.88671875" style="17" hidden="1" customWidth="1"/>
    <col min="8" max="8" width="10.6640625" style="17" customWidth="1"/>
    <col min="9" max="9" width="4.6640625" style="5" customWidth="1"/>
    <col min="10" max="10" width="20.6640625" style="5" customWidth="1"/>
    <col min="11" max="12" width="10.6640625" style="5" customWidth="1"/>
    <col min="13" max="13" width="4.6640625" style="5" customWidth="1"/>
    <col min="14" max="23" width="11.5546875" style="5"/>
  </cols>
  <sheetData>
    <row r="1" spans="1:14" x14ac:dyDescent="0.3">
      <c r="A1" s="33" t="s">
        <v>27</v>
      </c>
      <c r="B1" s="33"/>
      <c r="C1" s="33"/>
      <c r="D1" s="33"/>
      <c r="E1" s="33"/>
      <c r="F1" s="33"/>
      <c r="G1" s="33"/>
      <c r="H1" s="33"/>
      <c r="I1" s="33"/>
    </row>
    <row r="2" spans="1:14" x14ac:dyDescent="0.3">
      <c r="A2" s="33"/>
      <c r="B2" s="33"/>
      <c r="C2" s="33"/>
      <c r="D2" s="33"/>
      <c r="E2" s="33"/>
      <c r="F2" s="33"/>
      <c r="G2" s="33"/>
      <c r="H2" s="33"/>
      <c r="I2" s="33"/>
    </row>
    <row r="3" spans="1:14" x14ac:dyDescent="0.3">
      <c r="A3" s="33"/>
      <c r="B3" s="33"/>
      <c r="C3" s="33"/>
      <c r="D3" s="33"/>
      <c r="E3" s="33"/>
      <c r="F3" s="33"/>
      <c r="G3" s="33"/>
      <c r="H3" s="33"/>
      <c r="I3" s="33"/>
    </row>
    <row r="4" spans="1:14" ht="15" thickBot="1" x14ac:dyDescent="0.35"/>
    <row r="5" spans="1:14" ht="16.8" thickTop="1" thickBot="1" x14ac:dyDescent="0.35">
      <c r="A5" s="18" t="s">
        <v>11</v>
      </c>
      <c r="B5" s="18" t="s">
        <v>12</v>
      </c>
      <c r="C5" s="13" t="s">
        <v>13</v>
      </c>
      <c r="D5" s="13" t="s">
        <v>30</v>
      </c>
      <c r="E5" s="13" t="s">
        <v>14</v>
      </c>
      <c r="H5" s="13" t="s">
        <v>14</v>
      </c>
      <c r="J5" s="35" t="s">
        <v>15</v>
      </c>
      <c r="K5" s="36"/>
      <c r="L5" s="37"/>
    </row>
    <row r="6" spans="1:14" ht="16.8" thickTop="1" thickBot="1" x14ac:dyDescent="0.35">
      <c r="A6" s="19" t="s">
        <v>0</v>
      </c>
      <c r="B6" s="19" t="s">
        <v>2</v>
      </c>
      <c r="C6" s="12" t="s">
        <v>1</v>
      </c>
      <c r="D6" s="12" t="s">
        <v>29</v>
      </c>
      <c r="E6" s="12" t="s">
        <v>8</v>
      </c>
      <c r="F6" s="17" t="s">
        <v>9</v>
      </c>
      <c r="G6" s="17" t="s">
        <v>10</v>
      </c>
      <c r="H6" s="12" t="s">
        <v>28</v>
      </c>
      <c r="J6" s="6" t="s">
        <v>17</v>
      </c>
      <c r="K6" s="15" t="s">
        <v>6</v>
      </c>
      <c r="L6" s="23">
        <v>0.05</v>
      </c>
      <c r="M6" s="16"/>
      <c r="N6" s="16"/>
    </row>
    <row r="7" spans="1:14" ht="16.8" thickTop="1" thickBot="1" x14ac:dyDescent="0.35">
      <c r="A7" s="21">
        <v>0</v>
      </c>
      <c r="B7" s="21">
        <v>1</v>
      </c>
      <c r="C7" s="20">
        <v>0</v>
      </c>
      <c r="D7" s="20">
        <v>0</v>
      </c>
      <c r="E7" s="20">
        <v>0</v>
      </c>
      <c r="F7" s="17">
        <f t="shared" ref="F7:F70" si="0">E7</f>
        <v>0</v>
      </c>
      <c r="G7" s="17">
        <f t="shared" ref="G7:G38" si="1">(B7*L$7*L$10)-(2*E7*L$8*L$9)-(D7*L$10)</f>
        <v>0.5</v>
      </c>
      <c r="H7" s="20">
        <f t="shared" ref="H7:H70" si="2">(C7-D7)^2</f>
        <v>0</v>
      </c>
      <c r="J7" s="8" t="s">
        <v>18</v>
      </c>
      <c r="K7" s="15" t="s">
        <v>3</v>
      </c>
      <c r="L7" s="23">
        <v>0.5</v>
      </c>
      <c r="M7" s="16"/>
      <c r="N7" s="16"/>
    </row>
    <row r="8" spans="1:14" ht="16.8" thickTop="1" thickBot="1" x14ac:dyDescent="0.35">
      <c r="A8" s="21">
        <f t="shared" ref="A8:A39" si="3">A7+L$6</f>
        <v>0.05</v>
      </c>
      <c r="B8" s="21">
        <v>1</v>
      </c>
      <c r="C8" s="20">
        <v>4.09103990899937E-2</v>
      </c>
      <c r="D8" s="20">
        <f t="shared" ref="D8:D39" si="4">D7+(F7*$L$6)</f>
        <v>0</v>
      </c>
      <c r="E8" s="20">
        <f t="shared" ref="E8:E39" si="5">E7+(G7*$L$6)</f>
        <v>2.5000000000000001E-2</v>
      </c>
      <c r="F8" s="17">
        <f t="shared" si="0"/>
        <v>2.5000000000000001E-2</v>
      </c>
      <c r="G8" s="17">
        <f t="shared" si="1"/>
        <v>0.47499999999999998</v>
      </c>
      <c r="H8" s="20">
        <f t="shared" si="2"/>
        <v>1.6736607537025574E-3</v>
      </c>
      <c r="J8" s="8" t="s">
        <v>33</v>
      </c>
      <c r="K8" s="22" t="s">
        <v>31</v>
      </c>
      <c r="L8" s="23">
        <v>0.5</v>
      </c>
      <c r="M8" s="16"/>
      <c r="N8" s="16"/>
    </row>
    <row r="9" spans="1:14" ht="19.2" thickTop="1" thickBot="1" x14ac:dyDescent="0.45">
      <c r="A9" s="21">
        <f t="shared" si="3"/>
        <v>0.1</v>
      </c>
      <c r="B9" s="21">
        <v>1</v>
      </c>
      <c r="C9" s="20">
        <v>1.0010974129105499E-2</v>
      </c>
      <c r="D9" s="20">
        <f t="shared" si="4"/>
        <v>1.2500000000000002E-3</v>
      </c>
      <c r="E9" s="20">
        <f t="shared" si="5"/>
        <v>4.8750000000000002E-2</v>
      </c>
      <c r="F9" s="17">
        <f t="shared" si="0"/>
        <v>4.8750000000000002E-2</v>
      </c>
      <c r="G9" s="17">
        <f t="shared" si="1"/>
        <v>0.45</v>
      </c>
      <c r="H9" s="20">
        <f t="shared" si="2"/>
        <v>7.6754667690855842E-5</v>
      </c>
      <c r="J9" s="8" t="s">
        <v>34</v>
      </c>
      <c r="K9" s="15" t="s">
        <v>32</v>
      </c>
      <c r="L9" s="23">
        <v>1</v>
      </c>
      <c r="M9" s="16"/>
      <c r="N9" s="16"/>
    </row>
    <row r="10" spans="1:14" ht="15.6" thickTop="1" thickBot="1" x14ac:dyDescent="0.35">
      <c r="A10" s="21">
        <f t="shared" si="3"/>
        <v>0.15000000000000002</v>
      </c>
      <c r="B10" s="21">
        <v>1</v>
      </c>
      <c r="C10" s="20">
        <v>6.4765839329850014E-2</v>
      </c>
      <c r="D10" s="20">
        <f t="shared" si="4"/>
        <v>3.6875000000000007E-3</v>
      </c>
      <c r="E10" s="20">
        <f t="shared" si="5"/>
        <v>7.1250000000000008E-2</v>
      </c>
      <c r="F10" s="17">
        <f t="shared" si="0"/>
        <v>7.1250000000000008E-2</v>
      </c>
      <c r="G10" s="17">
        <f t="shared" si="1"/>
        <v>0.42506249999999995</v>
      </c>
      <c r="H10" s="20">
        <f t="shared" si="2"/>
        <v>3.7305635352923028E-3</v>
      </c>
      <c r="K10" s="24" t="s">
        <v>7</v>
      </c>
      <c r="L10" s="24">
        <f>L9^2</f>
        <v>1</v>
      </c>
    </row>
    <row r="11" spans="1:14" ht="16.8" thickTop="1" thickBot="1" x14ac:dyDescent="0.35">
      <c r="A11" s="21">
        <f t="shared" si="3"/>
        <v>0.2</v>
      </c>
      <c r="B11" s="21">
        <v>1</v>
      </c>
      <c r="C11" s="20">
        <v>0.1899077431792543</v>
      </c>
      <c r="D11" s="20">
        <f t="shared" si="4"/>
        <v>7.2500000000000012E-3</v>
      </c>
      <c r="E11" s="20">
        <f t="shared" si="5"/>
        <v>9.2503125000000005E-2</v>
      </c>
      <c r="F11" s="17">
        <f t="shared" si="0"/>
        <v>9.2503125000000005E-2</v>
      </c>
      <c r="G11" s="17">
        <f t="shared" si="1"/>
        <v>0.400246875</v>
      </c>
      <c r="H11" s="20">
        <f t="shared" si="2"/>
        <v>3.3363851143338417E-2</v>
      </c>
      <c r="J11" s="34" t="s">
        <v>21</v>
      </c>
      <c r="K11" s="34"/>
      <c r="L11" s="34"/>
    </row>
    <row r="12" spans="1:14" ht="16.8" thickTop="1" thickBot="1" x14ac:dyDescent="0.35">
      <c r="A12" s="21">
        <f t="shared" si="3"/>
        <v>0.25</v>
      </c>
      <c r="B12" s="21">
        <v>1</v>
      </c>
      <c r="C12" s="20">
        <v>0.2880442853481463</v>
      </c>
      <c r="D12" s="20">
        <f t="shared" si="4"/>
        <v>1.1875156250000001E-2</v>
      </c>
      <c r="E12" s="20">
        <f t="shared" si="5"/>
        <v>0.11251546875000001</v>
      </c>
      <c r="F12" s="17">
        <f t="shared" si="0"/>
        <v>0.11251546875000001</v>
      </c>
      <c r="G12" s="17">
        <f t="shared" si="1"/>
        <v>0.37560937499999997</v>
      </c>
      <c r="H12" s="20">
        <f t="shared" si="2"/>
        <v>7.6269387866828589E-2</v>
      </c>
      <c r="J12" s="8" t="s">
        <v>25</v>
      </c>
      <c r="K12" s="7" t="s">
        <v>4</v>
      </c>
      <c r="L12" s="25">
        <f>SUM(H7:H107)</f>
        <v>23.94776924074845</v>
      </c>
    </row>
    <row r="13" spans="1:14" ht="18.600000000000001" thickTop="1" thickBot="1" x14ac:dyDescent="0.35">
      <c r="A13" s="21">
        <f t="shared" si="3"/>
        <v>0.3</v>
      </c>
      <c r="B13" s="21">
        <v>1</v>
      </c>
      <c r="C13" s="20">
        <v>0.38223495243213246</v>
      </c>
      <c r="D13" s="20">
        <f t="shared" si="4"/>
        <v>1.7500929687500003E-2</v>
      </c>
      <c r="E13" s="20">
        <f t="shared" si="5"/>
        <v>0.13129593750000002</v>
      </c>
      <c r="F13" s="17">
        <f t="shared" si="0"/>
        <v>0.13129593750000002</v>
      </c>
      <c r="G13" s="17">
        <f t="shared" si="1"/>
        <v>0.35120313281249999</v>
      </c>
      <c r="H13" s="20">
        <f t="shared" si="2"/>
        <v>0.13303090734748207</v>
      </c>
      <c r="J13" s="8" t="s">
        <v>22</v>
      </c>
      <c r="K13" s="15" t="s">
        <v>24</v>
      </c>
      <c r="L13" s="23"/>
    </row>
    <row r="14" spans="1:14" ht="15.6" thickTop="1" thickBot="1" x14ac:dyDescent="0.35">
      <c r="A14" s="21">
        <f t="shared" si="3"/>
        <v>0.35</v>
      </c>
      <c r="B14" s="21">
        <v>1</v>
      </c>
      <c r="C14" s="20">
        <v>0.47522658753577468</v>
      </c>
      <c r="D14" s="20">
        <f t="shared" si="4"/>
        <v>2.4065726562500004E-2</v>
      </c>
      <c r="E14" s="20">
        <f t="shared" si="5"/>
        <v>0.14885609414062501</v>
      </c>
      <c r="F14" s="17">
        <f t="shared" si="0"/>
        <v>0.14885609414062501</v>
      </c>
      <c r="G14" s="17">
        <f t="shared" si="1"/>
        <v>0.32707817929687499</v>
      </c>
      <c r="H14" s="20">
        <f t="shared" si="2"/>
        <v>0.2035461224741465</v>
      </c>
    </row>
    <row r="15" spans="1:14" ht="15.6" thickTop="1" thickBot="1" x14ac:dyDescent="0.35">
      <c r="A15" s="21">
        <f t="shared" si="3"/>
        <v>0.39999999999999997</v>
      </c>
      <c r="B15" s="21">
        <v>1</v>
      </c>
      <c r="C15" s="20">
        <v>0.53975543418066285</v>
      </c>
      <c r="D15" s="20">
        <f t="shared" si="4"/>
        <v>3.1508531269531251E-2</v>
      </c>
      <c r="E15" s="20">
        <f t="shared" si="5"/>
        <v>0.16521000310546877</v>
      </c>
      <c r="F15" s="17">
        <f t="shared" si="0"/>
        <v>0.16521000310546877</v>
      </c>
      <c r="G15" s="17">
        <f t="shared" si="1"/>
        <v>0.30328146562500002</v>
      </c>
      <c r="H15" s="20">
        <f t="shared" si="2"/>
        <v>0.25831491431875725</v>
      </c>
    </row>
    <row r="16" spans="1:14" ht="15.6" thickTop="1" thickBot="1" x14ac:dyDescent="0.35">
      <c r="A16" s="21">
        <f t="shared" si="3"/>
        <v>0.44999999999999996</v>
      </c>
      <c r="B16" s="21">
        <v>1</v>
      </c>
      <c r="C16" s="20">
        <v>0.67363667400790339</v>
      </c>
      <c r="D16" s="20">
        <f t="shared" si="4"/>
        <v>3.9769031424804688E-2</v>
      </c>
      <c r="E16" s="20">
        <f t="shared" si="5"/>
        <v>0.18037407638671876</v>
      </c>
      <c r="F16" s="17">
        <f t="shared" si="0"/>
        <v>0.18037407638671876</v>
      </c>
      <c r="G16" s="17">
        <f t="shared" si="1"/>
        <v>0.27985689218847654</v>
      </c>
      <c r="H16" s="20">
        <f t="shared" si="2"/>
        <v>0.40178818831385493</v>
      </c>
    </row>
    <row r="17" spans="1:8" ht="15.6" thickTop="1" thickBot="1" x14ac:dyDescent="0.35">
      <c r="A17" s="21">
        <f t="shared" si="3"/>
        <v>0.49999999999999994</v>
      </c>
      <c r="B17" s="21">
        <v>1</v>
      </c>
      <c r="C17" s="20">
        <v>0.70469219888733747</v>
      </c>
      <c r="D17" s="20">
        <f t="shared" si="4"/>
        <v>4.8787735244140623E-2</v>
      </c>
      <c r="E17" s="20">
        <f t="shared" si="5"/>
        <v>0.19436692099614258</v>
      </c>
      <c r="F17" s="17">
        <f t="shared" si="0"/>
        <v>0.19436692099614258</v>
      </c>
      <c r="G17" s="17">
        <f t="shared" si="1"/>
        <v>0.25684534375971679</v>
      </c>
      <c r="H17" s="20">
        <f t="shared" si="2"/>
        <v>0.43021066542706976</v>
      </c>
    </row>
    <row r="18" spans="1:8" ht="15.6" thickTop="1" thickBot="1" x14ac:dyDescent="0.35">
      <c r="A18" s="21">
        <f t="shared" si="3"/>
        <v>0.54999999999999993</v>
      </c>
      <c r="B18" s="21">
        <v>1</v>
      </c>
      <c r="C18" s="20">
        <v>0.85963103391389328</v>
      </c>
      <c r="D18" s="20">
        <f t="shared" si="4"/>
        <v>5.8506081293947756E-2</v>
      </c>
      <c r="E18" s="20">
        <f t="shared" si="5"/>
        <v>0.20720918818412842</v>
      </c>
      <c r="F18" s="17">
        <f t="shared" si="0"/>
        <v>0.20720918818412842</v>
      </c>
      <c r="G18" s="17">
        <f t="shared" si="1"/>
        <v>0.23428473052192383</v>
      </c>
      <c r="H18" s="20">
        <f t="shared" si="2"/>
        <v>0.64180118971030997</v>
      </c>
    </row>
    <row r="19" spans="1:8" ht="15.6" thickTop="1" thickBot="1" x14ac:dyDescent="0.35">
      <c r="A19" s="21">
        <f t="shared" si="3"/>
        <v>0.6</v>
      </c>
      <c r="B19" s="21">
        <v>1</v>
      </c>
      <c r="C19" s="20">
        <v>0.85744054827516636</v>
      </c>
      <c r="D19" s="20">
        <f t="shared" si="4"/>
        <v>6.8866540703154178E-2</v>
      </c>
      <c r="E19" s="20">
        <f t="shared" si="5"/>
        <v>0.21892342471022461</v>
      </c>
      <c r="F19" s="17">
        <f t="shared" si="0"/>
        <v>0.21892342471022461</v>
      </c>
      <c r="G19" s="17">
        <f t="shared" si="1"/>
        <v>0.21221003458662119</v>
      </c>
      <c r="H19" s="20">
        <f t="shared" si="2"/>
        <v>0.62184896541818402</v>
      </c>
    </row>
    <row r="20" spans="1:8" ht="15.6" thickTop="1" thickBot="1" x14ac:dyDescent="0.35">
      <c r="A20" s="21">
        <f t="shared" si="3"/>
        <v>0.65</v>
      </c>
      <c r="B20" s="21">
        <v>1</v>
      </c>
      <c r="C20" s="20">
        <v>0.9138351372231196</v>
      </c>
      <c r="D20" s="20">
        <f t="shared" si="4"/>
        <v>7.9812711938665404E-2</v>
      </c>
      <c r="E20" s="20">
        <f t="shared" si="5"/>
        <v>0.22953392643955567</v>
      </c>
      <c r="F20" s="17">
        <f t="shared" si="0"/>
        <v>0.22953392643955567</v>
      </c>
      <c r="G20" s="17">
        <f t="shared" si="1"/>
        <v>0.19065336162177893</v>
      </c>
      <c r="H20" s="20">
        <f t="shared" si="2"/>
        <v>0.69559340587736285</v>
      </c>
    </row>
    <row r="21" spans="1:8" ht="15.6" thickTop="1" thickBot="1" x14ac:dyDescent="0.35">
      <c r="A21" s="21">
        <f t="shared" si="3"/>
        <v>0.70000000000000007</v>
      </c>
      <c r="B21" s="21">
        <v>1</v>
      </c>
      <c r="C21" s="20">
        <v>0.95391640004606526</v>
      </c>
      <c r="D21" s="20">
        <f t="shared" si="4"/>
        <v>9.128940826064319E-2</v>
      </c>
      <c r="E21" s="20">
        <f t="shared" si="5"/>
        <v>0.2390665945206446</v>
      </c>
      <c r="F21" s="17">
        <f t="shared" si="0"/>
        <v>0.2390665945206446</v>
      </c>
      <c r="G21" s="17">
        <f t="shared" si="1"/>
        <v>0.16964399721871221</v>
      </c>
      <c r="H21" s="20">
        <f t="shared" si="2"/>
        <v>0.7441253269567667</v>
      </c>
    </row>
    <row r="22" spans="1:8" ht="15.6" thickTop="1" thickBot="1" x14ac:dyDescent="0.35">
      <c r="A22" s="21">
        <f t="shared" si="3"/>
        <v>0.75000000000000011</v>
      </c>
      <c r="B22" s="21">
        <v>1</v>
      </c>
      <c r="C22" s="20">
        <v>1.0253062404429163</v>
      </c>
      <c r="D22" s="20">
        <f t="shared" si="4"/>
        <v>0.10324273798667542</v>
      </c>
      <c r="E22" s="20">
        <f t="shared" si="5"/>
        <v>0.24754879438158023</v>
      </c>
      <c r="F22" s="17">
        <f t="shared" si="0"/>
        <v>0.24754879438158023</v>
      </c>
      <c r="G22" s="17">
        <f t="shared" si="1"/>
        <v>0.14920846763174433</v>
      </c>
      <c r="H22" s="20">
        <f t="shared" si="2"/>
        <v>0.8502011025618702</v>
      </c>
    </row>
    <row r="23" spans="1:8" ht="15.6" thickTop="1" thickBot="1" x14ac:dyDescent="0.35">
      <c r="A23" s="21">
        <f t="shared" si="3"/>
        <v>0.80000000000000016</v>
      </c>
      <c r="B23" s="21">
        <v>1</v>
      </c>
      <c r="C23" s="20">
        <v>1.1108147068341323</v>
      </c>
      <c r="D23" s="20">
        <f t="shared" si="4"/>
        <v>0.11562017770575443</v>
      </c>
      <c r="E23" s="20">
        <f t="shared" si="5"/>
        <v>0.25500921776316743</v>
      </c>
      <c r="F23" s="17">
        <f t="shared" si="0"/>
        <v>0.25500921776316743</v>
      </c>
      <c r="G23" s="17">
        <f t="shared" si="1"/>
        <v>0.12937060453107813</v>
      </c>
      <c r="H23" s="20">
        <f t="shared" si="2"/>
        <v>0.9904121508070538</v>
      </c>
    </row>
    <row r="24" spans="1:8" ht="15.6" thickTop="1" thickBot="1" x14ac:dyDescent="0.35">
      <c r="A24" s="21">
        <f t="shared" si="3"/>
        <v>0.8500000000000002</v>
      </c>
      <c r="B24" s="21">
        <v>1</v>
      </c>
      <c r="C24" s="20">
        <v>1.0544904347054156</v>
      </c>
      <c r="D24" s="20">
        <f t="shared" si="4"/>
        <v>0.12837063859391279</v>
      </c>
      <c r="E24" s="20">
        <f t="shared" si="5"/>
        <v>0.26147774798972134</v>
      </c>
      <c r="F24" s="17">
        <f t="shared" si="0"/>
        <v>0.26147774798972134</v>
      </c>
      <c r="G24" s="17">
        <f t="shared" si="1"/>
        <v>0.11015161341636587</v>
      </c>
      <c r="H24" s="20">
        <f t="shared" si="2"/>
        <v>0.85769787674961162</v>
      </c>
    </row>
    <row r="25" spans="1:8" ht="15.6" thickTop="1" thickBot="1" x14ac:dyDescent="0.35">
      <c r="A25" s="21">
        <f t="shared" si="3"/>
        <v>0.90000000000000024</v>
      </c>
      <c r="B25" s="21">
        <v>1</v>
      </c>
      <c r="C25" s="20">
        <v>1.1234091213466013</v>
      </c>
      <c r="D25" s="20">
        <f t="shared" si="4"/>
        <v>0.14144452599339885</v>
      </c>
      <c r="E25" s="20">
        <f t="shared" si="5"/>
        <v>0.26698532866053964</v>
      </c>
      <c r="F25" s="17">
        <f t="shared" si="0"/>
        <v>0.26698532866053964</v>
      </c>
      <c r="G25" s="17">
        <f t="shared" si="1"/>
        <v>9.1570145346061504E-2</v>
      </c>
      <c r="H25" s="20">
        <f t="shared" si="2"/>
        <v>0.96425446652717861</v>
      </c>
    </row>
    <row r="26" spans="1:8" ht="15.6" thickTop="1" thickBot="1" x14ac:dyDescent="0.35">
      <c r="A26" s="21">
        <f t="shared" si="3"/>
        <v>0.95000000000000029</v>
      </c>
      <c r="B26" s="21">
        <v>1</v>
      </c>
      <c r="C26" s="20">
        <v>1.1480800769532542</v>
      </c>
      <c r="D26" s="20">
        <f t="shared" si="4"/>
        <v>0.15479379242642582</v>
      </c>
      <c r="E26" s="20">
        <f t="shared" si="5"/>
        <v>0.27156383592784272</v>
      </c>
      <c r="F26" s="17">
        <f t="shared" si="0"/>
        <v>0.27156383592784272</v>
      </c>
      <c r="G26" s="17">
        <f t="shared" si="1"/>
        <v>7.3642371645731453E-2</v>
      </c>
      <c r="H26" s="20">
        <f t="shared" si="2"/>
        <v>0.98661764302911159</v>
      </c>
    </row>
    <row r="27" spans="1:8" ht="15.6" thickTop="1" thickBot="1" x14ac:dyDescent="0.35">
      <c r="A27" s="21">
        <f t="shared" si="3"/>
        <v>1.0000000000000002</v>
      </c>
      <c r="B27" s="21">
        <v>1</v>
      </c>
      <c r="C27" s="20">
        <v>1.1225228608379278</v>
      </c>
      <c r="D27" s="20">
        <f t="shared" si="4"/>
        <v>0.16837198422281796</v>
      </c>
      <c r="E27" s="20">
        <f t="shared" si="5"/>
        <v>0.27524595451012929</v>
      </c>
      <c r="F27" s="17">
        <f t="shared" si="0"/>
        <v>0.27524595451012929</v>
      </c>
      <c r="G27" s="17">
        <f t="shared" si="1"/>
        <v>5.6382061267052752E-2</v>
      </c>
      <c r="H27" s="20">
        <f t="shared" si="2"/>
        <v>0.91040389534538269</v>
      </c>
    </row>
    <row r="28" spans="1:8" ht="15.6" thickTop="1" thickBot="1" x14ac:dyDescent="0.35">
      <c r="A28" s="21">
        <f t="shared" si="3"/>
        <v>1.0500000000000003</v>
      </c>
      <c r="B28" s="21">
        <v>1</v>
      </c>
      <c r="C28" s="20">
        <v>1.1104973868870838</v>
      </c>
      <c r="D28" s="20">
        <f t="shared" si="4"/>
        <v>0.18213428194832443</v>
      </c>
      <c r="E28" s="20">
        <f t="shared" si="5"/>
        <v>0.27806505757348193</v>
      </c>
      <c r="F28" s="17">
        <f t="shared" si="0"/>
        <v>0.27806505757348193</v>
      </c>
      <c r="G28" s="17">
        <f t="shared" si="1"/>
        <v>3.9800660478193639E-2</v>
      </c>
      <c r="H28" s="20">
        <f t="shared" si="2"/>
        <v>0.86185805461153375</v>
      </c>
    </row>
    <row r="29" spans="1:8" ht="15.6" thickTop="1" thickBot="1" x14ac:dyDescent="0.35">
      <c r="A29" s="21">
        <f t="shared" si="3"/>
        <v>1.1000000000000003</v>
      </c>
      <c r="B29" s="21">
        <v>1</v>
      </c>
      <c r="C29" s="20">
        <v>1.0906200219044435</v>
      </c>
      <c r="D29" s="20">
        <f t="shared" si="4"/>
        <v>0.19603753482699854</v>
      </c>
      <c r="E29" s="20">
        <f t="shared" si="5"/>
        <v>0.28005509059739164</v>
      </c>
      <c r="F29" s="17">
        <f t="shared" si="0"/>
        <v>0.28005509059739164</v>
      </c>
      <c r="G29" s="17">
        <f t="shared" si="1"/>
        <v>2.3907374575609819E-2</v>
      </c>
      <c r="H29" s="20">
        <f t="shared" si="2"/>
        <v>0.80027782618566712</v>
      </c>
    </row>
    <row r="30" spans="1:8" ht="15.6" thickTop="1" thickBot="1" x14ac:dyDescent="0.35">
      <c r="A30" s="21">
        <f t="shared" si="3"/>
        <v>1.1500000000000004</v>
      </c>
      <c r="B30" s="21">
        <v>1</v>
      </c>
      <c r="C30" s="20">
        <v>0.9906111636757029</v>
      </c>
      <c r="D30" s="20">
        <f t="shared" si="4"/>
        <v>0.21004028935686811</v>
      </c>
      <c r="E30" s="20">
        <f t="shared" si="5"/>
        <v>0.28125045932617215</v>
      </c>
      <c r="F30" s="17">
        <f t="shared" si="0"/>
        <v>0.28125045932617215</v>
      </c>
      <c r="G30" s="17">
        <f t="shared" si="1"/>
        <v>8.7092513169597374E-3</v>
      </c>
      <c r="H30" s="20">
        <f t="shared" si="2"/>
        <v>0.60929088983487012</v>
      </c>
    </row>
    <row r="31" spans="1:8" ht="15.6" thickTop="1" thickBot="1" x14ac:dyDescent="0.35">
      <c r="A31" s="21">
        <f t="shared" si="3"/>
        <v>1.2000000000000004</v>
      </c>
      <c r="B31" s="21">
        <v>1</v>
      </c>
      <c r="C31" s="20">
        <v>1.0541879480378671</v>
      </c>
      <c r="D31" s="20">
        <f t="shared" si="4"/>
        <v>0.22410281232317672</v>
      </c>
      <c r="E31" s="20">
        <f t="shared" si="5"/>
        <v>0.28168592189202013</v>
      </c>
      <c r="F31" s="17">
        <f t="shared" si="0"/>
        <v>0.28168592189202013</v>
      </c>
      <c r="G31" s="17">
        <f t="shared" si="1"/>
        <v>-5.7887342151968502E-3</v>
      </c>
      <c r="H31" s="20">
        <f t="shared" si="2"/>
        <v>0.68904133253447586</v>
      </c>
    </row>
    <row r="32" spans="1:8" ht="15.6" thickTop="1" thickBot="1" x14ac:dyDescent="0.35">
      <c r="A32" s="21">
        <f t="shared" si="3"/>
        <v>1.2500000000000004</v>
      </c>
      <c r="B32" s="21">
        <v>1</v>
      </c>
      <c r="C32" s="20">
        <v>1.0143805285803058</v>
      </c>
      <c r="D32" s="20">
        <f t="shared" si="4"/>
        <v>0.23818710841777774</v>
      </c>
      <c r="E32" s="20">
        <f t="shared" si="5"/>
        <v>0.28139648518126031</v>
      </c>
      <c r="F32" s="17">
        <f t="shared" si="0"/>
        <v>0.28139648518126031</v>
      </c>
      <c r="G32" s="17">
        <f t="shared" si="1"/>
        <v>-1.9583593599038052E-2</v>
      </c>
      <c r="H32" s="20">
        <f t="shared" si="2"/>
        <v>0.6024762255036028</v>
      </c>
    </row>
    <row r="33" spans="1:8" ht="15.6" thickTop="1" thickBot="1" x14ac:dyDescent="0.35">
      <c r="A33" s="21">
        <f t="shared" si="3"/>
        <v>1.3000000000000005</v>
      </c>
      <c r="B33" s="21">
        <v>1</v>
      </c>
      <c r="C33" s="20">
        <v>0.91692423287684155</v>
      </c>
      <c r="D33" s="20">
        <f t="shared" si="4"/>
        <v>0.25225693267684074</v>
      </c>
      <c r="E33" s="20">
        <f t="shared" si="5"/>
        <v>0.28041730550130839</v>
      </c>
      <c r="F33" s="17">
        <f t="shared" si="0"/>
        <v>0.28041730550130839</v>
      </c>
      <c r="G33" s="17">
        <f t="shared" si="1"/>
        <v>-3.2674238178149129E-2</v>
      </c>
      <c r="H33" s="20">
        <f t="shared" si="2"/>
        <v>0.44178261995515794</v>
      </c>
    </row>
    <row r="34" spans="1:8" ht="15.6" thickTop="1" thickBot="1" x14ac:dyDescent="0.35">
      <c r="A34" s="21">
        <f t="shared" si="3"/>
        <v>1.3500000000000005</v>
      </c>
      <c r="B34" s="21">
        <v>1</v>
      </c>
      <c r="C34" s="20">
        <v>0.94950325946845893</v>
      </c>
      <c r="D34" s="20">
        <f t="shared" si="4"/>
        <v>0.26627779795190615</v>
      </c>
      <c r="E34" s="20">
        <f t="shared" si="5"/>
        <v>0.27878359359240096</v>
      </c>
      <c r="F34" s="17">
        <f t="shared" si="0"/>
        <v>0.27878359359240096</v>
      </c>
      <c r="G34" s="17">
        <f t="shared" si="1"/>
        <v>-4.5061391544307106E-2</v>
      </c>
      <c r="H34" s="20">
        <f t="shared" si="2"/>
        <v>0.46679703126450645</v>
      </c>
    </row>
    <row r="35" spans="1:8" ht="15.6" thickTop="1" thickBot="1" x14ac:dyDescent="0.35">
      <c r="A35" s="21">
        <f t="shared" si="3"/>
        <v>1.4000000000000006</v>
      </c>
      <c r="B35" s="21">
        <v>1</v>
      </c>
      <c r="C35" s="20">
        <v>0.93299232906361973</v>
      </c>
      <c r="D35" s="20">
        <f t="shared" si="4"/>
        <v>0.2802169776315262</v>
      </c>
      <c r="E35" s="20">
        <f t="shared" si="5"/>
        <v>0.27653052401518563</v>
      </c>
      <c r="F35" s="17">
        <f t="shared" si="0"/>
        <v>0.27653052401518563</v>
      </c>
      <c r="G35" s="17">
        <f t="shared" si="1"/>
        <v>-5.6747501646711829E-2</v>
      </c>
      <c r="H35" s="20">
        <f t="shared" si="2"/>
        <v>0.42611565943729324</v>
      </c>
    </row>
    <row r="36" spans="1:8" ht="15.6" thickTop="1" thickBot="1" x14ac:dyDescent="0.35">
      <c r="A36" s="21">
        <f t="shared" si="3"/>
        <v>1.4500000000000006</v>
      </c>
      <c r="B36" s="21">
        <v>1</v>
      </c>
      <c r="C36" s="20">
        <v>0.91593107787448191</v>
      </c>
      <c r="D36" s="20">
        <f t="shared" si="4"/>
        <v>0.2940435038322855</v>
      </c>
      <c r="E36" s="20">
        <f t="shared" si="5"/>
        <v>0.27369314893285002</v>
      </c>
      <c r="F36" s="17">
        <f t="shared" si="0"/>
        <v>0.27369314893285002</v>
      </c>
      <c r="G36" s="17">
        <f t="shared" si="1"/>
        <v>-6.7736652765135519E-2</v>
      </c>
      <c r="H36" s="20">
        <f t="shared" si="2"/>
        <v>0.38674415474808832</v>
      </c>
    </row>
    <row r="37" spans="1:8" ht="15.6" thickTop="1" thickBot="1" x14ac:dyDescent="0.35">
      <c r="A37" s="21">
        <f t="shared" si="3"/>
        <v>1.5000000000000007</v>
      </c>
      <c r="B37" s="21">
        <v>1</v>
      </c>
      <c r="C37" s="20">
        <v>0.88279409545578724</v>
      </c>
      <c r="D37" s="20">
        <f t="shared" si="4"/>
        <v>0.30772816127892799</v>
      </c>
      <c r="E37" s="20">
        <f t="shared" si="5"/>
        <v>0.27030631629459323</v>
      </c>
      <c r="F37" s="17">
        <f t="shared" si="0"/>
        <v>0.27030631629459323</v>
      </c>
      <c r="G37" s="17">
        <f t="shared" si="1"/>
        <v>-7.8034477573521221E-2</v>
      </c>
      <c r="H37" s="20">
        <f t="shared" si="2"/>
        <v>0.33070082865070383</v>
      </c>
    </row>
    <row r="38" spans="1:8" ht="15.6" thickTop="1" thickBot="1" x14ac:dyDescent="0.35">
      <c r="A38" s="21">
        <f t="shared" si="3"/>
        <v>1.5500000000000007</v>
      </c>
      <c r="B38" s="21">
        <v>1</v>
      </c>
      <c r="C38" s="20">
        <v>0.89726400234867387</v>
      </c>
      <c r="D38" s="20">
        <f t="shared" si="4"/>
        <v>0.32124347709365764</v>
      </c>
      <c r="E38" s="20">
        <f t="shared" si="5"/>
        <v>0.26640459241591719</v>
      </c>
      <c r="F38" s="17">
        <f t="shared" si="0"/>
        <v>0.26640459241591719</v>
      </c>
      <c r="G38" s="17">
        <f t="shared" si="1"/>
        <v>-8.7648069509574822E-2</v>
      </c>
      <c r="H38" s="20">
        <f t="shared" si="2"/>
        <v>0.3317996455150648</v>
      </c>
    </row>
    <row r="39" spans="1:8" ht="15.6" thickTop="1" thickBot="1" x14ac:dyDescent="0.35">
      <c r="A39" s="21">
        <f t="shared" si="3"/>
        <v>1.6000000000000008</v>
      </c>
      <c r="B39" s="21">
        <v>1</v>
      </c>
      <c r="C39" s="20">
        <v>0.80722998227071163</v>
      </c>
      <c r="D39" s="20">
        <f t="shared" si="4"/>
        <v>0.33456370671445351</v>
      </c>
      <c r="E39" s="20">
        <f t="shared" si="5"/>
        <v>0.26202218894043844</v>
      </c>
      <c r="F39" s="17">
        <f t="shared" si="0"/>
        <v>0.26202218894043844</v>
      </c>
      <c r="G39" s="17">
        <f t="shared" ref="G39:G70" si="6">(B39*L$7*L$10)-(2*E39*L$8*L$9)-(D39*L$10)</f>
        <v>-9.6585895654891951E-2</v>
      </c>
      <c r="H39" s="20">
        <f t="shared" si="2"/>
        <v>0.22341340804822454</v>
      </c>
    </row>
    <row r="40" spans="1:8" ht="15.6" thickTop="1" thickBot="1" x14ac:dyDescent="0.35">
      <c r="A40" s="21">
        <f t="shared" ref="A40:A71" si="7">A39+L$6</f>
        <v>1.6500000000000008</v>
      </c>
      <c r="B40" s="21">
        <v>1</v>
      </c>
      <c r="C40" s="20">
        <v>0.8114147853466952</v>
      </c>
      <c r="D40" s="20">
        <f t="shared" ref="D40:D71" si="8">D39+(F39*$L$6)</f>
        <v>0.34766481616147543</v>
      </c>
      <c r="E40" s="20">
        <f t="shared" ref="E40:E71" si="9">E39+(G39*$L$6)</f>
        <v>0.25719289415769386</v>
      </c>
      <c r="F40" s="17">
        <f t="shared" si="0"/>
        <v>0.25719289415769386</v>
      </c>
      <c r="G40" s="17">
        <f t="shared" si="6"/>
        <v>-0.10485771031916929</v>
      </c>
      <c r="H40" s="20">
        <f t="shared" si="2"/>
        <v>0.2150640339192923</v>
      </c>
    </row>
    <row r="41" spans="1:8" ht="15.6" thickTop="1" thickBot="1" x14ac:dyDescent="0.35">
      <c r="A41" s="21">
        <f t="shared" si="7"/>
        <v>1.7000000000000008</v>
      </c>
      <c r="B41" s="21">
        <v>1</v>
      </c>
      <c r="C41" s="20">
        <v>0.78394363806972911</v>
      </c>
      <c r="D41" s="20">
        <f t="shared" si="8"/>
        <v>0.36052446086936013</v>
      </c>
      <c r="E41" s="20">
        <f t="shared" si="9"/>
        <v>0.25195000864173539</v>
      </c>
      <c r="F41" s="17">
        <f t="shared" si="0"/>
        <v>0.25195000864173539</v>
      </c>
      <c r="G41" s="17">
        <f t="shared" si="6"/>
        <v>-0.11247446951109552</v>
      </c>
      <c r="H41" s="20">
        <f t="shared" si="2"/>
        <v>0.17928379962103747</v>
      </c>
    </row>
    <row r="42" spans="1:8" ht="15.6" thickTop="1" thickBot="1" x14ac:dyDescent="0.35">
      <c r="A42" s="21">
        <f t="shared" si="7"/>
        <v>1.7500000000000009</v>
      </c>
      <c r="B42" s="21">
        <v>1</v>
      </c>
      <c r="C42" s="20">
        <v>0.82318614735061924</v>
      </c>
      <c r="D42" s="20">
        <f t="shared" si="8"/>
        <v>0.37312196130144692</v>
      </c>
      <c r="E42" s="20">
        <f t="shared" si="9"/>
        <v>0.2463262851661806</v>
      </c>
      <c r="F42" s="17">
        <f t="shared" si="0"/>
        <v>0.2463262851661806</v>
      </c>
      <c r="G42" s="17">
        <f t="shared" si="6"/>
        <v>-0.11944824646762753</v>
      </c>
      <c r="H42" s="20">
        <f t="shared" si="2"/>
        <v>0.20255777156410398</v>
      </c>
    </row>
    <row r="43" spans="1:8" ht="15.6" thickTop="1" thickBot="1" x14ac:dyDescent="0.35">
      <c r="A43" s="21">
        <f t="shared" si="7"/>
        <v>1.8000000000000009</v>
      </c>
      <c r="B43" s="21">
        <v>1</v>
      </c>
      <c r="C43" s="20">
        <v>0.78215361981698572</v>
      </c>
      <c r="D43" s="20">
        <f t="shared" si="8"/>
        <v>0.38543827555975596</v>
      </c>
      <c r="E43" s="20">
        <f t="shared" si="9"/>
        <v>0.24035387284279922</v>
      </c>
      <c r="F43" s="17">
        <f t="shared" si="0"/>
        <v>0.24035387284279922</v>
      </c>
      <c r="G43" s="17">
        <f t="shared" si="6"/>
        <v>-0.12579214840255515</v>
      </c>
      <c r="H43" s="20">
        <f t="shared" si="2"/>
        <v>0.15738306436913232</v>
      </c>
    </row>
    <row r="44" spans="1:8" ht="15.6" thickTop="1" thickBot="1" x14ac:dyDescent="0.35">
      <c r="A44" s="21">
        <f t="shared" si="7"/>
        <v>1.850000000000001</v>
      </c>
      <c r="B44" s="21">
        <v>1</v>
      </c>
      <c r="C44" s="20">
        <v>0.76499778704024668</v>
      </c>
      <c r="D44" s="20">
        <f t="shared" si="8"/>
        <v>0.39745596920189591</v>
      </c>
      <c r="E44" s="20">
        <f t="shared" si="9"/>
        <v>0.23406426542267145</v>
      </c>
      <c r="F44" s="17">
        <f t="shared" si="0"/>
        <v>0.23406426542267145</v>
      </c>
      <c r="G44" s="17">
        <f t="shared" si="6"/>
        <v>-0.13152023462456736</v>
      </c>
      <c r="H44" s="20">
        <f t="shared" si="2"/>
        <v>0.13508698785991943</v>
      </c>
    </row>
    <row r="45" spans="1:8" ht="15.6" thickTop="1" thickBot="1" x14ac:dyDescent="0.35">
      <c r="A45" s="21">
        <f t="shared" si="7"/>
        <v>1.900000000000001</v>
      </c>
      <c r="B45" s="21">
        <v>1</v>
      </c>
      <c r="C45" s="20">
        <v>0.83115291240897793</v>
      </c>
      <c r="D45" s="20">
        <f t="shared" si="8"/>
        <v>0.40915918247302946</v>
      </c>
      <c r="E45" s="20">
        <f t="shared" si="9"/>
        <v>0.22748825369144307</v>
      </c>
      <c r="F45" s="17">
        <f t="shared" si="0"/>
        <v>0.22748825369144307</v>
      </c>
      <c r="G45" s="17">
        <f t="shared" si="6"/>
        <v>-0.13664743616447256</v>
      </c>
      <c r="H45" s="20">
        <f t="shared" si="2"/>
        <v>0.17807870810525422</v>
      </c>
    </row>
    <row r="46" spans="1:8" ht="15.6" thickTop="1" thickBot="1" x14ac:dyDescent="0.35">
      <c r="A46" s="21">
        <f t="shared" si="7"/>
        <v>1.9500000000000011</v>
      </c>
      <c r="B46" s="21">
        <v>1</v>
      </c>
      <c r="C46" s="20">
        <v>0.79506144345800922</v>
      </c>
      <c r="D46" s="20">
        <f t="shared" si="8"/>
        <v>0.42053359515760164</v>
      </c>
      <c r="E46" s="20">
        <f t="shared" si="9"/>
        <v>0.22065588188321944</v>
      </c>
      <c r="F46" s="17">
        <f t="shared" si="0"/>
        <v>0.22065588188321944</v>
      </c>
      <c r="G46" s="17">
        <f t="shared" si="6"/>
        <v>-0.14118947704082108</v>
      </c>
      <c r="H46" s="20">
        <f t="shared" si="2"/>
        <v>0.14027110915253313</v>
      </c>
    </row>
    <row r="47" spans="1:8" ht="15.6" thickTop="1" thickBot="1" x14ac:dyDescent="0.35">
      <c r="A47" s="21">
        <f t="shared" si="7"/>
        <v>2.0000000000000009</v>
      </c>
      <c r="B47" s="21">
        <v>1</v>
      </c>
      <c r="C47" s="20">
        <v>0.85347721732880244</v>
      </c>
      <c r="D47" s="20">
        <f t="shared" si="8"/>
        <v>0.43156638925176261</v>
      </c>
      <c r="E47" s="20">
        <f t="shared" si="9"/>
        <v>0.21359640803117838</v>
      </c>
      <c r="F47" s="17">
        <f t="shared" si="0"/>
        <v>0.21359640803117838</v>
      </c>
      <c r="G47" s="17">
        <f t="shared" si="6"/>
        <v>-0.14516279728294101</v>
      </c>
      <c r="H47" s="20">
        <f t="shared" si="2"/>
        <v>0.17800874684865348</v>
      </c>
    </row>
    <row r="48" spans="1:8" ht="15.6" thickTop="1" thickBot="1" x14ac:dyDescent="0.35">
      <c r="A48" s="21">
        <f t="shared" si="7"/>
        <v>2.0500000000000007</v>
      </c>
      <c r="B48" s="21">
        <v>1</v>
      </c>
      <c r="C48" s="20">
        <v>0.86887127987232227</v>
      </c>
      <c r="D48" s="20">
        <f t="shared" si="8"/>
        <v>0.44224620965332151</v>
      </c>
      <c r="E48" s="20">
        <f t="shared" si="9"/>
        <v>0.20633826816703132</v>
      </c>
      <c r="F48" s="17">
        <f t="shared" si="0"/>
        <v>0.20633826816703132</v>
      </c>
      <c r="G48" s="17">
        <f t="shared" si="6"/>
        <v>-0.14858447782035283</v>
      </c>
      <c r="H48" s="20">
        <f t="shared" si="2"/>
        <v>0.18200895053936733</v>
      </c>
    </row>
    <row r="49" spans="1:8" ht="15.6" thickTop="1" thickBot="1" x14ac:dyDescent="0.35">
      <c r="A49" s="21">
        <f t="shared" si="7"/>
        <v>2.1000000000000005</v>
      </c>
      <c r="B49" s="21">
        <v>1</v>
      </c>
      <c r="C49" s="20">
        <v>0.83756592839030441</v>
      </c>
      <c r="D49" s="20">
        <f t="shared" si="8"/>
        <v>0.45256312306167307</v>
      </c>
      <c r="E49" s="20">
        <f t="shared" si="9"/>
        <v>0.19890904427601369</v>
      </c>
      <c r="F49" s="17">
        <f t="shared" si="0"/>
        <v>0.19890904427601369</v>
      </c>
      <c r="G49" s="17">
        <f t="shared" si="6"/>
        <v>-0.15147216733768676</v>
      </c>
      <c r="H49" s="20">
        <f t="shared" si="2"/>
        <v>0.148227160110916</v>
      </c>
    </row>
    <row r="50" spans="1:8" ht="15.6" thickTop="1" thickBot="1" x14ac:dyDescent="0.35">
      <c r="A50" s="21">
        <f t="shared" si="7"/>
        <v>2.1500000000000004</v>
      </c>
      <c r="B50" s="21">
        <v>1</v>
      </c>
      <c r="C50" s="20">
        <v>0.81878023205624817</v>
      </c>
      <c r="D50" s="20">
        <f t="shared" si="8"/>
        <v>0.46250857527547373</v>
      </c>
      <c r="E50" s="20">
        <f t="shared" si="9"/>
        <v>0.19133543590912935</v>
      </c>
      <c r="F50" s="17">
        <f t="shared" si="0"/>
        <v>0.19133543590912935</v>
      </c>
      <c r="G50" s="17">
        <f t="shared" si="6"/>
        <v>-0.15384401118460311</v>
      </c>
      <c r="H50" s="20">
        <f t="shared" si="2"/>
        <v>0.12692949342531795</v>
      </c>
    </row>
    <row r="51" spans="1:8" ht="15.6" thickTop="1" thickBot="1" x14ac:dyDescent="0.35">
      <c r="A51" s="21">
        <f t="shared" si="7"/>
        <v>2.2000000000000002</v>
      </c>
      <c r="B51" s="21">
        <v>1</v>
      </c>
      <c r="C51" s="20">
        <v>0.85816590022951311</v>
      </c>
      <c r="D51" s="20">
        <f t="shared" si="8"/>
        <v>0.47207534707093018</v>
      </c>
      <c r="E51" s="20">
        <f t="shared" si="9"/>
        <v>0.18364323534989921</v>
      </c>
      <c r="F51" s="17">
        <f t="shared" si="0"/>
        <v>0.18364323534989921</v>
      </c>
      <c r="G51" s="17">
        <f t="shared" si="6"/>
        <v>-0.15571858242082942</v>
      </c>
      <c r="H51" s="20">
        <f t="shared" si="2"/>
        <v>0.14906591523830054</v>
      </c>
    </row>
    <row r="52" spans="1:8" ht="15.6" thickTop="1" thickBot="1" x14ac:dyDescent="0.35">
      <c r="A52" s="21">
        <f t="shared" si="7"/>
        <v>2.25</v>
      </c>
      <c r="B52" s="21">
        <v>1</v>
      </c>
      <c r="C52" s="20">
        <v>0.84724119432149525</v>
      </c>
      <c r="D52" s="20">
        <f t="shared" si="8"/>
        <v>0.48125750883842516</v>
      </c>
      <c r="E52" s="20">
        <f t="shared" si="9"/>
        <v>0.17585730622885773</v>
      </c>
      <c r="F52" s="17">
        <f t="shared" si="0"/>
        <v>0.17585730622885773</v>
      </c>
      <c r="G52" s="17">
        <f t="shared" si="6"/>
        <v>-0.15711481506728292</v>
      </c>
      <c r="H52" s="20">
        <f t="shared" si="2"/>
        <v>0.13394405803977077</v>
      </c>
    </row>
    <row r="53" spans="1:8" ht="15.6" thickTop="1" thickBot="1" x14ac:dyDescent="0.35">
      <c r="A53" s="21">
        <f t="shared" si="7"/>
        <v>2.2999999999999998</v>
      </c>
      <c r="B53" s="21">
        <v>1</v>
      </c>
      <c r="C53" s="20">
        <v>0.82917285869103619</v>
      </c>
      <c r="D53" s="20">
        <f t="shared" si="8"/>
        <v>0.49005037414986807</v>
      </c>
      <c r="E53" s="20">
        <f t="shared" si="9"/>
        <v>0.16800156547549358</v>
      </c>
      <c r="F53" s="17">
        <f t="shared" si="0"/>
        <v>0.16800156547549358</v>
      </c>
      <c r="G53" s="17">
        <f t="shared" si="6"/>
        <v>-0.15805193962536168</v>
      </c>
      <c r="H53" s="20">
        <f t="shared" si="2"/>
        <v>0.11500405952137481</v>
      </c>
    </row>
    <row r="54" spans="1:8" ht="15.6" thickTop="1" thickBot="1" x14ac:dyDescent="0.35">
      <c r="A54" s="21">
        <f t="shared" si="7"/>
        <v>2.3499999999999996</v>
      </c>
      <c r="B54" s="21">
        <v>1</v>
      </c>
      <c r="C54" s="20">
        <v>0.90890010701735213</v>
      </c>
      <c r="D54" s="20">
        <f t="shared" si="8"/>
        <v>0.49845045242364278</v>
      </c>
      <c r="E54" s="20">
        <f t="shared" si="9"/>
        <v>0.1600989684942255</v>
      </c>
      <c r="F54" s="17">
        <f t="shared" si="0"/>
        <v>0.1600989684942255</v>
      </c>
      <c r="G54" s="17">
        <f t="shared" si="6"/>
        <v>-0.15854942091786828</v>
      </c>
      <c r="H54" s="20">
        <f t="shared" si="2"/>
        <v>0.16846891895609531</v>
      </c>
    </row>
    <row r="55" spans="1:8" ht="15.6" thickTop="1" thickBot="1" x14ac:dyDescent="0.35">
      <c r="A55" s="21">
        <f t="shared" si="7"/>
        <v>2.3999999999999995</v>
      </c>
      <c r="B55" s="21">
        <v>1</v>
      </c>
      <c r="C55" s="20">
        <v>0.87358790743025172</v>
      </c>
      <c r="D55" s="20">
        <f t="shared" si="8"/>
        <v>0.50645540084835405</v>
      </c>
      <c r="E55" s="20">
        <f t="shared" si="9"/>
        <v>0.15217149744833208</v>
      </c>
      <c r="F55" s="17">
        <f t="shared" si="0"/>
        <v>0.15217149744833208</v>
      </c>
      <c r="G55" s="17">
        <f t="shared" si="6"/>
        <v>-0.15862689829668614</v>
      </c>
      <c r="H55" s="20">
        <f t="shared" si="2"/>
        <v>0.13478627738910715</v>
      </c>
    </row>
    <row r="56" spans="1:8" ht="15.6" thickTop="1" thickBot="1" x14ac:dyDescent="0.35">
      <c r="A56" s="21">
        <f t="shared" si="7"/>
        <v>2.4499999999999993</v>
      </c>
      <c r="B56" s="21">
        <v>1</v>
      </c>
      <c r="C56" s="20">
        <v>0.88366678708793989</v>
      </c>
      <c r="D56" s="20">
        <f t="shared" si="8"/>
        <v>0.51406397572077067</v>
      </c>
      <c r="E56" s="20">
        <f t="shared" si="9"/>
        <v>0.14424015253349778</v>
      </c>
      <c r="F56" s="17">
        <f t="shared" si="0"/>
        <v>0.14424015253349778</v>
      </c>
      <c r="G56" s="17">
        <f t="shared" si="6"/>
        <v>-0.15830412825426843</v>
      </c>
      <c r="H56" s="20">
        <f t="shared" si="2"/>
        <v>0.13660623817051526</v>
      </c>
    </row>
    <row r="57" spans="1:8" ht="15.6" thickTop="1" thickBot="1" x14ac:dyDescent="0.35">
      <c r="A57" s="21">
        <f t="shared" si="7"/>
        <v>2.4999999999999991</v>
      </c>
      <c r="B57" s="21">
        <v>1</v>
      </c>
      <c r="C57" s="20">
        <v>0.8781692114856039</v>
      </c>
      <c r="D57" s="20">
        <f t="shared" si="8"/>
        <v>0.52127598334744552</v>
      </c>
      <c r="E57" s="20">
        <f t="shared" si="9"/>
        <v>0.13632494612078436</v>
      </c>
      <c r="F57" s="17">
        <f t="shared" si="0"/>
        <v>0.13632494612078436</v>
      </c>
      <c r="G57" s="17">
        <f t="shared" si="6"/>
        <v>-0.1576009294682299</v>
      </c>
      <c r="H57" s="20">
        <f t="shared" si="2"/>
        <v>0.12737277629087557</v>
      </c>
    </row>
    <row r="58" spans="1:8" ht="15.6" thickTop="1" thickBot="1" x14ac:dyDescent="0.35">
      <c r="A58" s="21">
        <f t="shared" si="7"/>
        <v>2.5499999999999989</v>
      </c>
      <c r="B58" s="21">
        <v>1</v>
      </c>
      <c r="C58" s="20">
        <v>0.90633346370847256</v>
      </c>
      <c r="D58" s="20">
        <f t="shared" si="8"/>
        <v>0.52809223065348476</v>
      </c>
      <c r="E58" s="20">
        <f t="shared" si="9"/>
        <v>0.12844489964737285</v>
      </c>
      <c r="F58" s="17">
        <f t="shared" si="0"/>
        <v>0.12844489964737285</v>
      </c>
      <c r="G58" s="17">
        <f t="shared" si="6"/>
        <v>-0.15653713030085759</v>
      </c>
      <c r="H58" s="20">
        <f t="shared" si="2"/>
        <v>0.1430664303829576</v>
      </c>
    </row>
    <row r="59" spans="1:8" ht="15.6" thickTop="1" thickBot="1" x14ac:dyDescent="0.35">
      <c r="A59" s="21">
        <f t="shared" si="7"/>
        <v>2.5999999999999988</v>
      </c>
      <c r="B59" s="21">
        <v>1</v>
      </c>
      <c r="C59" s="20">
        <v>0.93559357232063978</v>
      </c>
      <c r="D59" s="20">
        <f t="shared" si="8"/>
        <v>0.53451447563585341</v>
      </c>
      <c r="E59" s="20">
        <f t="shared" si="9"/>
        <v>0.12061804313232997</v>
      </c>
      <c r="F59" s="17">
        <f t="shared" si="0"/>
        <v>0.12061804313232997</v>
      </c>
      <c r="G59" s="17">
        <f t="shared" si="6"/>
        <v>-0.1551325187681834</v>
      </c>
      <c r="H59" s="20">
        <f t="shared" si="2"/>
        <v>0.16086444179748421</v>
      </c>
    </row>
    <row r="60" spans="1:8" ht="15.6" thickTop="1" thickBot="1" x14ac:dyDescent="0.35">
      <c r="A60" s="21">
        <f t="shared" si="7"/>
        <v>2.6499999999999986</v>
      </c>
      <c r="B60" s="21">
        <v>1</v>
      </c>
      <c r="C60" s="20">
        <v>0.93167496608876188</v>
      </c>
      <c r="D60" s="20">
        <f t="shared" si="8"/>
        <v>0.54054537779246992</v>
      </c>
      <c r="E60" s="20">
        <f t="shared" si="9"/>
        <v>0.1128614171939208</v>
      </c>
      <c r="F60" s="17">
        <f t="shared" si="0"/>
        <v>0.1128614171939208</v>
      </c>
      <c r="G60" s="17">
        <f t="shared" si="6"/>
        <v>-0.1534067949863907</v>
      </c>
      <c r="H60" s="20">
        <f t="shared" si="2"/>
        <v>0.15298235484082684</v>
      </c>
    </row>
    <row r="61" spans="1:8" ht="15.6" thickTop="1" thickBot="1" x14ac:dyDescent="0.35">
      <c r="A61" s="21">
        <f t="shared" si="7"/>
        <v>2.6999999999999984</v>
      </c>
      <c r="B61" s="21">
        <v>1</v>
      </c>
      <c r="C61" s="20">
        <v>0.86028180281927646</v>
      </c>
      <c r="D61" s="20">
        <f t="shared" si="8"/>
        <v>0.54618844865216598</v>
      </c>
      <c r="E61" s="20">
        <f t="shared" si="9"/>
        <v>0.10519107744460127</v>
      </c>
      <c r="F61" s="17">
        <f t="shared" si="0"/>
        <v>0.10519107744460127</v>
      </c>
      <c r="G61" s="17">
        <f t="shared" si="6"/>
        <v>-0.15137952609676725</v>
      </c>
      <c r="H61" s="20">
        <f t="shared" si="2"/>
        <v>9.8654635131945903E-2</v>
      </c>
    </row>
    <row r="62" spans="1:8" ht="15.6" thickTop="1" thickBot="1" x14ac:dyDescent="0.35">
      <c r="A62" s="21">
        <f t="shared" si="7"/>
        <v>2.7499999999999982</v>
      </c>
      <c r="B62" s="21">
        <v>1</v>
      </c>
      <c r="C62" s="20">
        <v>0.8978527222704008</v>
      </c>
      <c r="D62" s="20">
        <f t="shared" si="8"/>
        <v>0.55144800252439607</v>
      </c>
      <c r="E62" s="20">
        <f t="shared" si="9"/>
        <v>9.7622101139762898E-2</v>
      </c>
      <c r="F62" s="17">
        <f t="shared" si="0"/>
        <v>9.7622101139762898E-2</v>
      </c>
      <c r="G62" s="17">
        <f t="shared" si="6"/>
        <v>-0.14907010366415896</v>
      </c>
      <c r="H62" s="20">
        <f t="shared" si="2"/>
        <v>0.11999622986230808</v>
      </c>
    </row>
    <row r="63" spans="1:8" ht="15.6" thickTop="1" thickBot="1" x14ac:dyDescent="0.35">
      <c r="A63" s="21">
        <f t="shared" si="7"/>
        <v>2.799999999999998</v>
      </c>
      <c r="B63" s="21">
        <v>1</v>
      </c>
      <c r="C63" s="20">
        <v>0.87285476098286796</v>
      </c>
      <c r="D63" s="20">
        <f t="shared" si="8"/>
        <v>0.55632910758138421</v>
      </c>
      <c r="E63" s="20">
        <f t="shared" si="9"/>
        <v>9.0168595956554951E-2</v>
      </c>
      <c r="F63" s="17">
        <f t="shared" si="0"/>
        <v>9.0168595956554951E-2</v>
      </c>
      <c r="G63" s="17">
        <f t="shared" si="6"/>
        <v>-0.14649770353793917</v>
      </c>
      <c r="H63" s="20">
        <f t="shared" si="2"/>
        <v>0.10018848926123622</v>
      </c>
    </row>
    <row r="64" spans="1:8" ht="15.6" thickTop="1" thickBot="1" x14ac:dyDescent="0.35">
      <c r="A64" s="21">
        <f t="shared" si="7"/>
        <v>2.8499999999999979</v>
      </c>
      <c r="B64" s="21">
        <v>1</v>
      </c>
      <c r="C64" s="20">
        <v>0.93172087700079909</v>
      </c>
      <c r="D64" s="20">
        <f t="shared" si="8"/>
        <v>0.56083753737921194</v>
      </c>
      <c r="E64" s="20">
        <f t="shared" si="9"/>
        <v>8.2843710779657992E-2</v>
      </c>
      <c r="F64" s="17">
        <f t="shared" si="0"/>
        <v>8.2843710779657992E-2</v>
      </c>
      <c r="G64" s="17">
        <f t="shared" si="6"/>
        <v>-0.14368124815886996</v>
      </c>
      <c r="H64" s="20">
        <f t="shared" si="2"/>
        <v>0.13755445160886157</v>
      </c>
    </row>
    <row r="65" spans="1:8" ht="15.6" thickTop="1" thickBot="1" x14ac:dyDescent="0.35">
      <c r="A65" s="21">
        <f t="shared" si="7"/>
        <v>2.8999999999999977</v>
      </c>
      <c r="B65" s="21">
        <v>1</v>
      </c>
      <c r="C65" s="20">
        <v>0.92727784180402684</v>
      </c>
      <c r="D65" s="20">
        <f t="shared" si="8"/>
        <v>0.56497972291819487</v>
      </c>
      <c r="E65" s="20">
        <f t="shared" si="9"/>
        <v>7.5659648371714489E-2</v>
      </c>
      <c r="F65" s="17">
        <f t="shared" si="0"/>
        <v>7.5659648371714489E-2</v>
      </c>
      <c r="G65" s="17">
        <f t="shared" si="6"/>
        <v>-0.14063937128990933</v>
      </c>
      <c r="H65" s="20">
        <f t="shared" si="2"/>
        <v>0.13125992694821242</v>
      </c>
    </row>
    <row r="66" spans="1:8" ht="15.6" thickTop="1" thickBot="1" x14ac:dyDescent="0.35">
      <c r="A66" s="21">
        <f t="shared" si="7"/>
        <v>2.9499999999999975</v>
      </c>
      <c r="B66" s="21">
        <v>1</v>
      </c>
      <c r="C66" s="20">
        <v>0.88168613772548254</v>
      </c>
      <c r="D66" s="20">
        <f t="shared" si="8"/>
        <v>0.56876270533678064</v>
      </c>
      <c r="E66" s="20">
        <f t="shared" si="9"/>
        <v>6.8627679807219025E-2</v>
      </c>
      <c r="F66" s="17">
        <f t="shared" si="0"/>
        <v>6.8627679807219025E-2</v>
      </c>
      <c r="G66" s="17">
        <f t="shared" si="6"/>
        <v>-0.13739038514399965</v>
      </c>
      <c r="H66" s="20">
        <f t="shared" si="2"/>
        <v>9.7921074537926492E-2</v>
      </c>
    </row>
    <row r="67" spans="1:8" ht="15.6" thickTop="1" thickBot="1" x14ac:dyDescent="0.35">
      <c r="A67" s="21">
        <f t="shared" si="7"/>
        <v>2.9999999999999973</v>
      </c>
      <c r="B67" s="21">
        <v>1</v>
      </c>
      <c r="C67" s="20">
        <v>0.92036541070363054</v>
      </c>
      <c r="D67" s="20">
        <f t="shared" si="8"/>
        <v>0.57219408932714155</v>
      </c>
      <c r="E67" s="20">
        <f t="shared" si="9"/>
        <v>6.1758160550019044E-2</v>
      </c>
      <c r="F67" s="17">
        <f t="shared" si="0"/>
        <v>6.1758160550019044E-2</v>
      </c>
      <c r="G67" s="17">
        <f t="shared" si="6"/>
        <v>-0.13395224987716059</v>
      </c>
      <c r="H67" s="20">
        <f t="shared" si="2"/>
        <v>0.12122326902905038</v>
      </c>
    </row>
    <row r="68" spans="1:8" ht="15.6" thickTop="1" thickBot="1" x14ac:dyDescent="0.35">
      <c r="A68" s="21">
        <f t="shared" si="7"/>
        <v>3.0499999999999972</v>
      </c>
      <c r="B68" s="21">
        <v>1</v>
      </c>
      <c r="C68" s="20">
        <v>0.8935365499274458</v>
      </c>
      <c r="D68" s="20">
        <f t="shared" si="8"/>
        <v>0.57528199735464247</v>
      </c>
      <c r="E68" s="20">
        <f t="shared" si="9"/>
        <v>5.5060548056161014E-2</v>
      </c>
      <c r="F68" s="17">
        <f t="shared" si="0"/>
        <v>5.5060548056161014E-2</v>
      </c>
      <c r="G68" s="17">
        <f t="shared" si="6"/>
        <v>-0.13034254541080348</v>
      </c>
      <c r="H68" s="20">
        <f t="shared" si="2"/>
        <v>0.10128596023331524</v>
      </c>
    </row>
    <row r="69" spans="1:8" ht="15.6" thickTop="1" thickBot="1" x14ac:dyDescent="0.35">
      <c r="A69" s="21">
        <f t="shared" si="7"/>
        <v>3.099999999999997</v>
      </c>
      <c r="B69" s="21">
        <v>1</v>
      </c>
      <c r="C69" s="20">
        <v>0.93409826372527271</v>
      </c>
      <c r="D69" s="20">
        <f t="shared" si="8"/>
        <v>0.5780350247574505</v>
      </c>
      <c r="E69" s="20">
        <f t="shared" si="9"/>
        <v>4.8543420785620836E-2</v>
      </c>
      <c r="F69" s="17">
        <f t="shared" si="0"/>
        <v>4.8543420785620836E-2</v>
      </c>
      <c r="G69" s="17">
        <f t="shared" si="6"/>
        <v>-0.12657844554307135</v>
      </c>
      <c r="H69" s="20">
        <f t="shared" si="2"/>
        <v>0.12678103014425646</v>
      </c>
    </row>
    <row r="70" spans="1:8" ht="15.6" thickTop="1" thickBot="1" x14ac:dyDescent="0.35">
      <c r="A70" s="21">
        <f t="shared" si="7"/>
        <v>3.1499999999999968</v>
      </c>
      <c r="B70" s="21">
        <v>1</v>
      </c>
      <c r="C70" s="20">
        <v>0.9210942499776994</v>
      </c>
      <c r="D70" s="20">
        <f t="shared" si="8"/>
        <v>0.58046219579673153</v>
      </c>
      <c r="E70" s="20">
        <f t="shared" si="9"/>
        <v>4.2214498508467271E-2</v>
      </c>
      <c r="F70" s="17">
        <f t="shared" si="0"/>
        <v>4.2214498508467271E-2</v>
      </c>
      <c r="G70" s="17">
        <f t="shared" si="6"/>
        <v>-0.12267669430519879</v>
      </c>
      <c r="H70" s="20">
        <f t="shared" si="2"/>
        <v>0.11603019633554583</v>
      </c>
    </row>
    <row r="71" spans="1:8" ht="15.6" thickTop="1" thickBot="1" x14ac:dyDescent="0.35">
      <c r="A71" s="21">
        <f t="shared" si="7"/>
        <v>3.1999999999999966</v>
      </c>
      <c r="B71" s="21">
        <v>1</v>
      </c>
      <c r="C71" s="20">
        <v>0.927879897085919</v>
      </c>
      <c r="D71" s="20">
        <f t="shared" si="8"/>
        <v>0.58257292072215494</v>
      </c>
      <c r="E71" s="20">
        <f t="shared" si="9"/>
        <v>3.6080663793207332E-2</v>
      </c>
      <c r="F71" s="17">
        <f t="shared" ref="F71:F102" si="10">E71</f>
        <v>3.6080663793207332E-2</v>
      </c>
      <c r="G71" s="17">
        <f t="shared" ref="G71:G107" si="11">(B71*L$7*L$10)-(2*E71*L$8*L$9)-(D71*L$10)</f>
        <v>-0.11865358451536229</v>
      </c>
      <c r="H71" s="20">
        <f t="shared" ref="H71:H107" si="12">(C71-D71)^2</f>
        <v>0.11923690792548511</v>
      </c>
    </row>
    <row r="72" spans="1:8" ht="15.6" thickTop="1" thickBot="1" x14ac:dyDescent="0.35">
      <c r="A72" s="21">
        <f t="shared" ref="A72:A107" si="13">A71+L$6</f>
        <v>3.2499999999999964</v>
      </c>
      <c r="B72" s="21">
        <v>1</v>
      </c>
      <c r="C72" s="20">
        <v>0.91704913267345689</v>
      </c>
      <c r="D72" s="20">
        <f t="shared" ref="D72:D107" si="14">D71+(F71*$L$6)</f>
        <v>0.58437695391181532</v>
      </c>
      <c r="E72" s="20">
        <f t="shared" ref="E72:E107" si="15">E71+(G71*$L$6)</f>
        <v>3.0147984567439216E-2</v>
      </c>
      <c r="F72" s="17">
        <f t="shared" si="10"/>
        <v>3.0147984567439216E-2</v>
      </c>
      <c r="G72" s="17">
        <f t="shared" si="11"/>
        <v>-0.11452493847925455</v>
      </c>
      <c r="H72" s="20">
        <f t="shared" si="12"/>
        <v>0.11067077852201761</v>
      </c>
    </row>
    <row r="73" spans="1:8" ht="15.6" thickTop="1" thickBot="1" x14ac:dyDescent="0.35">
      <c r="A73" s="21">
        <f t="shared" si="13"/>
        <v>3.2999999999999963</v>
      </c>
      <c r="B73" s="21">
        <v>1</v>
      </c>
      <c r="C73" s="20">
        <v>0.85182735698669465</v>
      </c>
      <c r="D73" s="20">
        <f t="shared" si="14"/>
        <v>0.58588435314018728</v>
      </c>
      <c r="E73" s="20">
        <f t="shared" si="15"/>
        <v>2.442173764347649E-2</v>
      </c>
      <c r="F73" s="17">
        <f t="shared" si="10"/>
        <v>2.442173764347649E-2</v>
      </c>
      <c r="G73" s="17">
        <f t="shared" si="11"/>
        <v>-0.11030609078366377</v>
      </c>
      <c r="H73" s="20">
        <f t="shared" si="12"/>
        <v>7.0725681294903434E-2</v>
      </c>
    </row>
    <row r="74" spans="1:8" ht="15.6" thickTop="1" thickBot="1" x14ac:dyDescent="0.35">
      <c r="A74" s="21">
        <f t="shared" si="13"/>
        <v>3.3499999999999961</v>
      </c>
      <c r="B74" s="21">
        <v>1</v>
      </c>
      <c r="C74" s="20">
        <v>0.85622779275283745</v>
      </c>
      <c r="D74" s="20">
        <f t="shared" si="14"/>
        <v>0.58710544002236109</v>
      </c>
      <c r="E74" s="20">
        <f t="shared" si="15"/>
        <v>1.89064331042933E-2</v>
      </c>
      <c r="F74" s="17">
        <f t="shared" si="10"/>
        <v>1.89064331042933E-2</v>
      </c>
      <c r="G74" s="17">
        <f t="shared" si="11"/>
        <v>-0.10601187312665439</v>
      </c>
      <c r="H74" s="20">
        <f t="shared" si="12"/>
        <v>7.242684073918694E-2</v>
      </c>
    </row>
    <row r="75" spans="1:8" ht="15.6" thickTop="1" thickBot="1" x14ac:dyDescent="0.35">
      <c r="A75" s="21">
        <f t="shared" si="13"/>
        <v>3.3999999999999959</v>
      </c>
      <c r="B75" s="21">
        <v>1</v>
      </c>
      <c r="C75" s="20">
        <v>0.87424237206536481</v>
      </c>
      <c r="D75" s="20">
        <f t="shared" si="14"/>
        <v>0.58805076167757575</v>
      </c>
      <c r="E75" s="20">
        <f t="shared" si="15"/>
        <v>1.360583944796058E-2</v>
      </c>
      <c r="F75" s="17">
        <f t="shared" si="10"/>
        <v>1.360583944796058E-2</v>
      </c>
      <c r="G75" s="17">
        <f t="shared" si="11"/>
        <v>-0.10165660112553632</v>
      </c>
      <c r="H75" s="20">
        <f t="shared" si="12"/>
        <v>8.1905637856356059E-2</v>
      </c>
    </row>
    <row r="76" spans="1:8" ht="15.6" thickTop="1" thickBot="1" x14ac:dyDescent="0.35">
      <c r="A76" s="21">
        <f t="shared" si="13"/>
        <v>3.4499999999999957</v>
      </c>
      <c r="B76" s="21">
        <v>1</v>
      </c>
      <c r="C76" s="20">
        <v>0.84635835074934274</v>
      </c>
      <c r="D76" s="20">
        <f t="shared" si="14"/>
        <v>0.5887310536499738</v>
      </c>
      <c r="E76" s="20">
        <f t="shared" si="15"/>
        <v>8.5230093916837633E-3</v>
      </c>
      <c r="F76" s="17">
        <f t="shared" si="10"/>
        <v>8.5230093916837633E-3</v>
      </c>
      <c r="G76" s="17">
        <f t="shared" si="11"/>
        <v>-9.7254063041657568E-2</v>
      </c>
      <c r="H76" s="20">
        <f t="shared" si="12"/>
        <v>6.6371824210726516E-2</v>
      </c>
    </row>
    <row r="77" spans="1:8" ht="15.6" thickTop="1" thickBot="1" x14ac:dyDescent="0.35">
      <c r="A77" s="21">
        <f t="shared" si="13"/>
        <v>3.4999999999999956</v>
      </c>
      <c r="B77" s="21">
        <v>1</v>
      </c>
      <c r="C77" s="20">
        <v>0.88976766840577004</v>
      </c>
      <c r="D77" s="20">
        <f t="shared" si="14"/>
        <v>0.58915720411955796</v>
      </c>
      <c r="E77" s="20">
        <f t="shared" si="15"/>
        <v>3.6603062396008846E-3</v>
      </c>
      <c r="F77" s="17">
        <f t="shared" si="10"/>
        <v>3.6603062396008846E-3</v>
      </c>
      <c r="G77" s="17">
        <f t="shared" si="11"/>
        <v>-9.2817510359158861E-2</v>
      </c>
      <c r="H77" s="20">
        <f t="shared" si="12"/>
        <v>9.0366651238371981E-2</v>
      </c>
    </row>
    <row r="78" spans="1:8" ht="15.6" thickTop="1" thickBot="1" x14ac:dyDescent="0.35">
      <c r="A78" s="21">
        <f t="shared" si="13"/>
        <v>3.5499999999999954</v>
      </c>
      <c r="B78" s="21">
        <v>1</v>
      </c>
      <c r="C78" s="20">
        <v>0.92285359018540947</v>
      </c>
      <c r="D78" s="20">
        <f t="shared" si="14"/>
        <v>0.58934021943153803</v>
      </c>
      <c r="E78" s="20">
        <f t="shared" si="15"/>
        <v>-9.8056927835705847E-4</v>
      </c>
      <c r="F78" s="17">
        <f t="shared" si="10"/>
        <v>-9.8056927835705847E-4</v>
      </c>
      <c r="G78" s="17">
        <f t="shared" si="11"/>
        <v>-8.8359650153180924E-2</v>
      </c>
      <c r="H78" s="20">
        <f t="shared" si="12"/>
        <v>0.11123116847160931</v>
      </c>
    </row>
    <row r="79" spans="1:8" ht="15.6" thickTop="1" thickBot="1" x14ac:dyDescent="0.35">
      <c r="A79" s="21">
        <f t="shared" si="13"/>
        <v>3.5999999999999952</v>
      </c>
      <c r="B79" s="21">
        <v>1</v>
      </c>
      <c r="C79" s="20">
        <v>0.90661204166842169</v>
      </c>
      <c r="D79" s="20">
        <f t="shared" si="14"/>
        <v>0.58929119096762017</v>
      </c>
      <c r="E79" s="20">
        <f t="shared" si="15"/>
        <v>-5.3985517860161052E-3</v>
      </c>
      <c r="F79" s="17">
        <f t="shared" si="10"/>
        <v>-5.3985517860161052E-3</v>
      </c>
      <c r="G79" s="17">
        <f t="shared" si="11"/>
        <v>-8.3892639181604056E-2</v>
      </c>
      <c r="H79" s="20">
        <f t="shared" si="12"/>
        <v>0.10069252228948036</v>
      </c>
    </row>
    <row r="80" spans="1:8" ht="15.6" thickTop="1" thickBot="1" x14ac:dyDescent="0.35">
      <c r="A80" s="21">
        <f t="shared" si="13"/>
        <v>3.649999999999995</v>
      </c>
      <c r="B80" s="21">
        <v>1</v>
      </c>
      <c r="C80" s="20">
        <v>0.91709817231497981</v>
      </c>
      <c r="D80" s="20">
        <f t="shared" si="14"/>
        <v>0.58902126337831939</v>
      </c>
      <c r="E80" s="20">
        <f t="shared" si="15"/>
        <v>-9.5931837450963092E-3</v>
      </c>
      <c r="F80" s="17">
        <f t="shared" si="10"/>
        <v>-9.5931837450963092E-3</v>
      </c>
      <c r="G80" s="17">
        <f t="shared" si="11"/>
        <v>-7.942807963322307E-2</v>
      </c>
      <c r="H80" s="20">
        <f t="shared" si="12"/>
        <v>0.10763445817743376</v>
      </c>
    </row>
    <row r="81" spans="1:8" ht="15.6" thickTop="1" thickBot="1" x14ac:dyDescent="0.35">
      <c r="A81" s="21">
        <f t="shared" si="13"/>
        <v>3.6999999999999948</v>
      </c>
      <c r="B81" s="21">
        <v>1</v>
      </c>
      <c r="C81" s="20">
        <v>0.9098260782055887</v>
      </c>
      <c r="D81" s="20">
        <f t="shared" si="14"/>
        <v>0.5885416041910646</v>
      </c>
      <c r="E81" s="20">
        <f t="shared" si="15"/>
        <v>-1.3564587726757463E-2</v>
      </c>
      <c r="F81" s="17">
        <f t="shared" si="10"/>
        <v>-1.3564587726757463E-2</v>
      </c>
      <c r="G81" s="17">
        <f t="shared" si="11"/>
        <v>-7.49770164643071E-2</v>
      </c>
      <c r="H81" s="20">
        <f t="shared" si="12"/>
        <v>0.10322371324278941</v>
      </c>
    </row>
    <row r="82" spans="1:8" ht="15.6" thickTop="1" thickBot="1" x14ac:dyDescent="0.35">
      <c r="A82" s="21">
        <f t="shared" si="13"/>
        <v>3.7499999999999947</v>
      </c>
      <c r="B82" s="21">
        <v>1</v>
      </c>
      <c r="C82" s="20">
        <v>0.86851030683374064</v>
      </c>
      <c r="D82" s="20">
        <f t="shared" si="14"/>
        <v>0.58786337480472672</v>
      </c>
      <c r="E82" s="20">
        <f t="shared" si="15"/>
        <v>-1.7313438549972818E-2</v>
      </c>
      <c r="F82" s="17">
        <f t="shared" si="10"/>
        <v>-1.7313438549972818E-2</v>
      </c>
      <c r="G82" s="17">
        <f t="shared" si="11"/>
        <v>-7.054993625475392E-2</v>
      </c>
      <c r="H82" s="20">
        <f t="shared" si="12"/>
        <v>7.8762700457297954E-2</v>
      </c>
    </row>
    <row r="83" spans="1:8" ht="15.6" thickTop="1" thickBot="1" x14ac:dyDescent="0.35">
      <c r="A83" s="21">
        <f t="shared" si="13"/>
        <v>3.7999999999999945</v>
      </c>
      <c r="B83" s="21">
        <v>1</v>
      </c>
      <c r="C83" s="20">
        <v>0.90724335574265602</v>
      </c>
      <c r="D83" s="20">
        <f t="shared" si="14"/>
        <v>0.58699770287722808</v>
      </c>
      <c r="E83" s="20">
        <f t="shared" si="15"/>
        <v>-2.0840935362710512E-2</v>
      </c>
      <c r="F83" s="17">
        <f t="shared" si="10"/>
        <v>-2.0840935362710512E-2</v>
      </c>
      <c r="G83" s="17">
        <f t="shared" si="11"/>
        <v>-6.61567675145176E-2</v>
      </c>
      <c r="H83" s="20">
        <f t="shared" si="12"/>
        <v>0.10255727817920418</v>
      </c>
    </row>
    <row r="84" spans="1:8" ht="15.6" thickTop="1" thickBot="1" x14ac:dyDescent="0.35">
      <c r="A84" s="21">
        <f t="shared" si="13"/>
        <v>3.8499999999999943</v>
      </c>
      <c r="B84" s="21">
        <v>1</v>
      </c>
      <c r="C84" s="20">
        <v>0.83929394001531676</v>
      </c>
      <c r="D84" s="20">
        <f t="shared" si="14"/>
        <v>0.5859556561090925</v>
      </c>
      <c r="E84" s="20">
        <f t="shared" si="15"/>
        <v>-2.4148773738436394E-2</v>
      </c>
      <c r="F84" s="17">
        <f t="shared" si="10"/>
        <v>-2.4148773738436394E-2</v>
      </c>
      <c r="G84" s="17">
        <f t="shared" si="11"/>
        <v>-6.1806882370656124E-2</v>
      </c>
      <c r="H84" s="20">
        <f t="shared" si="12"/>
        <v>6.4180286092550692E-2</v>
      </c>
    </row>
    <row r="85" spans="1:8" ht="15.6" thickTop="1" thickBot="1" x14ac:dyDescent="0.35">
      <c r="A85" s="21">
        <f t="shared" si="13"/>
        <v>3.8999999999999941</v>
      </c>
      <c r="B85" s="21">
        <v>1</v>
      </c>
      <c r="C85" s="20">
        <v>0.84073636554695164</v>
      </c>
      <c r="D85" s="20">
        <f t="shared" si="14"/>
        <v>0.58474821742217065</v>
      </c>
      <c r="E85" s="20">
        <f t="shared" si="15"/>
        <v>-2.7239117856969201E-2</v>
      </c>
      <c r="F85" s="17">
        <f t="shared" si="10"/>
        <v>-2.7239117856969201E-2</v>
      </c>
      <c r="G85" s="17">
        <f t="shared" si="11"/>
        <v>-5.7509099565201449E-2</v>
      </c>
      <c r="H85" s="20">
        <f t="shared" si="12"/>
        <v>6.5529931980354811E-2</v>
      </c>
    </row>
    <row r="86" spans="1:8" ht="15.6" thickTop="1" thickBot="1" x14ac:dyDescent="0.35">
      <c r="A86" s="21">
        <f t="shared" si="13"/>
        <v>3.949999999999994</v>
      </c>
      <c r="B86" s="21">
        <v>1</v>
      </c>
      <c r="C86" s="20">
        <v>0.90260873379573214</v>
      </c>
      <c r="D86" s="20">
        <f t="shared" si="14"/>
        <v>0.58338626152932216</v>
      </c>
      <c r="E86" s="20">
        <f t="shared" si="15"/>
        <v>-3.0114572835229274E-2</v>
      </c>
      <c r="F86" s="17">
        <f t="shared" si="10"/>
        <v>-3.0114572835229274E-2</v>
      </c>
      <c r="G86" s="17">
        <f t="shared" si="11"/>
        <v>-5.3271688694092934E-2</v>
      </c>
      <c r="H86" s="20">
        <f t="shared" si="12"/>
        <v>0.10190298679987889</v>
      </c>
    </row>
    <row r="87" spans="1:8" ht="15.6" thickTop="1" thickBot="1" x14ac:dyDescent="0.35">
      <c r="A87" s="21">
        <f t="shared" si="13"/>
        <v>3.9999999999999938</v>
      </c>
      <c r="B87" s="21">
        <v>1</v>
      </c>
      <c r="C87" s="20">
        <v>0.90286328794497472</v>
      </c>
      <c r="D87" s="20">
        <f t="shared" si="14"/>
        <v>0.5818805328875607</v>
      </c>
      <c r="E87" s="20">
        <f t="shared" si="15"/>
        <v>-3.2778157269933918E-2</v>
      </c>
      <c r="F87" s="17">
        <f t="shared" si="10"/>
        <v>-3.2778157269933918E-2</v>
      </c>
      <c r="G87" s="17">
        <f t="shared" si="11"/>
        <v>-4.9102375617626759E-2</v>
      </c>
      <c r="H87" s="20">
        <f t="shared" si="12"/>
        <v>0.10302992904424785</v>
      </c>
    </row>
    <row r="88" spans="1:8" ht="15.6" thickTop="1" thickBot="1" x14ac:dyDescent="0.35">
      <c r="A88" s="21">
        <f t="shared" si="13"/>
        <v>4.0499999999999936</v>
      </c>
      <c r="B88" s="21">
        <v>1</v>
      </c>
      <c r="C88" s="20">
        <v>0.89395023993462719</v>
      </c>
      <c r="D88" s="20">
        <f t="shared" si="14"/>
        <v>0.58024162502406396</v>
      </c>
      <c r="E88" s="20">
        <f t="shared" si="15"/>
        <v>-3.5233276050815256E-2</v>
      </c>
      <c r="F88" s="17">
        <f t="shared" si="10"/>
        <v>-3.5233276050815256E-2</v>
      </c>
      <c r="G88" s="17">
        <f t="shared" si="11"/>
        <v>-4.500834897324868E-2</v>
      </c>
      <c r="H88" s="20">
        <f t="shared" si="12"/>
        <v>9.8413095069104062E-2</v>
      </c>
    </row>
    <row r="89" spans="1:8" ht="15.6" thickTop="1" thickBot="1" x14ac:dyDescent="0.35">
      <c r="A89" s="21">
        <f t="shared" si="13"/>
        <v>4.0999999999999934</v>
      </c>
      <c r="B89" s="21">
        <v>1</v>
      </c>
      <c r="C89" s="20">
        <v>0.83454595977562263</v>
      </c>
      <c r="D89" s="20">
        <f t="shared" si="14"/>
        <v>0.57847996122152323</v>
      </c>
      <c r="E89" s="20">
        <f t="shared" si="15"/>
        <v>-3.7483693499477687E-2</v>
      </c>
      <c r="F89" s="17">
        <f t="shared" si="10"/>
        <v>-3.7483693499477687E-2</v>
      </c>
      <c r="G89" s="17">
        <f t="shared" si="11"/>
        <v>-4.0996267722045565E-2</v>
      </c>
      <c r="H89" s="20">
        <f t="shared" si="12"/>
        <v>6.5569795615508034E-2</v>
      </c>
    </row>
    <row r="90" spans="1:8" ht="15.6" thickTop="1" thickBot="1" x14ac:dyDescent="0.35">
      <c r="A90" s="21">
        <f t="shared" si="13"/>
        <v>4.1499999999999932</v>
      </c>
      <c r="B90" s="21">
        <v>1</v>
      </c>
      <c r="C90" s="20">
        <v>0.86765928228828437</v>
      </c>
      <c r="D90" s="20">
        <f t="shared" si="14"/>
        <v>0.57660577654654932</v>
      </c>
      <c r="E90" s="20">
        <f t="shared" si="15"/>
        <v>-3.9533506885579967E-2</v>
      </c>
      <c r="F90" s="17">
        <f t="shared" si="10"/>
        <v>-3.9533506885579967E-2</v>
      </c>
      <c r="G90" s="17">
        <f t="shared" si="11"/>
        <v>-3.7072269660969326E-2</v>
      </c>
      <c r="H90" s="20">
        <f t="shared" si="12"/>
        <v>8.4712143204554197E-2</v>
      </c>
    </row>
    <row r="91" spans="1:8" ht="15.6" thickTop="1" thickBot="1" x14ac:dyDescent="0.35">
      <c r="A91" s="21">
        <f t="shared" si="13"/>
        <v>4.1999999999999931</v>
      </c>
      <c r="B91" s="21">
        <v>1</v>
      </c>
      <c r="C91" s="20">
        <v>0.84607271672578965</v>
      </c>
      <c r="D91" s="20">
        <f t="shared" si="14"/>
        <v>0.57462910120227029</v>
      </c>
      <c r="E91" s="20">
        <f t="shared" si="15"/>
        <v>-4.1387120368628433E-2</v>
      </c>
      <c r="F91" s="17">
        <f t="shared" si="10"/>
        <v>-4.1387120368628433E-2</v>
      </c>
      <c r="G91" s="17">
        <f t="shared" si="11"/>
        <v>-3.3241980833641827E-2</v>
      </c>
      <c r="H91" s="20">
        <f t="shared" si="12"/>
        <v>7.3681636408480203E-2</v>
      </c>
    </row>
    <row r="92" spans="1:8" ht="15.6" thickTop="1" thickBot="1" x14ac:dyDescent="0.35">
      <c r="A92" s="21">
        <f t="shared" si="13"/>
        <v>4.2499999999999929</v>
      </c>
      <c r="B92" s="21">
        <v>1</v>
      </c>
      <c r="C92" s="20">
        <v>0.89593050758872705</v>
      </c>
      <c r="D92" s="20">
        <f t="shared" si="14"/>
        <v>0.5725597451838389</v>
      </c>
      <c r="E92" s="20">
        <f t="shared" si="15"/>
        <v>-4.3049219410310521E-2</v>
      </c>
      <c r="F92" s="17">
        <f t="shared" si="10"/>
        <v>-4.3049219410310521E-2</v>
      </c>
      <c r="G92" s="17">
        <f t="shared" si="11"/>
        <v>-2.9510525773528418E-2</v>
      </c>
      <c r="H92" s="20">
        <f t="shared" si="12"/>
        <v>0.10456864997831863</v>
      </c>
    </row>
    <row r="93" spans="1:8" ht="15.6" thickTop="1" thickBot="1" x14ac:dyDescent="0.35">
      <c r="A93" s="21">
        <f t="shared" si="13"/>
        <v>4.2999999999999927</v>
      </c>
      <c r="B93" s="21">
        <v>1</v>
      </c>
      <c r="C93" s="20">
        <v>0.89583111507604785</v>
      </c>
      <c r="D93" s="20">
        <f t="shared" si="14"/>
        <v>0.57040728421332332</v>
      </c>
      <c r="E93" s="20">
        <f t="shared" si="15"/>
        <v>-4.4524745698986942E-2</v>
      </c>
      <c r="F93" s="17">
        <f t="shared" si="10"/>
        <v>-4.4524745698986942E-2</v>
      </c>
      <c r="G93" s="17">
        <f t="shared" si="11"/>
        <v>-2.5882538514336417E-2</v>
      </c>
      <c r="H93" s="20">
        <f t="shared" si="12"/>
        <v>0.10590066969337114</v>
      </c>
    </row>
    <row r="94" spans="1:8" ht="15.6" thickTop="1" thickBot="1" x14ac:dyDescent="0.35">
      <c r="A94" s="21">
        <f t="shared" si="13"/>
        <v>4.3499999999999925</v>
      </c>
      <c r="B94" s="21">
        <v>1</v>
      </c>
      <c r="C94" s="20">
        <v>0.85899583589057205</v>
      </c>
      <c r="D94" s="20">
        <f t="shared" si="14"/>
        <v>0.56818104692837401</v>
      </c>
      <c r="E94" s="20">
        <f t="shared" si="15"/>
        <v>-4.5818872624703764E-2</v>
      </c>
      <c r="F94" s="17">
        <f t="shared" si="10"/>
        <v>-4.5818872624703764E-2</v>
      </c>
      <c r="G94" s="17">
        <f t="shared" si="11"/>
        <v>-2.2362174303670268E-2</v>
      </c>
      <c r="H94" s="20">
        <f t="shared" si="12"/>
        <v>8.4573241479127786E-2</v>
      </c>
    </row>
    <row r="95" spans="1:8" ht="15.6" thickTop="1" thickBot="1" x14ac:dyDescent="0.35">
      <c r="A95" s="21">
        <f t="shared" si="13"/>
        <v>4.3999999999999924</v>
      </c>
      <c r="B95" s="21">
        <v>1</v>
      </c>
      <c r="C95" s="20">
        <v>0.90142134158273368</v>
      </c>
      <c r="D95" s="20">
        <f t="shared" si="14"/>
        <v>0.56589010329713885</v>
      </c>
      <c r="E95" s="20">
        <f t="shared" si="15"/>
        <v>-4.6936981339887281E-2</v>
      </c>
      <c r="F95" s="17">
        <f t="shared" si="10"/>
        <v>-4.6936981339887281E-2</v>
      </c>
      <c r="G95" s="17">
        <f t="shared" si="11"/>
        <v>-1.8953121957251517E-2</v>
      </c>
      <c r="H95" s="20">
        <f t="shared" si="12"/>
        <v>0.11258121186546462</v>
      </c>
    </row>
    <row r="96" spans="1:8" ht="15.6" thickTop="1" thickBot="1" x14ac:dyDescent="0.35">
      <c r="A96" s="21">
        <f t="shared" si="13"/>
        <v>4.4499999999999922</v>
      </c>
      <c r="B96" s="21">
        <v>1</v>
      </c>
      <c r="C96" s="20">
        <v>0.90768966617473135</v>
      </c>
      <c r="D96" s="20">
        <f t="shared" si="14"/>
        <v>0.56354325423014451</v>
      </c>
      <c r="E96" s="20">
        <f t="shared" si="15"/>
        <v>-4.7884637437749858E-2</v>
      </c>
      <c r="F96" s="17">
        <f t="shared" si="10"/>
        <v>-4.7884637437749858E-2</v>
      </c>
      <c r="G96" s="17">
        <f t="shared" si="11"/>
        <v>-1.5658616792394664E-2</v>
      </c>
      <c r="H96" s="20">
        <f t="shared" si="12"/>
        <v>0.11843675285433326</v>
      </c>
    </row>
    <row r="97" spans="1:8" ht="15.6" thickTop="1" thickBot="1" x14ac:dyDescent="0.35">
      <c r="A97" s="21">
        <f t="shared" si="13"/>
        <v>4.499999999999992</v>
      </c>
      <c r="B97" s="21">
        <v>1</v>
      </c>
      <c r="C97" s="20">
        <v>0.90011491593083004</v>
      </c>
      <c r="D97" s="20">
        <f t="shared" si="14"/>
        <v>0.56114902235825703</v>
      </c>
      <c r="E97" s="20">
        <f t="shared" si="15"/>
        <v>-4.8667568277369594E-2</v>
      </c>
      <c r="F97" s="17">
        <f t="shared" si="10"/>
        <v>-4.8667568277369594E-2</v>
      </c>
      <c r="G97" s="17">
        <f t="shared" si="11"/>
        <v>-1.2481454080887411E-2</v>
      </c>
      <c r="H97" s="20">
        <f t="shared" si="12"/>
        <v>0.1148978770054529</v>
      </c>
    </row>
    <row r="98" spans="1:8" ht="15.6" thickTop="1" thickBot="1" x14ac:dyDescent="0.35">
      <c r="A98" s="21">
        <f t="shared" si="13"/>
        <v>4.5499999999999918</v>
      </c>
      <c r="B98" s="21">
        <v>1</v>
      </c>
      <c r="C98" s="20">
        <v>0.83998941081205547</v>
      </c>
      <c r="D98" s="20">
        <f t="shared" si="14"/>
        <v>0.55871564394438855</v>
      </c>
      <c r="E98" s="20">
        <f t="shared" si="15"/>
        <v>-4.9291640981413962E-2</v>
      </c>
      <c r="F98" s="17">
        <f t="shared" si="10"/>
        <v>-4.9291640981413962E-2</v>
      </c>
      <c r="G98" s="17">
        <f t="shared" si="11"/>
        <v>-9.4240029629746314E-3</v>
      </c>
      <c r="H98" s="20">
        <f t="shared" si="12"/>
        <v>7.9114931927926638E-2</v>
      </c>
    </row>
    <row r="99" spans="1:8" ht="15.6" thickTop="1" thickBot="1" x14ac:dyDescent="0.35">
      <c r="A99" s="21">
        <f t="shared" si="13"/>
        <v>4.5999999999999917</v>
      </c>
      <c r="B99" s="21">
        <v>1</v>
      </c>
      <c r="C99" s="20">
        <v>0.85538945513205655</v>
      </c>
      <c r="D99" s="20">
        <f t="shared" si="14"/>
        <v>0.55625106189531781</v>
      </c>
      <c r="E99" s="20">
        <f t="shared" si="15"/>
        <v>-4.9762841129562696E-2</v>
      </c>
      <c r="F99" s="17">
        <f t="shared" si="10"/>
        <v>-4.9762841129562696E-2</v>
      </c>
      <c r="G99" s="17">
        <f t="shared" si="11"/>
        <v>-6.4882207657550595E-3</v>
      </c>
      <c r="H99" s="20">
        <f t="shared" si="12"/>
        <v>8.9483778308257739E-2</v>
      </c>
    </row>
    <row r="100" spans="1:8" ht="15.6" thickTop="1" thickBot="1" x14ac:dyDescent="0.35">
      <c r="A100" s="21">
        <f t="shared" si="13"/>
        <v>4.6499999999999915</v>
      </c>
      <c r="B100" s="21">
        <v>1</v>
      </c>
      <c r="C100" s="20">
        <v>0.84721968444987872</v>
      </c>
      <c r="D100" s="20">
        <f t="shared" si="14"/>
        <v>0.55376291983883963</v>
      </c>
      <c r="E100" s="20">
        <f t="shared" si="15"/>
        <v>-5.0087252167850448E-2</v>
      </c>
      <c r="F100" s="17">
        <f t="shared" si="10"/>
        <v>-5.0087252167850448E-2</v>
      </c>
      <c r="G100" s="17">
        <f t="shared" si="11"/>
        <v>-3.6756676709891467E-3</v>
      </c>
      <c r="H100" s="20">
        <f t="shared" si="12"/>
        <v>8.6116872695978799E-2</v>
      </c>
    </row>
    <row r="101" spans="1:8" ht="15.6" thickTop="1" thickBot="1" x14ac:dyDescent="0.35">
      <c r="A101" s="21">
        <f t="shared" si="13"/>
        <v>4.6999999999999913</v>
      </c>
      <c r="B101" s="21">
        <v>1</v>
      </c>
      <c r="C101" s="20">
        <v>0.86788691438473087</v>
      </c>
      <c r="D101" s="20">
        <f t="shared" si="14"/>
        <v>0.55125855723044714</v>
      </c>
      <c r="E101" s="20">
        <f t="shared" si="15"/>
        <v>-5.0271035551399904E-2</v>
      </c>
      <c r="F101" s="17">
        <f t="shared" si="10"/>
        <v>-5.0271035551399904E-2</v>
      </c>
      <c r="G101" s="17">
        <f t="shared" si="11"/>
        <v>-9.8752167904725408E-4</v>
      </c>
      <c r="H101" s="20">
        <f t="shared" si="12"/>
        <v>0.10025351655422066</v>
      </c>
    </row>
    <row r="102" spans="1:8" ht="15.6" thickTop="1" thickBot="1" x14ac:dyDescent="0.35">
      <c r="A102" s="21">
        <f t="shared" si="13"/>
        <v>4.7499999999999911</v>
      </c>
      <c r="B102" s="21">
        <v>1</v>
      </c>
      <c r="C102" s="20">
        <v>0.8480775926461378</v>
      </c>
      <c r="D102" s="20">
        <f t="shared" si="14"/>
        <v>0.54874500545287719</v>
      </c>
      <c r="E102" s="20">
        <f t="shared" si="15"/>
        <v>-5.0320411635352266E-2</v>
      </c>
      <c r="F102" s="17">
        <f t="shared" si="10"/>
        <v>-5.0320411635352266E-2</v>
      </c>
      <c r="G102" s="17">
        <f t="shared" si="11"/>
        <v>1.575406182475092E-3</v>
      </c>
      <c r="H102" s="20">
        <f t="shared" si="12"/>
        <v>8.959999775581097E-2</v>
      </c>
    </row>
    <row r="103" spans="1:8" ht="15.6" thickTop="1" thickBot="1" x14ac:dyDescent="0.35">
      <c r="A103" s="21">
        <f t="shared" si="13"/>
        <v>4.7999999999999909</v>
      </c>
      <c r="B103" s="21">
        <v>1</v>
      </c>
      <c r="C103" s="20">
        <v>0.88704329391086867</v>
      </c>
      <c r="D103" s="20">
        <f t="shared" si="14"/>
        <v>0.5462289848711096</v>
      </c>
      <c r="E103" s="20">
        <f t="shared" si="15"/>
        <v>-5.0241641326228513E-2</v>
      </c>
      <c r="F103" s="17">
        <f>E103</f>
        <v>-5.0241641326228513E-2</v>
      </c>
      <c r="G103" s="17">
        <f t="shared" si="11"/>
        <v>4.0126564551189459E-3</v>
      </c>
      <c r="H103" s="20">
        <f t="shared" si="12"/>
        <v>0.11615439324624841</v>
      </c>
    </row>
    <row r="104" spans="1:8" ht="15.6" thickTop="1" thickBot="1" x14ac:dyDescent="0.35">
      <c r="A104" s="21">
        <f t="shared" si="13"/>
        <v>4.8499999999999908</v>
      </c>
      <c r="B104" s="21">
        <v>1</v>
      </c>
      <c r="C104" s="20">
        <v>0.91613910064557225</v>
      </c>
      <c r="D104" s="20">
        <f t="shared" si="14"/>
        <v>0.54371690280479823</v>
      </c>
      <c r="E104" s="20">
        <f t="shared" si="15"/>
        <v>-5.0041008503472567E-2</v>
      </c>
      <c r="F104" s="17">
        <f>E104</f>
        <v>-5.0041008503472567E-2</v>
      </c>
      <c r="G104" s="17">
        <f t="shared" si="11"/>
        <v>6.3241056986743649E-3</v>
      </c>
      <c r="H104" s="20">
        <f t="shared" si="12"/>
        <v>0.13869829344455262</v>
      </c>
    </row>
    <row r="105" spans="1:8" ht="15.6" thickTop="1" thickBot="1" x14ac:dyDescent="0.35">
      <c r="A105" s="21">
        <f t="shared" si="13"/>
        <v>4.8999999999999906</v>
      </c>
      <c r="B105" s="21">
        <v>1</v>
      </c>
      <c r="C105" s="20">
        <v>0.83610410581252292</v>
      </c>
      <c r="D105" s="20">
        <f t="shared" si="14"/>
        <v>0.54121485237962463</v>
      </c>
      <c r="E105" s="20">
        <f t="shared" si="15"/>
        <v>-4.9724803218538852E-2</v>
      </c>
      <c r="F105" s="17">
        <f>E105</f>
        <v>-4.9724803218538852E-2</v>
      </c>
      <c r="G105" s="17">
        <f t="shared" si="11"/>
        <v>8.5099508389142597E-3</v>
      </c>
      <c r="H105" s="20">
        <f t="shared" si="12"/>
        <v>8.695967179021212E-2</v>
      </c>
    </row>
    <row r="106" spans="1:8" ht="15.6" thickTop="1" thickBot="1" x14ac:dyDescent="0.35">
      <c r="A106" s="21">
        <f t="shared" si="13"/>
        <v>4.9499999999999904</v>
      </c>
      <c r="B106" s="21">
        <v>1</v>
      </c>
      <c r="C106" s="20">
        <v>0.87781665567938683</v>
      </c>
      <c r="D106" s="20">
        <f t="shared" si="14"/>
        <v>0.53872861221869772</v>
      </c>
      <c r="E106" s="20">
        <f t="shared" si="15"/>
        <v>-4.9299305676593137E-2</v>
      </c>
      <c r="F106" s="17">
        <f>E106</f>
        <v>-4.9299305676593137E-2</v>
      </c>
      <c r="G106" s="17">
        <f t="shared" si="11"/>
        <v>1.0570693457895408E-2</v>
      </c>
      <c r="H106" s="20">
        <f t="shared" si="12"/>
        <v>0.11498070121799818</v>
      </c>
    </row>
    <row r="107" spans="1:8" ht="15.6" thickTop="1" thickBot="1" x14ac:dyDescent="0.35">
      <c r="A107" s="21">
        <f t="shared" si="13"/>
        <v>4.9999999999999902</v>
      </c>
      <c r="B107" s="21">
        <v>1</v>
      </c>
      <c r="C107" s="20">
        <v>0.91230545279686015</v>
      </c>
      <c r="D107" s="20">
        <f t="shared" si="14"/>
        <v>0.53626364693486805</v>
      </c>
      <c r="E107" s="20">
        <f t="shared" si="15"/>
        <v>-4.8770771003698365E-2</v>
      </c>
      <c r="F107" s="17">
        <f>E107</f>
        <v>-4.8770771003698365E-2</v>
      </c>
      <c r="G107" s="17">
        <f t="shared" si="11"/>
        <v>1.2507124068830366E-2</v>
      </c>
      <c r="H107" s="20">
        <f t="shared" si="12"/>
        <v>0.14140743975594816</v>
      </c>
    </row>
    <row r="108" spans="1:8" ht="15" thickTop="1" x14ac:dyDescent="0.3"/>
  </sheetData>
  <mergeCells count="3">
    <mergeCell ref="A1:I3"/>
    <mergeCell ref="J5:L5"/>
    <mergeCell ref="J11:L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R-Linier</vt:lpstr>
      <vt:lpstr>R-Polinomial</vt:lpstr>
      <vt:lpstr>Orde 1</vt:lpstr>
      <vt:lpstr>Orde 2</vt:lpstr>
      <vt:lpstr>'R-Polinomial'!K_10</vt:lpstr>
      <vt:lpstr>'R-Polinomial'!K_11</vt:lpstr>
      <vt:lpstr>'R-Polinomial'!K_12</vt:lpstr>
      <vt:lpstr>'R-Polinomial'!K0</vt:lpstr>
      <vt:lpstr>k0</vt:lpstr>
      <vt:lpstr>k1_</vt:lpstr>
      <vt:lpstr>k2_</vt:lpstr>
      <vt:lpstr>x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</dc:creator>
  <cp:lastModifiedBy>Yosep Putra Setiyanto</cp:lastModifiedBy>
  <dcterms:created xsi:type="dcterms:W3CDTF">2014-09-18T05:59:04Z</dcterms:created>
  <dcterms:modified xsi:type="dcterms:W3CDTF">2023-10-10T08:12:12Z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2023-10-10T08:12:12Z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7670b21c-eca3-48bd-917d-ae539146431f</vt:lpwstr>
  </property>
  <property fmtid="{D5CDD505-2E9C-101B-9397-08002B2CF9AE}" pid="8" name="MSIP_Label_38b525e5-f3da-4501-8f1e-526b6769fc56_ContentBits">
    <vt:lpwstr>0</vt:lpwstr>
  </property>
</Properties>
</file>