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trlProps/ctrlProp11.xml" ContentType="application/vnd.ms-excel.controlproperties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trlProps/ctrlProp12.xml" ContentType="application/vnd.ms-excel.controlproperties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trlProps/ctrlProp13.xml" ContentType="application/vnd.ms-excel.controlproperties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p\Desktop\File Excel Bu Esti\"/>
    </mc:Choice>
  </mc:AlternateContent>
  <xr:revisionPtr revIDLastSave="0" documentId="13_ncr:40009_{1382D527-D32B-42FB-91C1-48445EE41DA9}" xr6:coauthVersionLast="45" xr6:coauthVersionMax="45" xr10:uidLastSave="{00000000-0000-0000-0000-000000000000}"/>
  <bookViews>
    <workbookView xWindow="-120" yWindow="-120" windowWidth="20730" windowHeight="11160"/>
  </bookViews>
  <sheets>
    <sheet name="Simulasi" sheetId="2" r:id="rId1"/>
    <sheet name="OLCC" sheetId="6" r:id="rId2"/>
    <sheet name="OLZN" sheetId="5" r:id="rId3"/>
    <sheet name="CLZN" sheetId="4" r:id="rId4"/>
    <sheet name="Sheet1" sheetId="1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" i="1" l="1"/>
  <c r="A10" i="1"/>
  <c r="A11" i="1"/>
  <c r="D3" i="1"/>
  <c r="H1" i="1"/>
  <c r="B9" i="1" s="1"/>
  <c r="B10" i="1" s="1"/>
  <c r="C9" i="1"/>
  <c r="D4" i="1"/>
  <c r="D5" i="1"/>
  <c r="D1" i="1"/>
  <c r="C8" i="2" s="1"/>
  <c r="D2" i="1"/>
  <c r="B11" i="1"/>
  <c r="E20" i="6"/>
  <c r="E18" i="6"/>
  <c r="E25" i="6" s="1"/>
  <c r="C11" i="4"/>
  <c r="D20" i="4"/>
  <c r="E20" i="4"/>
  <c r="D18" i="4"/>
  <c r="E18" i="4"/>
  <c r="E30" i="4"/>
  <c r="D30" i="4"/>
  <c r="D16" i="4"/>
  <c r="D28" i="4" s="1"/>
  <c r="G27" i="5"/>
  <c r="D20" i="5"/>
  <c r="D27" i="5" s="1"/>
  <c r="E20" i="5"/>
  <c r="E27" i="5" s="1"/>
  <c r="D18" i="5"/>
  <c r="D25" i="5" s="1"/>
  <c r="E18" i="5"/>
  <c r="E25" i="5" s="1"/>
  <c r="D16" i="5"/>
  <c r="D23" i="5"/>
  <c r="D20" i="6"/>
  <c r="E27" i="6" s="1"/>
  <c r="D18" i="6"/>
  <c r="D25" i="6" s="1"/>
  <c r="D16" i="6"/>
  <c r="D23" i="6"/>
  <c r="G27" i="6"/>
  <c r="C10" i="2"/>
  <c r="G20" i="5"/>
  <c r="C20" i="2"/>
  <c r="D24" i="4"/>
  <c r="D22" i="4"/>
  <c r="E22" i="4"/>
  <c r="G20" i="6"/>
  <c r="C24" i="2"/>
  <c r="C22" i="2"/>
  <c r="C15" i="2"/>
  <c r="D27" i="6" l="1"/>
  <c r="E32" i="4"/>
  <c r="D32" i="4"/>
  <c r="G20" i="4"/>
  <c r="G32" i="4" s="1"/>
  <c r="G24" i="4"/>
  <c r="G22" i="4"/>
  <c r="E24" i="4"/>
  <c r="H9" i="1"/>
  <c r="I10" i="1" s="1"/>
  <c r="C12" i="2"/>
  <c r="H10" i="1"/>
  <c r="G9" i="1"/>
  <c r="F10" i="1"/>
  <c r="A12" i="1"/>
  <c r="H11" i="1"/>
  <c r="D9" i="1"/>
  <c r="B12" i="1"/>
  <c r="I11" i="1" l="1"/>
  <c r="I12" i="1" s="1"/>
  <c r="C12" i="1" s="1"/>
  <c r="C10" i="1"/>
  <c r="A13" i="1"/>
  <c r="H12" i="1"/>
  <c r="B13" i="1"/>
  <c r="F11" i="1"/>
  <c r="I13" i="1" l="1"/>
  <c r="C11" i="1"/>
  <c r="F12" i="1" s="1"/>
  <c r="F13" i="1" s="1"/>
  <c r="H13" i="1"/>
  <c r="A14" i="1"/>
  <c r="C13" i="1"/>
  <c r="B14" i="1"/>
  <c r="D12" i="1"/>
  <c r="D11" i="1"/>
  <c r="E10" i="1"/>
  <c r="G10" i="1" s="1"/>
  <c r="D10" i="1"/>
  <c r="I14" i="1" l="1"/>
  <c r="E12" i="1"/>
  <c r="G12" i="1" s="1"/>
  <c r="E11" i="1"/>
  <c r="G11" i="1" s="1"/>
  <c r="F14" i="1"/>
  <c r="A15" i="1"/>
  <c r="H14" i="1"/>
  <c r="E13" i="1"/>
  <c r="G13" i="1" s="1"/>
  <c r="D13" i="1"/>
  <c r="C14" i="1"/>
  <c r="B15" i="1"/>
  <c r="I15" i="1" l="1"/>
  <c r="C15" i="1" s="1"/>
  <c r="E14" i="1"/>
  <c r="G14" i="1" s="1"/>
  <c r="D14" i="1"/>
  <c r="A16" i="1"/>
  <c r="H15" i="1"/>
  <c r="I16" i="1" s="1"/>
  <c r="B16" i="1"/>
  <c r="F15" i="1"/>
  <c r="F16" i="1" l="1"/>
  <c r="C16" i="1"/>
  <c r="B17" i="1"/>
  <c r="E15" i="1"/>
  <c r="G15" i="1" s="1"/>
  <c r="D15" i="1"/>
  <c r="A17" i="1"/>
  <c r="H16" i="1"/>
  <c r="I17" i="1" s="1"/>
  <c r="E16" i="1" l="1"/>
  <c r="G16" i="1" s="1"/>
  <c r="D16" i="1"/>
  <c r="H17" i="1"/>
  <c r="I18" i="1" s="1"/>
  <c r="A18" i="1"/>
  <c r="F17" i="1"/>
  <c r="C17" i="1"/>
  <c r="B18" i="1"/>
  <c r="E17" i="1" l="1"/>
  <c r="G17" i="1" s="1"/>
  <c r="D17" i="1"/>
  <c r="F18" i="1"/>
  <c r="H18" i="1"/>
  <c r="I19" i="1" s="1"/>
  <c r="A19" i="1"/>
  <c r="C18" i="1"/>
  <c r="B19" i="1"/>
  <c r="D18" i="1" l="1"/>
  <c r="E18" i="1"/>
  <c r="G18" i="1" s="1"/>
  <c r="A20" i="1"/>
  <c r="H19" i="1"/>
  <c r="I20" i="1" s="1"/>
  <c r="C19" i="1"/>
  <c r="B20" i="1"/>
  <c r="F19" i="1"/>
  <c r="C20" i="1" l="1"/>
  <c r="B21" i="1"/>
  <c r="D19" i="1"/>
  <c r="E19" i="1"/>
  <c r="G19" i="1" s="1"/>
  <c r="F20" i="1"/>
  <c r="H20" i="1"/>
  <c r="I21" i="1" s="1"/>
  <c r="A21" i="1"/>
  <c r="F21" i="1" l="1"/>
  <c r="C21" i="1"/>
  <c r="B22" i="1"/>
  <c r="E20" i="1"/>
  <c r="G20" i="1" s="1"/>
  <c r="D20" i="1"/>
  <c r="H21" i="1"/>
  <c r="I22" i="1" s="1"/>
  <c r="A22" i="1"/>
  <c r="C22" i="1" l="1"/>
  <c r="B23" i="1"/>
  <c r="E21" i="1"/>
  <c r="G21" i="1" s="1"/>
  <c r="D21" i="1"/>
  <c r="F22" i="1"/>
  <c r="H22" i="1"/>
  <c r="I23" i="1" s="1"/>
  <c r="A23" i="1"/>
  <c r="F23" i="1" l="1"/>
  <c r="C23" i="1"/>
  <c r="B24" i="1"/>
  <c r="E22" i="1"/>
  <c r="G22" i="1" s="1"/>
  <c r="D22" i="1"/>
  <c r="A24" i="1"/>
  <c r="H23" i="1"/>
  <c r="I24" i="1" s="1"/>
  <c r="H24" i="1" l="1"/>
  <c r="I25" i="1" s="1"/>
  <c r="A25" i="1"/>
  <c r="C24" i="1"/>
  <c r="B25" i="1"/>
  <c r="E23" i="1"/>
  <c r="G23" i="1" s="1"/>
  <c r="D23" i="1"/>
  <c r="F24" i="1"/>
  <c r="E24" i="1" l="1"/>
  <c r="G24" i="1" s="1"/>
  <c r="D24" i="1"/>
  <c r="H25" i="1"/>
  <c r="I26" i="1" s="1"/>
  <c r="A26" i="1"/>
  <c r="F25" i="1"/>
  <c r="C25" i="1"/>
  <c r="B26" i="1"/>
  <c r="E25" i="1" l="1"/>
  <c r="G25" i="1" s="1"/>
  <c r="D25" i="1"/>
  <c r="F26" i="1"/>
  <c r="H26" i="1"/>
  <c r="I27" i="1" s="1"/>
  <c r="A27" i="1"/>
  <c r="C26" i="1"/>
  <c r="B27" i="1"/>
  <c r="D26" i="1" l="1"/>
  <c r="E26" i="1"/>
  <c r="G26" i="1" s="1"/>
  <c r="A28" i="1"/>
  <c r="H27" i="1"/>
  <c r="I28" i="1" s="1"/>
  <c r="C27" i="1"/>
  <c r="B28" i="1"/>
  <c r="F27" i="1"/>
  <c r="C28" i="1" l="1"/>
  <c r="B29" i="1"/>
  <c r="D27" i="1"/>
  <c r="E27" i="1"/>
  <c r="G27" i="1" s="1"/>
  <c r="F28" i="1"/>
  <c r="A29" i="1"/>
  <c r="H28" i="1"/>
  <c r="I29" i="1" s="1"/>
  <c r="F29" i="1" l="1"/>
  <c r="H29" i="1"/>
  <c r="I30" i="1" s="1"/>
  <c r="A30" i="1"/>
  <c r="C29" i="1"/>
  <c r="B30" i="1"/>
  <c r="E28" i="1"/>
  <c r="G28" i="1" s="1"/>
  <c r="D28" i="1"/>
  <c r="F30" i="1" l="1"/>
  <c r="A31" i="1"/>
  <c r="H30" i="1"/>
  <c r="I31" i="1" s="1"/>
  <c r="C30" i="1"/>
  <c r="B31" i="1"/>
  <c r="E29" i="1"/>
  <c r="G29" i="1" s="1"/>
  <c r="D29" i="1"/>
  <c r="F31" i="1" l="1"/>
  <c r="A32" i="1"/>
  <c r="H31" i="1"/>
  <c r="I32" i="1" s="1"/>
  <c r="C31" i="1"/>
  <c r="B32" i="1"/>
  <c r="E30" i="1"/>
  <c r="G30" i="1" s="1"/>
  <c r="D30" i="1"/>
  <c r="E31" i="1" l="1"/>
  <c r="G31" i="1" s="1"/>
  <c r="D31" i="1"/>
  <c r="F32" i="1"/>
  <c r="H32" i="1"/>
  <c r="I33" i="1" s="1"/>
  <c r="A33" i="1"/>
  <c r="C32" i="1"/>
  <c r="B33" i="1"/>
  <c r="E32" i="1" l="1"/>
  <c r="G32" i="1" s="1"/>
  <c r="D32" i="1"/>
  <c r="A34" i="1"/>
  <c r="H33" i="1"/>
  <c r="I34" i="1" s="1"/>
  <c r="C33" i="1"/>
  <c r="B34" i="1"/>
  <c r="F33" i="1"/>
  <c r="C34" i="1" l="1"/>
  <c r="B35" i="1"/>
  <c r="E33" i="1"/>
  <c r="G33" i="1" s="1"/>
  <c r="D33" i="1"/>
  <c r="F34" i="1"/>
  <c r="F35" i="1" s="1"/>
  <c r="A35" i="1"/>
  <c r="H34" i="1"/>
  <c r="I35" i="1" s="1"/>
  <c r="A36" i="1" l="1"/>
  <c r="H35" i="1"/>
  <c r="I36" i="1" s="1"/>
  <c r="C35" i="1"/>
  <c r="F36" i="1" s="1"/>
  <c r="B36" i="1"/>
  <c r="D34" i="1"/>
  <c r="E34" i="1"/>
  <c r="G34" i="1" s="1"/>
  <c r="C36" i="1" l="1"/>
  <c r="B37" i="1"/>
  <c r="A37" i="1"/>
  <c r="H36" i="1"/>
  <c r="I37" i="1" s="1"/>
  <c r="E35" i="1"/>
  <c r="G35" i="1" s="1"/>
  <c r="D35" i="1"/>
  <c r="C37" i="1" l="1"/>
  <c r="B38" i="1"/>
  <c r="E36" i="1"/>
  <c r="G36" i="1" s="1"/>
  <c r="D36" i="1"/>
  <c r="F37" i="1"/>
  <c r="A38" i="1"/>
  <c r="H37" i="1"/>
  <c r="I38" i="1" s="1"/>
  <c r="F38" i="1" l="1"/>
  <c r="A39" i="1"/>
  <c r="H38" i="1"/>
  <c r="I39" i="1" s="1"/>
  <c r="C38" i="1"/>
  <c r="B39" i="1"/>
  <c r="E37" i="1"/>
  <c r="G37" i="1" s="1"/>
  <c r="D37" i="1"/>
  <c r="F39" i="1" l="1"/>
  <c r="C39" i="1"/>
  <c r="B40" i="1"/>
  <c r="A40" i="1"/>
  <c r="H39" i="1"/>
  <c r="I40" i="1" s="1"/>
  <c r="E38" i="1"/>
  <c r="G38" i="1" s="1"/>
  <c r="D38" i="1"/>
  <c r="C40" i="1" l="1"/>
  <c r="B41" i="1"/>
  <c r="E39" i="1"/>
  <c r="G39" i="1" s="1"/>
  <c r="D39" i="1"/>
  <c r="F40" i="1"/>
  <c r="F41" i="1" s="1"/>
  <c r="A41" i="1"/>
  <c r="H40" i="1"/>
  <c r="I41" i="1" s="1"/>
  <c r="A42" i="1" l="1"/>
  <c r="H41" i="1"/>
  <c r="I42" i="1" s="1"/>
  <c r="C41" i="1"/>
  <c r="F42" i="1" s="1"/>
  <c r="B42" i="1"/>
  <c r="E40" i="1"/>
  <c r="G40" i="1" s="1"/>
  <c r="D40" i="1"/>
  <c r="C42" i="1" l="1"/>
  <c r="B43" i="1"/>
  <c r="A43" i="1"/>
  <c r="H42" i="1"/>
  <c r="I43" i="1" s="1"/>
  <c r="E41" i="1"/>
  <c r="G41" i="1" s="1"/>
  <c r="D41" i="1"/>
  <c r="C43" i="1" l="1"/>
  <c r="B44" i="1"/>
  <c r="E42" i="1"/>
  <c r="G42" i="1" s="1"/>
  <c r="D42" i="1"/>
  <c r="F43" i="1"/>
  <c r="A44" i="1"/>
  <c r="H43" i="1"/>
  <c r="I44" i="1" s="1"/>
  <c r="F44" i="1" l="1"/>
  <c r="A45" i="1"/>
  <c r="H44" i="1"/>
  <c r="I45" i="1" s="1"/>
  <c r="B45" i="1"/>
  <c r="C44" i="1"/>
  <c r="E43" i="1"/>
  <c r="G43" i="1" s="1"/>
  <c r="D43" i="1"/>
  <c r="F45" i="1" l="1"/>
  <c r="E44" i="1"/>
  <c r="G44" i="1" s="1"/>
  <c r="D44" i="1"/>
  <c r="A46" i="1"/>
  <c r="H45" i="1"/>
  <c r="I46" i="1" s="1"/>
  <c r="B46" i="1"/>
  <c r="C45" i="1"/>
  <c r="F46" i="1" l="1"/>
  <c r="B47" i="1"/>
  <c r="C46" i="1"/>
  <c r="A47" i="1"/>
  <c r="H46" i="1"/>
  <c r="I47" i="1" s="1"/>
  <c r="E45" i="1"/>
  <c r="G45" i="1" s="1"/>
  <c r="D45" i="1"/>
  <c r="A48" i="1" l="1"/>
  <c r="H47" i="1"/>
  <c r="I48" i="1" s="1"/>
  <c r="E46" i="1"/>
  <c r="G46" i="1" s="1"/>
  <c r="D46" i="1"/>
  <c r="F47" i="1"/>
  <c r="C47" i="1"/>
  <c r="B48" i="1"/>
  <c r="E47" i="1" l="1"/>
  <c r="G47" i="1" s="1"/>
  <c r="D47" i="1"/>
  <c r="F48" i="1"/>
  <c r="A49" i="1"/>
  <c r="H48" i="1"/>
  <c r="I49" i="1" s="1"/>
  <c r="B49" i="1"/>
  <c r="C48" i="1"/>
  <c r="B50" i="1" l="1"/>
  <c r="C49" i="1"/>
  <c r="A50" i="1"/>
  <c r="H49" i="1"/>
  <c r="I50" i="1" s="1"/>
  <c r="E48" i="1"/>
  <c r="G48" i="1" s="1"/>
  <c r="D48" i="1"/>
  <c r="F49" i="1"/>
  <c r="A51" i="1" l="1"/>
  <c r="H50" i="1"/>
  <c r="I51" i="1" s="1"/>
  <c r="E49" i="1"/>
  <c r="G49" i="1" s="1"/>
  <c r="D49" i="1"/>
  <c r="B51" i="1"/>
  <c r="C50" i="1"/>
  <c r="F50" i="1"/>
  <c r="E50" i="1" l="1"/>
  <c r="G50" i="1" s="1"/>
  <c r="D50" i="1"/>
  <c r="B52" i="1"/>
  <c r="C51" i="1"/>
  <c r="A52" i="1"/>
  <c r="H51" i="1"/>
  <c r="I52" i="1" s="1"/>
  <c r="F51" i="1"/>
  <c r="A53" i="1" l="1"/>
  <c r="H52" i="1"/>
  <c r="I53" i="1" s="1"/>
  <c r="D51" i="1"/>
  <c r="E51" i="1"/>
  <c r="G51" i="1" s="1"/>
  <c r="F52" i="1"/>
  <c r="B53" i="1"/>
  <c r="C52" i="1"/>
  <c r="F53" i="1" l="1"/>
  <c r="B54" i="1"/>
  <c r="C53" i="1"/>
  <c r="A54" i="1"/>
  <c r="H53" i="1"/>
  <c r="I54" i="1" s="1"/>
  <c r="E52" i="1"/>
  <c r="G52" i="1" s="1"/>
  <c r="D52" i="1"/>
  <c r="F54" i="1" l="1"/>
  <c r="E53" i="1"/>
  <c r="G53" i="1" s="1"/>
  <c r="D53" i="1"/>
  <c r="B55" i="1"/>
  <c r="C54" i="1"/>
  <c r="A55" i="1"/>
  <c r="H54" i="1"/>
  <c r="I55" i="1" s="1"/>
  <c r="A56" i="1" l="1"/>
  <c r="H55" i="1"/>
  <c r="I56" i="1" s="1"/>
  <c r="E54" i="1"/>
  <c r="G54" i="1" s="1"/>
  <c r="D54" i="1"/>
  <c r="C55" i="1"/>
  <c r="B56" i="1"/>
  <c r="F55" i="1"/>
  <c r="B57" i="1" l="1"/>
  <c r="C56" i="1"/>
  <c r="E55" i="1"/>
  <c r="G55" i="1" s="1"/>
  <c r="D55" i="1"/>
  <c r="A57" i="1"/>
  <c r="H56" i="1"/>
  <c r="I57" i="1" s="1"/>
  <c r="F56" i="1"/>
  <c r="A58" i="1" l="1"/>
  <c r="H57" i="1"/>
  <c r="I58" i="1" s="1"/>
  <c r="E56" i="1"/>
  <c r="G56" i="1" s="1"/>
  <c r="D56" i="1"/>
  <c r="B58" i="1"/>
  <c r="C57" i="1"/>
  <c r="F57" i="1"/>
  <c r="D57" i="1" l="1"/>
  <c r="E57" i="1"/>
  <c r="G57" i="1" s="1"/>
  <c r="B59" i="1"/>
  <c r="C58" i="1"/>
  <c r="A59" i="1"/>
  <c r="H58" i="1"/>
  <c r="I59" i="1" s="1"/>
  <c r="F58" i="1"/>
  <c r="A60" i="1" l="1"/>
  <c r="H59" i="1"/>
  <c r="I60" i="1" s="1"/>
  <c r="E58" i="1"/>
  <c r="G58" i="1" s="1"/>
  <c r="D58" i="1"/>
  <c r="F59" i="1"/>
  <c r="B60" i="1"/>
  <c r="C59" i="1"/>
  <c r="F60" i="1" l="1"/>
  <c r="B61" i="1"/>
  <c r="C60" i="1"/>
  <c r="A61" i="1"/>
  <c r="H60" i="1"/>
  <c r="I61" i="1" s="1"/>
  <c r="D59" i="1"/>
  <c r="E59" i="1"/>
  <c r="G59" i="1" s="1"/>
  <c r="F61" i="1" l="1"/>
  <c r="E60" i="1"/>
  <c r="G60" i="1" s="1"/>
  <c r="D60" i="1"/>
  <c r="C61" i="1"/>
  <c r="B62" i="1"/>
  <c r="A62" i="1"/>
  <c r="H61" i="1"/>
  <c r="I62" i="1" s="1"/>
  <c r="A63" i="1" l="1"/>
  <c r="H62" i="1"/>
  <c r="I63" i="1" s="1"/>
  <c r="B63" i="1"/>
  <c r="C62" i="1"/>
  <c r="E61" i="1"/>
  <c r="G61" i="1" s="1"/>
  <c r="D61" i="1"/>
  <c r="F62" i="1"/>
  <c r="F63" i="1" l="1"/>
  <c r="C63" i="1"/>
  <c r="B64" i="1"/>
  <c r="A64" i="1"/>
  <c r="H63" i="1"/>
  <c r="I64" i="1" s="1"/>
  <c r="F64" i="1"/>
  <c r="E62" i="1"/>
  <c r="G62" i="1" s="1"/>
  <c r="D62" i="1"/>
  <c r="A65" i="1" l="1"/>
  <c r="H64" i="1"/>
  <c r="I65" i="1" s="1"/>
  <c r="B65" i="1"/>
  <c r="C64" i="1"/>
  <c r="F65" i="1" s="1"/>
  <c r="D63" i="1"/>
  <c r="E63" i="1"/>
  <c r="G63" i="1" s="1"/>
  <c r="B66" i="1" l="1"/>
  <c r="C65" i="1"/>
  <c r="F66" i="1" s="1"/>
  <c r="A66" i="1"/>
  <c r="H65" i="1"/>
  <c r="I66" i="1" s="1"/>
  <c r="E64" i="1"/>
  <c r="G64" i="1" s="1"/>
  <c r="D64" i="1"/>
  <c r="E65" i="1" l="1"/>
  <c r="G65" i="1" s="1"/>
  <c r="D65" i="1"/>
  <c r="B67" i="1"/>
  <c r="C66" i="1"/>
  <c r="A67" i="1"/>
  <c r="H66" i="1"/>
  <c r="I67" i="1" s="1"/>
  <c r="H67" i="1" l="1"/>
  <c r="I68" i="1" s="1"/>
  <c r="A68" i="1"/>
  <c r="E66" i="1"/>
  <c r="G66" i="1" s="1"/>
  <c r="D66" i="1"/>
  <c r="C67" i="1"/>
  <c r="B68" i="1"/>
  <c r="F67" i="1"/>
  <c r="B69" i="1" l="1"/>
  <c r="C68" i="1"/>
  <c r="E67" i="1"/>
  <c r="G67" i="1" s="1"/>
  <c r="D67" i="1"/>
  <c r="H68" i="1"/>
  <c r="I69" i="1" s="1"/>
  <c r="A69" i="1"/>
  <c r="F68" i="1"/>
  <c r="H69" i="1" l="1"/>
  <c r="I70" i="1" s="1"/>
  <c r="A70" i="1"/>
  <c r="E68" i="1"/>
  <c r="G68" i="1" s="1"/>
  <c r="D68" i="1"/>
  <c r="B70" i="1"/>
  <c r="C69" i="1"/>
  <c r="F69" i="1"/>
  <c r="E69" i="1" l="1"/>
  <c r="G69" i="1" s="1"/>
  <c r="D69" i="1"/>
  <c r="B71" i="1"/>
  <c r="C70" i="1"/>
  <c r="H70" i="1"/>
  <c r="I71" i="1" s="1"/>
  <c r="A71" i="1"/>
  <c r="F70" i="1"/>
  <c r="H71" i="1" l="1"/>
  <c r="I72" i="1" s="1"/>
  <c r="A72" i="1"/>
  <c r="E70" i="1"/>
  <c r="G70" i="1" s="1"/>
  <c r="D70" i="1"/>
  <c r="F71" i="1"/>
  <c r="C71" i="1"/>
  <c r="B72" i="1"/>
  <c r="D71" i="1" l="1"/>
  <c r="E71" i="1"/>
  <c r="G71" i="1" s="1"/>
  <c r="F72" i="1"/>
  <c r="H72" i="1"/>
  <c r="I73" i="1" s="1"/>
  <c r="A73" i="1"/>
  <c r="B73" i="1"/>
  <c r="C72" i="1"/>
  <c r="C73" i="1" l="1"/>
  <c r="B74" i="1"/>
  <c r="H73" i="1"/>
  <c r="I74" i="1" s="1"/>
  <c r="A74" i="1"/>
  <c r="E72" i="1"/>
  <c r="G72" i="1" s="1"/>
  <c r="D72" i="1"/>
  <c r="F73" i="1"/>
  <c r="B75" i="1" l="1"/>
  <c r="C74" i="1"/>
  <c r="E73" i="1"/>
  <c r="G73" i="1" s="1"/>
  <c r="D73" i="1"/>
  <c r="F74" i="1"/>
  <c r="H74" i="1"/>
  <c r="I75" i="1" s="1"/>
  <c r="A75" i="1"/>
  <c r="F75" i="1" l="1"/>
  <c r="E74" i="1"/>
  <c r="G74" i="1" s="1"/>
  <c r="D74" i="1"/>
  <c r="B76" i="1"/>
  <c r="C75" i="1"/>
  <c r="H75" i="1"/>
  <c r="I76" i="1" s="1"/>
  <c r="A76" i="1"/>
  <c r="E75" i="1" l="1"/>
  <c r="G75" i="1" s="1"/>
  <c r="D75" i="1"/>
  <c r="B77" i="1"/>
  <c r="C76" i="1"/>
  <c r="F76" i="1"/>
  <c r="H76" i="1"/>
  <c r="I77" i="1" s="1"/>
  <c r="A77" i="1"/>
  <c r="F77" i="1" l="1"/>
  <c r="E76" i="1"/>
  <c r="G76" i="1" s="1"/>
  <c r="D76" i="1"/>
  <c r="H77" i="1"/>
  <c r="I78" i="1" s="1"/>
  <c r="A78" i="1"/>
  <c r="B78" i="1"/>
  <c r="C77" i="1"/>
  <c r="F78" i="1" l="1"/>
  <c r="B79" i="1"/>
  <c r="C78" i="1"/>
  <c r="H78" i="1"/>
  <c r="I79" i="1" s="1"/>
  <c r="A79" i="1"/>
  <c r="E77" i="1"/>
  <c r="G77" i="1" s="1"/>
  <c r="D77" i="1"/>
  <c r="E78" i="1" l="1"/>
  <c r="G78" i="1" s="1"/>
  <c r="D78" i="1"/>
  <c r="F79" i="1"/>
  <c r="C79" i="1"/>
  <c r="B80" i="1"/>
  <c r="H79" i="1"/>
  <c r="I80" i="1" s="1"/>
  <c r="A80" i="1"/>
  <c r="B81" i="1" l="1"/>
  <c r="C80" i="1"/>
  <c r="E79" i="1"/>
  <c r="G79" i="1" s="1"/>
  <c r="D79" i="1"/>
  <c r="H80" i="1"/>
  <c r="I81" i="1" s="1"/>
  <c r="A81" i="1"/>
  <c r="F80" i="1"/>
  <c r="H81" i="1" l="1"/>
  <c r="I82" i="1" s="1"/>
  <c r="A82" i="1"/>
  <c r="E80" i="1"/>
  <c r="G80" i="1" s="1"/>
  <c r="D80" i="1"/>
  <c r="B82" i="1"/>
  <c r="C81" i="1"/>
  <c r="F81" i="1"/>
  <c r="E81" i="1" l="1"/>
  <c r="G81" i="1" s="1"/>
  <c r="D81" i="1"/>
  <c r="B83" i="1"/>
  <c r="C82" i="1"/>
  <c r="H82" i="1"/>
  <c r="I83" i="1" s="1"/>
  <c r="A83" i="1"/>
  <c r="F82" i="1"/>
  <c r="H83" i="1" l="1"/>
  <c r="I84" i="1" s="1"/>
  <c r="A84" i="1"/>
  <c r="E82" i="1"/>
  <c r="G82" i="1" s="1"/>
  <c r="D82" i="1"/>
  <c r="F83" i="1"/>
  <c r="B84" i="1"/>
  <c r="C83" i="1"/>
  <c r="F84" i="1" l="1"/>
  <c r="B85" i="1"/>
  <c r="C84" i="1"/>
  <c r="H84" i="1"/>
  <c r="I85" i="1" s="1"/>
  <c r="A85" i="1"/>
  <c r="D83" i="1"/>
  <c r="E83" i="1"/>
  <c r="G83" i="1" s="1"/>
  <c r="F85" i="1" l="1"/>
  <c r="E84" i="1"/>
  <c r="G84" i="1" s="1"/>
  <c r="D84" i="1"/>
  <c r="H85" i="1"/>
  <c r="I86" i="1" s="1"/>
  <c r="A86" i="1"/>
  <c r="B86" i="1"/>
  <c r="C85" i="1"/>
  <c r="F86" i="1" l="1"/>
  <c r="B87" i="1"/>
  <c r="C86" i="1"/>
  <c r="H86" i="1"/>
  <c r="I87" i="1" s="1"/>
  <c r="A87" i="1"/>
  <c r="E85" i="1"/>
  <c r="G85" i="1"/>
  <c r="D85" i="1"/>
  <c r="E86" i="1" l="1"/>
  <c r="G86" i="1" s="1"/>
  <c r="D86" i="1"/>
  <c r="F87" i="1"/>
  <c r="C87" i="1"/>
  <c r="B88" i="1"/>
  <c r="H87" i="1"/>
  <c r="I88" i="1" s="1"/>
  <c r="A88" i="1"/>
  <c r="B89" i="1" l="1"/>
  <c r="C88" i="1"/>
  <c r="E87" i="1"/>
  <c r="G87" i="1" s="1"/>
  <c r="D87" i="1"/>
  <c r="H88" i="1"/>
  <c r="I89" i="1" s="1"/>
  <c r="A89" i="1"/>
  <c r="F88" i="1"/>
  <c r="H89" i="1" l="1"/>
  <c r="I90" i="1" s="1"/>
  <c r="A90" i="1"/>
  <c r="E88" i="1"/>
  <c r="G88" i="1" s="1"/>
  <c r="D88" i="1"/>
  <c r="B90" i="1"/>
  <c r="C89" i="1"/>
  <c r="F89" i="1"/>
  <c r="E89" i="1" l="1"/>
  <c r="G89" i="1" s="1"/>
  <c r="D89" i="1"/>
  <c r="B91" i="1"/>
  <c r="C90" i="1"/>
  <c r="H90" i="1"/>
  <c r="I91" i="1" s="1"/>
  <c r="A91" i="1"/>
  <c r="F90" i="1"/>
  <c r="H91" i="1" l="1"/>
  <c r="I92" i="1" s="1"/>
  <c r="A92" i="1"/>
  <c r="E90" i="1"/>
  <c r="G90" i="1" s="1"/>
  <c r="D90" i="1"/>
  <c r="F91" i="1"/>
  <c r="B92" i="1"/>
  <c r="C91" i="1"/>
  <c r="F92" i="1" l="1"/>
  <c r="B93" i="1"/>
  <c r="C92" i="1"/>
  <c r="H92" i="1"/>
  <c r="I93" i="1" s="1"/>
  <c r="A93" i="1"/>
  <c r="D91" i="1"/>
  <c r="E91" i="1"/>
  <c r="G91" i="1" s="1"/>
  <c r="F93" i="1" l="1"/>
  <c r="E92" i="1"/>
  <c r="G92" i="1" s="1"/>
  <c r="D92" i="1"/>
  <c r="H93" i="1"/>
  <c r="I94" i="1" s="1"/>
  <c r="A94" i="1"/>
  <c r="C93" i="1"/>
  <c r="B94" i="1"/>
  <c r="E93" i="1" l="1"/>
  <c r="G93" i="1" s="1"/>
  <c r="D93" i="1"/>
  <c r="H94" i="1"/>
  <c r="I95" i="1" s="1"/>
  <c r="A95" i="1"/>
  <c r="F94" i="1"/>
  <c r="B95" i="1"/>
  <c r="C94" i="1"/>
  <c r="F95" i="1" l="1"/>
  <c r="B96" i="1"/>
  <c r="C95" i="1"/>
  <c r="H95" i="1"/>
  <c r="I96" i="1" s="1"/>
  <c r="A96" i="1"/>
  <c r="E94" i="1"/>
  <c r="G94" i="1" s="1"/>
  <c r="D94" i="1"/>
  <c r="F96" i="1" l="1"/>
  <c r="E95" i="1"/>
  <c r="G95" i="1" s="1"/>
  <c r="D95" i="1"/>
  <c r="H96" i="1"/>
  <c r="I97" i="1" s="1"/>
  <c r="A97" i="1"/>
  <c r="B97" i="1"/>
  <c r="C96" i="1"/>
  <c r="F97" i="1" l="1"/>
  <c r="B98" i="1"/>
  <c r="C97" i="1"/>
  <c r="H97" i="1"/>
  <c r="I98" i="1" s="1"/>
  <c r="A98" i="1"/>
  <c r="E96" i="1"/>
  <c r="G96" i="1" s="1"/>
  <c r="D96" i="1"/>
  <c r="E97" i="1" l="1"/>
  <c r="G97" i="1" s="1"/>
  <c r="D97" i="1"/>
  <c r="F98" i="1"/>
  <c r="B99" i="1"/>
  <c r="C98" i="1"/>
  <c r="H98" i="1"/>
  <c r="I99" i="1" s="1"/>
  <c r="A99" i="1"/>
  <c r="E98" i="1" l="1"/>
  <c r="G98" i="1" s="1"/>
  <c r="D98" i="1"/>
  <c r="B100" i="1"/>
  <c r="C99" i="1"/>
  <c r="H99" i="1"/>
  <c r="I100" i="1" s="1"/>
  <c r="A100" i="1"/>
  <c r="F99" i="1"/>
  <c r="H100" i="1" l="1"/>
  <c r="I101" i="1" s="1"/>
  <c r="A101" i="1"/>
  <c r="D99" i="1"/>
  <c r="E99" i="1"/>
  <c r="G99" i="1" s="1"/>
  <c r="F100" i="1"/>
  <c r="B101" i="1"/>
  <c r="C100" i="1"/>
  <c r="F101" i="1" l="1"/>
  <c r="B102" i="1"/>
  <c r="C101" i="1"/>
  <c r="H101" i="1"/>
  <c r="I102" i="1" s="1"/>
  <c r="A102" i="1"/>
  <c r="E100" i="1"/>
  <c r="G100" i="1" s="1"/>
  <c r="D100" i="1"/>
  <c r="F102" i="1" l="1"/>
  <c r="E101" i="1"/>
  <c r="G101" i="1" s="1"/>
  <c r="D101" i="1"/>
  <c r="H102" i="1"/>
  <c r="I103" i="1" s="1"/>
  <c r="A103" i="1"/>
  <c r="B103" i="1"/>
  <c r="C102" i="1"/>
  <c r="F103" i="1" l="1"/>
  <c r="B104" i="1"/>
  <c r="C103" i="1"/>
  <c r="H103" i="1"/>
  <c r="I104" i="1" s="1"/>
  <c r="A104" i="1"/>
  <c r="E102" i="1"/>
  <c r="G102" i="1" s="1"/>
  <c r="D102" i="1"/>
  <c r="E103" i="1" l="1"/>
  <c r="G103" i="1" s="1"/>
  <c r="D103" i="1"/>
  <c r="F104" i="1"/>
  <c r="B105" i="1"/>
  <c r="C104" i="1"/>
  <c r="H104" i="1"/>
  <c r="I105" i="1" s="1"/>
  <c r="A105" i="1"/>
  <c r="E104" i="1" l="1"/>
  <c r="G104" i="1" s="1"/>
  <c r="D104" i="1"/>
  <c r="B106" i="1"/>
  <c r="C105" i="1"/>
  <c r="H105" i="1"/>
  <c r="I106" i="1" s="1"/>
  <c r="A106" i="1"/>
  <c r="F105" i="1"/>
  <c r="H106" i="1" l="1"/>
  <c r="I107" i="1" s="1"/>
  <c r="A107" i="1"/>
  <c r="E105" i="1"/>
  <c r="G105" i="1" s="1"/>
  <c r="D105" i="1"/>
  <c r="F106" i="1"/>
  <c r="B107" i="1"/>
  <c r="C106" i="1"/>
  <c r="F107" i="1" l="1"/>
  <c r="B108" i="1"/>
  <c r="C107" i="1"/>
  <c r="H107" i="1"/>
  <c r="I108" i="1" s="1"/>
  <c r="A108" i="1"/>
  <c r="E106" i="1"/>
  <c r="G106" i="1" s="1"/>
  <c r="D106" i="1"/>
  <c r="F108" i="1" l="1"/>
  <c r="D107" i="1"/>
  <c r="E107" i="1"/>
  <c r="G107" i="1" s="1"/>
  <c r="H108" i="1"/>
  <c r="I109" i="1" s="1"/>
  <c r="A109" i="1"/>
  <c r="B109" i="1"/>
  <c r="C108" i="1"/>
  <c r="F109" i="1" l="1"/>
  <c r="B110" i="1"/>
  <c r="C109" i="1"/>
  <c r="H109" i="1"/>
  <c r="I110" i="1" s="1"/>
  <c r="A110" i="1"/>
  <c r="E108" i="1"/>
  <c r="G108" i="1" s="1"/>
  <c r="D108" i="1"/>
  <c r="E109" i="1" l="1"/>
  <c r="G109" i="1" s="1"/>
  <c r="D109" i="1"/>
  <c r="F110" i="1"/>
  <c r="B111" i="1"/>
  <c r="C110" i="1"/>
  <c r="H110" i="1"/>
  <c r="I111" i="1" s="1"/>
  <c r="A111" i="1"/>
  <c r="E110" i="1" l="1"/>
  <c r="G110" i="1" s="1"/>
  <c r="D110" i="1"/>
  <c r="B112" i="1"/>
  <c r="C111" i="1"/>
  <c r="H111" i="1"/>
  <c r="I112" i="1" s="1"/>
  <c r="A112" i="1"/>
  <c r="F111" i="1"/>
  <c r="H112" i="1" l="1"/>
  <c r="I113" i="1" s="1"/>
  <c r="A113" i="1"/>
  <c r="E111" i="1"/>
  <c r="G111" i="1" s="1"/>
  <c r="D111" i="1"/>
  <c r="F112" i="1"/>
  <c r="B113" i="1"/>
  <c r="C112" i="1"/>
  <c r="F113" i="1" l="1"/>
  <c r="B114" i="1"/>
  <c r="C113" i="1"/>
  <c r="H113" i="1"/>
  <c r="I114" i="1" s="1"/>
  <c r="A114" i="1"/>
  <c r="E112" i="1"/>
  <c r="G112" i="1" s="1"/>
  <c r="D112" i="1"/>
  <c r="F114" i="1" l="1"/>
  <c r="E113" i="1"/>
  <c r="G113" i="1" s="1"/>
  <c r="D113" i="1"/>
  <c r="H114" i="1"/>
  <c r="I115" i="1" s="1"/>
  <c r="A115" i="1"/>
  <c r="B115" i="1"/>
  <c r="C114" i="1"/>
  <c r="F115" i="1" l="1"/>
  <c r="B116" i="1"/>
  <c r="C115" i="1"/>
  <c r="H115" i="1"/>
  <c r="I116" i="1" s="1"/>
  <c r="A116" i="1"/>
  <c r="E114" i="1"/>
  <c r="G114" i="1" s="1"/>
  <c r="D114" i="1"/>
  <c r="D115" i="1" l="1"/>
  <c r="E115" i="1"/>
  <c r="G115" i="1" s="1"/>
  <c r="F116" i="1"/>
  <c r="B117" i="1"/>
  <c r="C116" i="1"/>
  <c r="H116" i="1"/>
  <c r="I117" i="1" s="1"/>
  <c r="A117" i="1"/>
  <c r="E116" i="1" l="1"/>
  <c r="G116" i="1" s="1"/>
  <c r="D116" i="1"/>
  <c r="B118" i="1"/>
  <c r="C117" i="1"/>
  <c r="H117" i="1"/>
  <c r="I118" i="1" s="1"/>
  <c r="A118" i="1"/>
  <c r="F117" i="1"/>
  <c r="H118" i="1" l="1"/>
  <c r="I119" i="1" s="1"/>
  <c r="A119" i="1"/>
  <c r="D117" i="1"/>
  <c r="E117" i="1"/>
  <c r="G117" i="1" s="1"/>
  <c r="F118" i="1"/>
  <c r="B119" i="1"/>
  <c r="C118" i="1"/>
  <c r="F119" i="1" l="1"/>
  <c r="B120" i="1"/>
  <c r="C119" i="1"/>
  <c r="H119" i="1"/>
  <c r="I120" i="1" s="1"/>
  <c r="A120" i="1"/>
  <c r="E118" i="1"/>
  <c r="G118" i="1" s="1"/>
  <c r="D118" i="1"/>
  <c r="F120" i="1" l="1"/>
  <c r="E119" i="1"/>
  <c r="G119" i="1" s="1"/>
  <c r="D119" i="1"/>
  <c r="H120" i="1"/>
  <c r="I121" i="1" s="1"/>
  <c r="A121" i="1"/>
  <c r="B121" i="1"/>
  <c r="C120" i="1"/>
  <c r="F121" i="1" l="1"/>
  <c r="B122" i="1"/>
  <c r="C121" i="1"/>
  <c r="H121" i="1"/>
  <c r="I122" i="1" s="1"/>
  <c r="A122" i="1"/>
  <c r="E120" i="1"/>
  <c r="G120" i="1" s="1"/>
  <c r="D120" i="1"/>
  <c r="E121" i="1" l="1"/>
  <c r="G121" i="1" s="1"/>
  <c r="D121" i="1"/>
  <c r="F122" i="1"/>
  <c r="B123" i="1"/>
  <c r="C122" i="1"/>
  <c r="H122" i="1"/>
  <c r="I123" i="1" s="1"/>
  <c r="A123" i="1"/>
  <c r="E122" i="1" l="1"/>
  <c r="G122" i="1" s="1"/>
  <c r="D122" i="1"/>
  <c r="B124" i="1"/>
  <c r="C123" i="1"/>
  <c r="H123" i="1"/>
  <c r="I124" i="1" s="1"/>
  <c r="A124" i="1"/>
  <c r="F123" i="1"/>
  <c r="H124" i="1" l="1"/>
  <c r="I125" i="1" s="1"/>
  <c r="A125" i="1"/>
  <c r="D123" i="1"/>
  <c r="E123" i="1"/>
  <c r="G123" i="1" s="1"/>
  <c r="F124" i="1"/>
  <c r="B125" i="1"/>
  <c r="C124" i="1"/>
  <c r="F125" i="1" l="1"/>
  <c r="B126" i="1"/>
  <c r="C125" i="1"/>
  <c r="H125" i="1"/>
  <c r="I126" i="1" s="1"/>
  <c r="A126" i="1"/>
  <c r="E124" i="1"/>
  <c r="G124" i="1" s="1"/>
  <c r="D124" i="1"/>
  <c r="F126" i="1" l="1"/>
  <c r="E125" i="1"/>
  <c r="G125" i="1" s="1"/>
  <c r="D125" i="1"/>
  <c r="H126" i="1"/>
  <c r="I127" i="1" s="1"/>
  <c r="A127" i="1"/>
  <c r="B127" i="1"/>
  <c r="C126" i="1"/>
  <c r="F127" i="1" l="1"/>
  <c r="B128" i="1"/>
  <c r="C127" i="1"/>
  <c r="H127" i="1"/>
  <c r="I128" i="1" s="1"/>
  <c r="A128" i="1"/>
  <c r="E126" i="1"/>
  <c r="G126" i="1" s="1"/>
  <c r="D126" i="1"/>
  <c r="E127" i="1" l="1"/>
  <c r="G127" i="1" s="1"/>
  <c r="D127" i="1"/>
  <c r="F128" i="1"/>
  <c r="B129" i="1"/>
  <c r="C128" i="1"/>
  <c r="H128" i="1"/>
  <c r="I129" i="1" s="1"/>
  <c r="A129" i="1"/>
  <c r="E128" i="1" l="1"/>
  <c r="G128" i="1" s="1"/>
  <c r="D128" i="1"/>
  <c r="B130" i="1"/>
  <c r="C129" i="1"/>
  <c r="H129" i="1"/>
  <c r="I130" i="1" s="1"/>
  <c r="A130" i="1"/>
  <c r="F129" i="1"/>
  <c r="A131" i="1" l="1"/>
  <c r="H130" i="1"/>
  <c r="I131" i="1" s="1"/>
  <c r="E129" i="1"/>
  <c r="G129" i="1" s="1"/>
  <c r="D129" i="1"/>
  <c r="F130" i="1"/>
  <c r="B131" i="1"/>
  <c r="C130" i="1"/>
  <c r="F131" i="1" l="1"/>
  <c r="B132" i="1"/>
  <c r="C131" i="1"/>
  <c r="H131" i="1"/>
  <c r="I132" i="1" s="1"/>
  <c r="A132" i="1"/>
  <c r="E130" i="1"/>
  <c r="G130" i="1" s="1"/>
  <c r="D130" i="1"/>
  <c r="F132" i="1" l="1"/>
  <c r="D131" i="1"/>
  <c r="E131" i="1"/>
  <c r="G131" i="1" s="1"/>
  <c r="H132" i="1"/>
  <c r="I133" i="1" s="1"/>
  <c r="A133" i="1"/>
  <c r="B133" i="1"/>
  <c r="C132" i="1"/>
  <c r="F133" i="1" l="1"/>
  <c r="B134" i="1"/>
  <c r="C133" i="1"/>
  <c r="H133" i="1"/>
  <c r="I134" i="1" s="1"/>
  <c r="A134" i="1"/>
  <c r="E132" i="1"/>
  <c r="G132" i="1" s="1"/>
  <c r="D132" i="1"/>
  <c r="E133" i="1" l="1"/>
  <c r="G133" i="1" s="1"/>
  <c r="D133" i="1"/>
  <c r="F134" i="1"/>
  <c r="B135" i="1"/>
  <c r="C134" i="1"/>
  <c r="H134" i="1"/>
  <c r="I135" i="1" s="1"/>
  <c r="A135" i="1"/>
  <c r="E134" i="1" l="1"/>
  <c r="G134" i="1" s="1"/>
  <c r="D134" i="1"/>
  <c r="B136" i="1"/>
  <c r="C135" i="1"/>
  <c r="H135" i="1"/>
  <c r="I136" i="1" s="1"/>
  <c r="A136" i="1"/>
  <c r="F135" i="1"/>
  <c r="H136" i="1" l="1"/>
  <c r="I137" i="1" s="1"/>
  <c r="A137" i="1"/>
  <c r="E135" i="1"/>
  <c r="G135" i="1" s="1"/>
  <c r="D135" i="1"/>
  <c r="F136" i="1"/>
  <c r="B137" i="1"/>
  <c r="C136" i="1"/>
  <c r="F137" i="1" l="1"/>
  <c r="B138" i="1"/>
  <c r="C137" i="1"/>
  <c r="H137" i="1"/>
  <c r="I138" i="1" s="1"/>
  <c r="A138" i="1"/>
  <c r="E136" i="1"/>
  <c r="G136" i="1" s="1"/>
  <c r="D136" i="1"/>
  <c r="F138" i="1" l="1"/>
  <c r="E137" i="1"/>
  <c r="G137" i="1" s="1"/>
  <c r="D137" i="1"/>
  <c r="H138" i="1"/>
  <c r="I139" i="1" s="1"/>
  <c r="A139" i="1"/>
  <c r="B139" i="1"/>
  <c r="C138" i="1"/>
  <c r="F139" i="1" l="1"/>
  <c r="B140" i="1"/>
  <c r="C139" i="1"/>
  <c r="H139" i="1"/>
  <c r="I140" i="1" s="1"/>
  <c r="A140" i="1"/>
  <c r="E138" i="1"/>
  <c r="G138" i="1" s="1"/>
  <c r="D138" i="1"/>
  <c r="D139" i="1" l="1"/>
  <c r="E139" i="1"/>
  <c r="G139" i="1" s="1"/>
  <c r="F140" i="1"/>
  <c r="B141" i="1"/>
  <c r="C140" i="1"/>
  <c r="H140" i="1"/>
  <c r="I141" i="1" s="1"/>
  <c r="A141" i="1"/>
  <c r="E140" i="1" l="1"/>
  <c r="G140" i="1" s="1"/>
  <c r="D140" i="1"/>
  <c r="B142" i="1"/>
  <c r="C141" i="1"/>
  <c r="H141" i="1"/>
  <c r="I142" i="1" s="1"/>
  <c r="A142" i="1"/>
  <c r="F141" i="1"/>
  <c r="H142" i="1" l="1"/>
  <c r="I143" i="1" s="1"/>
  <c r="A143" i="1"/>
  <c r="E141" i="1"/>
  <c r="G141" i="1" s="1"/>
  <c r="D141" i="1"/>
  <c r="F142" i="1"/>
  <c r="B143" i="1"/>
  <c r="C142" i="1"/>
  <c r="F143" i="1" l="1"/>
  <c r="B144" i="1"/>
  <c r="C143" i="1"/>
  <c r="H143" i="1"/>
  <c r="I144" i="1" s="1"/>
  <c r="A144" i="1"/>
  <c r="E142" i="1"/>
  <c r="G142" i="1" s="1"/>
  <c r="D142" i="1"/>
  <c r="F144" i="1" l="1"/>
  <c r="E143" i="1"/>
  <c r="G143" i="1" s="1"/>
  <c r="D143" i="1"/>
  <c r="H144" i="1"/>
  <c r="I145" i="1" s="1"/>
  <c r="A145" i="1"/>
  <c r="B145" i="1"/>
  <c r="C144" i="1"/>
  <c r="F145" i="1" l="1"/>
  <c r="B146" i="1"/>
  <c r="C145" i="1"/>
  <c r="H145" i="1"/>
  <c r="I146" i="1" s="1"/>
  <c r="A146" i="1"/>
  <c r="E144" i="1"/>
  <c r="G144" i="1" s="1"/>
  <c r="D144" i="1"/>
  <c r="E145" i="1" l="1"/>
  <c r="G145" i="1" s="1"/>
  <c r="D145" i="1"/>
  <c r="F146" i="1"/>
  <c r="B147" i="1"/>
  <c r="C146" i="1"/>
  <c r="H146" i="1"/>
  <c r="I147" i="1" s="1"/>
  <c r="A147" i="1"/>
  <c r="E146" i="1" l="1"/>
  <c r="G146" i="1" s="1"/>
  <c r="D146" i="1"/>
  <c r="B148" i="1"/>
  <c r="C147" i="1"/>
  <c r="H147" i="1"/>
  <c r="I148" i="1" s="1"/>
  <c r="A148" i="1"/>
  <c r="F147" i="1"/>
  <c r="H148" i="1" l="1"/>
  <c r="I149" i="1" s="1"/>
  <c r="A149" i="1"/>
  <c r="D147" i="1"/>
  <c r="E147" i="1"/>
  <c r="G147" i="1" s="1"/>
  <c r="F148" i="1"/>
  <c r="B149" i="1"/>
  <c r="C148" i="1"/>
  <c r="F149" i="1" l="1"/>
  <c r="B150" i="1"/>
  <c r="C149" i="1"/>
  <c r="H149" i="1"/>
  <c r="I150" i="1" s="1"/>
  <c r="A150" i="1"/>
  <c r="E148" i="1"/>
  <c r="G148" i="1" s="1"/>
  <c r="D148" i="1"/>
  <c r="F150" i="1" l="1"/>
  <c r="E149" i="1"/>
  <c r="G149" i="1" s="1"/>
  <c r="D149" i="1"/>
  <c r="H150" i="1"/>
  <c r="I151" i="1" s="1"/>
  <c r="A151" i="1"/>
  <c r="B151" i="1"/>
  <c r="C150" i="1"/>
  <c r="F151" i="1" l="1"/>
  <c r="B152" i="1"/>
  <c r="C151" i="1"/>
  <c r="H151" i="1"/>
  <c r="I152" i="1" s="1"/>
  <c r="A152" i="1"/>
  <c r="E150" i="1"/>
  <c r="G150" i="1" s="1"/>
  <c r="D150" i="1"/>
  <c r="E151" i="1" l="1"/>
  <c r="G151" i="1" s="1"/>
  <c r="D151" i="1"/>
  <c r="F152" i="1"/>
  <c r="B153" i="1"/>
  <c r="C152" i="1"/>
  <c r="H152" i="1"/>
  <c r="I153" i="1" s="1"/>
  <c r="A153" i="1"/>
  <c r="E152" i="1" l="1"/>
  <c r="G152" i="1" s="1"/>
  <c r="D152" i="1"/>
  <c r="B154" i="1"/>
  <c r="C153" i="1"/>
  <c r="H153" i="1"/>
  <c r="I154" i="1" s="1"/>
  <c r="A154" i="1"/>
  <c r="F153" i="1"/>
  <c r="H154" i="1" l="1"/>
  <c r="I155" i="1" s="1"/>
  <c r="A155" i="1"/>
  <c r="E153" i="1"/>
  <c r="G153" i="1" s="1"/>
  <c r="D153" i="1"/>
  <c r="F154" i="1"/>
  <c r="B155" i="1"/>
  <c r="C154" i="1"/>
  <c r="F155" i="1" l="1"/>
  <c r="B156" i="1"/>
  <c r="C155" i="1"/>
  <c r="H155" i="1"/>
  <c r="I156" i="1" s="1"/>
  <c r="A156" i="1"/>
  <c r="E154" i="1"/>
  <c r="G154" i="1" s="1"/>
  <c r="D154" i="1"/>
  <c r="F156" i="1" l="1"/>
  <c r="D155" i="1"/>
  <c r="E155" i="1"/>
  <c r="G155" i="1" s="1"/>
  <c r="H156" i="1"/>
  <c r="I157" i="1" s="1"/>
  <c r="A157" i="1"/>
  <c r="B157" i="1"/>
  <c r="C156" i="1"/>
  <c r="F157" i="1" l="1"/>
  <c r="B158" i="1"/>
  <c r="C157" i="1"/>
  <c r="H157" i="1"/>
  <c r="I158" i="1" s="1"/>
  <c r="A158" i="1"/>
  <c r="E156" i="1"/>
  <c r="G156" i="1" s="1"/>
  <c r="D156" i="1"/>
  <c r="E157" i="1" l="1"/>
  <c r="G157" i="1" s="1"/>
  <c r="D157" i="1"/>
  <c r="F158" i="1"/>
  <c r="B159" i="1"/>
  <c r="C158" i="1"/>
  <c r="H158" i="1"/>
  <c r="I159" i="1" s="1"/>
  <c r="A159" i="1"/>
  <c r="E158" i="1" l="1"/>
  <c r="G158" i="1" s="1"/>
  <c r="D158" i="1"/>
  <c r="B160" i="1"/>
  <c r="C159" i="1"/>
  <c r="H159" i="1"/>
  <c r="I160" i="1" s="1"/>
  <c r="A160" i="1"/>
  <c r="F159" i="1"/>
  <c r="H160" i="1" l="1"/>
  <c r="I161" i="1" s="1"/>
  <c r="A161" i="1"/>
  <c r="E159" i="1"/>
  <c r="G159" i="1" s="1"/>
  <c r="D159" i="1"/>
  <c r="F160" i="1"/>
  <c r="B161" i="1"/>
  <c r="C160" i="1"/>
  <c r="F161" i="1" l="1"/>
  <c r="B162" i="1"/>
  <c r="C161" i="1"/>
  <c r="H161" i="1"/>
  <c r="I162" i="1" s="1"/>
  <c r="A162" i="1"/>
  <c r="E160" i="1"/>
  <c r="G160" i="1" s="1"/>
  <c r="D160" i="1"/>
  <c r="F162" i="1" l="1"/>
  <c r="E161" i="1"/>
  <c r="G161" i="1" s="1"/>
  <c r="D161" i="1"/>
  <c r="A163" i="1"/>
  <c r="H162" i="1"/>
  <c r="I163" i="1" s="1"/>
  <c r="B163" i="1"/>
  <c r="C162" i="1"/>
  <c r="F163" i="1" l="1"/>
  <c r="B164" i="1"/>
  <c r="C163" i="1"/>
  <c r="H163" i="1"/>
  <c r="I164" i="1" s="1"/>
  <c r="A164" i="1"/>
  <c r="E162" i="1"/>
  <c r="G162" i="1" s="1"/>
  <c r="D162" i="1"/>
  <c r="D163" i="1" l="1"/>
  <c r="E163" i="1"/>
  <c r="G163" i="1" s="1"/>
  <c r="F164" i="1"/>
  <c r="B165" i="1"/>
  <c r="C164" i="1"/>
  <c r="H164" i="1"/>
  <c r="I165" i="1" s="1"/>
  <c r="A165" i="1"/>
  <c r="E164" i="1" l="1"/>
  <c r="G164" i="1" s="1"/>
  <c r="D164" i="1"/>
  <c r="B166" i="1"/>
  <c r="C165" i="1"/>
  <c r="H165" i="1"/>
  <c r="I166" i="1" s="1"/>
  <c r="A166" i="1"/>
  <c r="F165" i="1"/>
  <c r="H166" i="1" l="1"/>
  <c r="I167" i="1" s="1"/>
  <c r="A167" i="1"/>
  <c r="E165" i="1"/>
  <c r="G165" i="1" s="1"/>
  <c r="D165" i="1"/>
  <c r="F166" i="1"/>
  <c r="B167" i="1"/>
  <c r="C166" i="1"/>
  <c r="F167" i="1" l="1"/>
  <c r="B168" i="1"/>
  <c r="C167" i="1"/>
  <c r="H167" i="1"/>
  <c r="I168" i="1" s="1"/>
  <c r="A168" i="1"/>
  <c r="E166" i="1"/>
  <c r="G166" i="1" s="1"/>
  <c r="D166" i="1"/>
  <c r="F168" i="1" l="1"/>
  <c r="E167" i="1"/>
  <c r="G167" i="1" s="1"/>
  <c r="D167" i="1"/>
  <c r="H168" i="1"/>
  <c r="I169" i="1" s="1"/>
  <c r="A169" i="1"/>
  <c r="B169" i="1"/>
  <c r="C168" i="1"/>
  <c r="F169" i="1" l="1"/>
  <c r="B170" i="1"/>
  <c r="C169" i="1"/>
  <c r="H169" i="1"/>
  <c r="I170" i="1" s="1"/>
  <c r="A170" i="1"/>
  <c r="E168" i="1"/>
  <c r="G168" i="1" s="1"/>
  <c r="D168" i="1"/>
  <c r="E169" i="1" l="1"/>
  <c r="G169" i="1" s="1"/>
  <c r="D169" i="1"/>
  <c r="F170" i="1"/>
  <c r="B171" i="1"/>
  <c r="C170" i="1"/>
  <c r="H170" i="1"/>
  <c r="I171" i="1" s="1"/>
  <c r="A171" i="1"/>
  <c r="E170" i="1" l="1"/>
  <c r="G170" i="1" s="1"/>
  <c r="D170" i="1"/>
  <c r="B172" i="1"/>
  <c r="C171" i="1"/>
  <c r="H171" i="1"/>
  <c r="I172" i="1" s="1"/>
  <c r="A172" i="1"/>
  <c r="F171" i="1"/>
  <c r="H172" i="1" l="1"/>
  <c r="I173" i="1" s="1"/>
  <c r="A173" i="1"/>
  <c r="D171" i="1"/>
  <c r="E171" i="1"/>
  <c r="G171" i="1" s="1"/>
  <c r="F172" i="1"/>
  <c r="B173" i="1"/>
  <c r="C172" i="1"/>
  <c r="F173" i="1" l="1"/>
  <c r="B174" i="1"/>
  <c r="C173" i="1"/>
  <c r="H173" i="1"/>
  <c r="I174" i="1" s="1"/>
  <c r="A174" i="1"/>
  <c r="E172" i="1"/>
  <c r="G172" i="1" s="1"/>
  <c r="D172" i="1"/>
  <c r="F174" i="1" l="1"/>
  <c r="E173" i="1"/>
  <c r="G173" i="1" s="1"/>
  <c r="D173" i="1"/>
  <c r="H174" i="1"/>
  <c r="I175" i="1" s="1"/>
  <c r="A175" i="1"/>
  <c r="B175" i="1"/>
  <c r="C174" i="1"/>
  <c r="F175" i="1" s="1"/>
  <c r="B176" i="1" l="1"/>
  <c r="C175" i="1"/>
  <c r="H175" i="1"/>
  <c r="I176" i="1" s="1"/>
  <c r="A176" i="1"/>
  <c r="E174" i="1"/>
  <c r="G174" i="1" s="1"/>
  <c r="D174" i="1"/>
  <c r="E175" i="1" l="1"/>
  <c r="G175" i="1" s="1"/>
  <c r="D175" i="1"/>
  <c r="F176" i="1"/>
  <c r="B177" i="1"/>
  <c r="C176" i="1"/>
  <c r="H176" i="1"/>
  <c r="I177" i="1" s="1"/>
  <c r="A177" i="1"/>
  <c r="E176" i="1" l="1"/>
  <c r="G176" i="1" s="1"/>
  <c r="D176" i="1"/>
  <c r="B178" i="1"/>
  <c r="C177" i="1"/>
  <c r="H177" i="1"/>
  <c r="I178" i="1" s="1"/>
  <c r="A178" i="1"/>
  <c r="F177" i="1"/>
  <c r="H178" i="1" l="1"/>
  <c r="I179" i="1" s="1"/>
  <c r="A179" i="1"/>
  <c r="E177" i="1"/>
  <c r="G177" i="1" s="1"/>
  <c r="D177" i="1"/>
  <c r="F178" i="1"/>
  <c r="B179" i="1"/>
  <c r="C178" i="1"/>
  <c r="F179" i="1" l="1"/>
  <c r="B180" i="1"/>
  <c r="C179" i="1"/>
  <c r="H179" i="1"/>
  <c r="I180" i="1" s="1"/>
  <c r="A180" i="1"/>
  <c r="E178" i="1"/>
  <c r="G178" i="1" s="1"/>
  <c r="D178" i="1"/>
  <c r="F180" i="1" l="1"/>
  <c r="D179" i="1"/>
  <c r="E179" i="1"/>
  <c r="G179" i="1" s="1"/>
  <c r="H180" i="1"/>
  <c r="I181" i="1" s="1"/>
  <c r="A181" i="1"/>
  <c r="B181" i="1"/>
  <c r="C180" i="1"/>
  <c r="F181" i="1" l="1"/>
  <c r="B182" i="1"/>
  <c r="C181" i="1"/>
  <c r="H181" i="1"/>
  <c r="I182" i="1" s="1"/>
  <c r="A182" i="1"/>
  <c r="E180" i="1"/>
  <c r="G180" i="1" s="1"/>
  <c r="D180" i="1"/>
  <c r="E181" i="1" l="1"/>
  <c r="G181" i="1" s="1"/>
  <c r="D181" i="1"/>
  <c r="F182" i="1"/>
  <c r="B183" i="1"/>
  <c r="C182" i="1"/>
  <c r="H182" i="1"/>
  <c r="I183" i="1" s="1"/>
  <c r="A183" i="1"/>
  <c r="E182" i="1" l="1"/>
  <c r="G182" i="1" s="1"/>
  <c r="D182" i="1"/>
  <c r="B184" i="1"/>
  <c r="C183" i="1"/>
  <c r="H183" i="1"/>
  <c r="I184" i="1" s="1"/>
  <c r="A184" i="1"/>
  <c r="F183" i="1"/>
  <c r="H184" i="1" l="1"/>
  <c r="I185" i="1" s="1"/>
  <c r="A185" i="1"/>
  <c r="E183" i="1"/>
  <c r="G183" i="1" s="1"/>
  <c r="D183" i="1"/>
  <c r="F184" i="1"/>
  <c r="B185" i="1"/>
  <c r="C184" i="1"/>
  <c r="F185" i="1" l="1"/>
  <c r="B186" i="1"/>
  <c r="C185" i="1"/>
  <c r="H185" i="1"/>
  <c r="I186" i="1" s="1"/>
  <c r="A186" i="1"/>
  <c r="E184" i="1"/>
  <c r="G184" i="1" s="1"/>
  <c r="D184" i="1"/>
  <c r="F186" i="1" l="1"/>
  <c r="E185" i="1"/>
  <c r="G185" i="1" s="1"/>
  <c r="D185" i="1"/>
  <c r="H186" i="1"/>
  <c r="I187" i="1" s="1"/>
  <c r="A187" i="1"/>
  <c r="B187" i="1"/>
  <c r="C186" i="1"/>
  <c r="F187" i="1" l="1"/>
  <c r="B188" i="1"/>
  <c r="C187" i="1"/>
  <c r="H187" i="1"/>
  <c r="I188" i="1" s="1"/>
  <c r="A188" i="1"/>
  <c r="E186" i="1"/>
  <c r="G186" i="1" s="1"/>
  <c r="D186" i="1"/>
  <c r="D187" i="1" l="1"/>
  <c r="E187" i="1"/>
  <c r="G187" i="1" s="1"/>
  <c r="F188" i="1"/>
  <c r="B189" i="1"/>
  <c r="C188" i="1"/>
  <c r="H188" i="1"/>
  <c r="I189" i="1" s="1"/>
  <c r="A189" i="1"/>
  <c r="E188" i="1" l="1"/>
  <c r="G188" i="1" s="1"/>
  <c r="D188" i="1"/>
  <c r="B190" i="1"/>
  <c r="C189" i="1"/>
  <c r="H189" i="1"/>
  <c r="I190" i="1" s="1"/>
  <c r="A190" i="1"/>
  <c r="F189" i="1"/>
  <c r="H190" i="1" l="1"/>
  <c r="I191" i="1" s="1"/>
  <c r="A191" i="1"/>
  <c r="E189" i="1"/>
  <c r="G189" i="1" s="1"/>
  <c r="D189" i="1"/>
  <c r="F190" i="1"/>
  <c r="B191" i="1"/>
  <c r="C190" i="1"/>
  <c r="F191" i="1" l="1"/>
  <c r="B192" i="1"/>
  <c r="C191" i="1"/>
  <c r="H191" i="1"/>
  <c r="I192" i="1" s="1"/>
  <c r="A192" i="1"/>
  <c r="E190" i="1"/>
  <c r="G190" i="1" s="1"/>
  <c r="D190" i="1"/>
  <c r="F192" i="1" l="1"/>
  <c r="E191" i="1"/>
  <c r="G191" i="1" s="1"/>
  <c r="D191" i="1"/>
  <c r="H192" i="1"/>
  <c r="I193" i="1" s="1"/>
  <c r="A193" i="1"/>
  <c r="B193" i="1"/>
  <c r="C192" i="1"/>
  <c r="F193" i="1" l="1"/>
  <c r="B194" i="1"/>
  <c r="C193" i="1"/>
  <c r="H193" i="1"/>
  <c r="I194" i="1" s="1"/>
  <c r="A194" i="1"/>
  <c r="E192" i="1"/>
  <c r="G192" i="1" s="1"/>
  <c r="D192" i="1"/>
  <c r="E193" i="1" l="1"/>
  <c r="G193" i="1" s="1"/>
  <c r="D193" i="1"/>
  <c r="F194" i="1"/>
  <c r="B195" i="1"/>
  <c r="C194" i="1"/>
  <c r="A195" i="1"/>
  <c r="H194" i="1"/>
  <c r="I195" i="1" s="1"/>
  <c r="H195" i="1" l="1"/>
  <c r="I196" i="1" s="1"/>
  <c r="A196" i="1"/>
  <c r="E194" i="1"/>
  <c r="G194" i="1" s="1"/>
  <c r="D194" i="1"/>
  <c r="B196" i="1"/>
  <c r="C195" i="1"/>
  <c r="F195" i="1"/>
  <c r="D195" i="1" l="1"/>
  <c r="E195" i="1"/>
  <c r="G195" i="1" s="1"/>
  <c r="B197" i="1"/>
  <c r="C196" i="1"/>
  <c r="H196" i="1"/>
  <c r="I197" i="1" s="1"/>
  <c r="A197" i="1"/>
  <c r="F196" i="1"/>
  <c r="H197" i="1" l="1"/>
  <c r="I198" i="1" s="1"/>
  <c r="A198" i="1"/>
  <c r="E196" i="1"/>
  <c r="G196" i="1" s="1"/>
  <c r="D196" i="1"/>
  <c r="F197" i="1"/>
  <c r="B198" i="1"/>
  <c r="C197" i="1"/>
  <c r="F198" i="1" l="1"/>
  <c r="B199" i="1"/>
  <c r="C198" i="1"/>
  <c r="H198" i="1"/>
  <c r="I199" i="1" s="1"/>
  <c r="A199" i="1"/>
  <c r="E197" i="1"/>
  <c r="G197" i="1" s="1"/>
  <c r="D197" i="1"/>
  <c r="F199" i="1" l="1"/>
  <c r="E198" i="1"/>
  <c r="G198" i="1" s="1"/>
  <c r="D198" i="1"/>
  <c r="H199" i="1"/>
  <c r="I200" i="1" s="1"/>
  <c r="A200" i="1"/>
  <c r="B200" i="1"/>
  <c r="C199" i="1"/>
  <c r="F200" i="1" l="1"/>
  <c r="B201" i="1"/>
  <c r="C200" i="1"/>
  <c r="H200" i="1"/>
  <c r="I201" i="1" s="1"/>
  <c r="A201" i="1"/>
  <c r="E199" i="1"/>
  <c r="G199" i="1" s="1"/>
  <c r="D199" i="1"/>
  <c r="E200" i="1" l="1"/>
  <c r="G200" i="1" s="1"/>
  <c r="D200" i="1"/>
  <c r="F201" i="1"/>
  <c r="B202" i="1"/>
  <c r="C201" i="1"/>
  <c r="H201" i="1"/>
  <c r="I202" i="1" s="1"/>
  <c r="A202" i="1"/>
  <c r="E201" i="1" l="1"/>
  <c r="G201" i="1" s="1"/>
  <c r="D201" i="1"/>
  <c r="B203" i="1"/>
  <c r="C202" i="1"/>
  <c r="H202" i="1"/>
  <c r="I203" i="1" s="1"/>
  <c r="A203" i="1"/>
  <c r="F202" i="1"/>
  <c r="H203" i="1" l="1"/>
  <c r="I204" i="1" s="1"/>
  <c r="A204" i="1"/>
  <c r="E202" i="1"/>
  <c r="G202" i="1" s="1"/>
  <c r="D202" i="1"/>
  <c r="F203" i="1"/>
  <c r="C203" i="1"/>
  <c r="B204" i="1"/>
  <c r="D203" i="1" l="1"/>
  <c r="E203" i="1"/>
  <c r="G203" i="1" s="1"/>
  <c r="F204" i="1"/>
  <c r="H204" i="1"/>
  <c r="I205" i="1" s="1"/>
  <c r="A205" i="1"/>
  <c r="C204" i="1"/>
  <c r="B205" i="1"/>
  <c r="E204" i="1" l="1"/>
  <c r="G204" i="1" s="1"/>
  <c r="D204" i="1"/>
  <c r="H205" i="1"/>
  <c r="I206" i="1" s="1"/>
  <c r="A206" i="1"/>
  <c r="C205" i="1"/>
  <c r="B206" i="1"/>
  <c r="F205" i="1"/>
  <c r="C206" i="1" l="1"/>
  <c r="B207" i="1"/>
  <c r="E205" i="1"/>
  <c r="G205" i="1" s="1"/>
  <c r="D205" i="1"/>
  <c r="H206" i="1"/>
  <c r="I207" i="1" s="1"/>
  <c r="A207" i="1"/>
  <c r="F206" i="1"/>
  <c r="H207" i="1" l="1"/>
  <c r="I208" i="1" s="1"/>
  <c r="A208" i="1"/>
  <c r="C207" i="1"/>
  <c r="B208" i="1"/>
  <c r="E206" i="1"/>
  <c r="G206" i="1" s="1"/>
  <c r="D206" i="1"/>
  <c r="F207" i="1"/>
  <c r="D207" i="1" l="1"/>
  <c r="E207" i="1"/>
  <c r="G207" i="1" s="1"/>
  <c r="H208" i="1"/>
  <c r="I209" i="1" s="1"/>
  <c r="A209" i="1"/>
  <c r="F208" i="1"/>
  <c r="C208" i="1"/>
  <c r="B209" i="1"/>
  <c r="E208" i="1" l="1"/>
  <c r="G208" i="1" s="1"/>
  <c r="D208" i="1"/>
  <c r="F209" i="1"/>
  <c r="H209" i="1"/>
  <c r="I210" i="1" s="1"/>
  <c r="A210" i="1"/>
  <c r="C209" i="1"/>
  <c r="B210" i="1"/>
  <c r="F210" i="1" l="1"/>
  <c r="C210" i="1"/>
  <c r="B211" i="1"/>
  <c r="E209" i="1"/>
  <c r="G209" i="1" s="1"/>
  <c r="D209" i="1"/>
  <c r="H210" i="1"/>
  <c r="I211" i="1" s="1"/>
  <c r="A211" i="1"/>
  <c r="H211" i="1" l="1"/>
  <c r="I212" i="1" s="1"/>
  <c r="A212" i="1"/>
  <c r="E210" i="1"/>
  <c r="G210" i="1" s="1"/>
  <c r="D210" i="1"/>
  <c r="F211" i="1"/>
  <c r="C211" i="1"/>
  <c r="B212" i="1"/>
  <c r="C212" i="1" l="1"/>
  <c r="B213" i="1"/>
  <c r="E211" i="1"/>
  <c r="G211" i="1" s="1"/>
  <c r="D211" i="1"/>
  <c r="F212" i="1"/>
  <c r="H212" i="1"/>
  <c r="I213" i="1" s="1"/>
  <c r="A213" i="1"/>
  <c r="H213" i="1" l="1"/>
  <c r="I214" i="1" s="1"/>
  <c r="A214" i="1"/>
  <c r="E212" i="1"/>
  <c r="G212" i="1"/>
  <c r="D212" i="1"/>
  <c r="F213" i="1"/>
  <c r="C213" i="1"/>
  <c r="B214" i="1"/>
  <c r="C214" i="1" l="1"/>
  <c r="B215" i="1"/>
  <c r="D213" i="1"/>
  <c r="E213" i="1"/>
  <c r="G213" i="1" s="1"/>
  <c r="F214" i="1"/>
  <c r="H214" i="1"/>
  <c r="I215" i="1" s="1"/>
  <c r="A215" i="1"/>
  <c r="H215" i="1" l="1"/>
  <c r="I216" i="1" s="1"/>
  <c r="A216" i="1"/>
  <c r="E214" i="1"/>
  <c r="G214" i="1" s="1"/>
  <c r="D214" i="1"/>
  <c r="F215" i="1"/>
  <c r="C215" i="1"/>
  <c r="B216" i="1"/>
  <c r="C216" i="1" l="1"/>
  <c r="B217" i="1"/>
  <c r="D215" i="1"/>
  <c r="E215" i="1"/>
  <c r="G215" i="1" s="1"/>
  <c r="F216" i="1"/>
  <c r="H216" i="1"/>
  <c r="I217" i="1" s="1"/>
  <c r="A217" i="1"/>
  <c r="H217" i="1" l="1"/>
  <c r="I218" i="1" s="1"/>
  <c r="A218" i="1"/>
  <c r="E216" i="1"/>
  <c r="G216" i="1" s="1"/>
  <c r="D216" i="1"/>
  <c r="F217" i="1"/>
  <c r="C217" i="1"/>
  <c r="B218" i="1"/>
  <c r="C218" i="1" l="1"/>
  <c r="B219" i="1"/>
  <c r="D217" i="1"/>
  <c r="E217" i="1"/>
  <c r="G217" i="1" s="1"/>
  <c r="F218" i="1"/>
  <c r="H218" i="1"/>
  <c r="I219" i="1" s="1"/>
  <c r="A219" i="1"/>
  <c r="H219" i="1" l="1"/>
  <c r="I220" i="1" s="1"/>
  <c r="A220" i="1"/>
  <c r="E218" i="1"/>
  <c r="G218" i="1" s="1"/>
  <c r="D218" i="1"/>
  <c r="F219" i="1"/>
  <c r="C219" i="1"/>
  <c r="B220" i="1"/>
  <c r="C220" i="1" l="1"/>
  <c r="B221" i="1"/>
  <c r="E219" i="1"/>
  <c r="G219" i="1"/>
  <c r="D219" i="1"/>
  <c r="F220" i="1"/>
  <c r="H220" i="1"/>
  <c r="I221" i="1" s="1"/>
  <c r="A221" i="1"/>
  <c r="H221" i="1" l="1"/>
  <c r="I222" i="1" s="1"/>
  <c r="A222" i="1"/>
  <c r="E220" i="1"/>
  <c r="G220" i="1"/>
  <c r="D220" i="1"/>
  <c r="F221" i="1"/>
  <c r="C221" i="1"/>
  <c r="B222" i="1"/>
  <c r="C222" i="1" l="1"/>
  <c r="B223" i="1"/>
  <c r="D221" i="1"/>
  <c r="E221" i="1"/>
  <c r="G221" i="1" s="1"/>
  <c r="F222" i="1"/>
  <c r="H222" i="1"/>
  <c r="I223" i="1" s="1"/>
  <c r="A223" i="1"/>
  <c r="H223" i="1" l="1"/>
  <c r="I224" i="1" s="1"/>
  <c r="A224" i="1"/>
  <c r="E222" i="1"/>
  <c r="G222" i="1" s="1"/>
  <c r="D222" i="1"/>
  <c r="F223" i="1"/>
  <c r="C223" i="1"/>
  <c r="B224" i="1"/>
  <c r="C224" i="1" l="1"/>
  <c r="B225" i="1"/>
  <c r="D223" i="1"/>
  <c r="E223" i="1"/>
  <c r="G223" i="1" s="1"/>
  <c r="F224" i="1"/>
  <c r="H224" i="1"/>
  <c r="I225" i="1" s="1"/>
  <c r="A225" i="1"/>
  <c r="H225" i="1" l="1"/>
  <c r="I226" i="1" s="1"/>
  <c r="A226" i="1"/>
  <c r="E224" i="1"/>
  <c r="G224" i="1" s="1"/>
  <c r="D224" i="1"/>
  <c r="F225" i="1"/>
  <c r="C225" i="1"/>
  <c r="B226" i="1"/>
  <c r="C226" i="1" l="1"/>
  <c r="B227" i="1"/>
  <c r="D225" i="1"/>
  <c r="E225" i="1"/>
  <c r="G225" i="1" s="1"/>
  <c r="F226" i="1"/>
  <c r="A227" i="1"/>
  <c r="H226" i="1"/>
  <c r="I227" i="1" s="1"/>
  <c r="E226" i="1" l="1"/>
  <c r="G226" i="1" s="1"/>
  <c r="D226" i="1"/>
  <c r="A228" i="1"/>
  <c r="H227" i="1"/>
  <c r="I228" i="1" s="1"/>
  <c r="F227" i="1"/>
  <c r="C227" i="1"/>
  <c r="B228" i="1"/>
  <c r="C228" i="1" l="1"/>
  <c r="B229" i="1"/>
  <c r="A229" i="1"/>
  <c r="H228" i="1"/>
  <c r="I229" i="1" s="1"/>
  <c r="E227" i="1"/>
  <c r="G227" i="1" s="1"/>
  <c r="D227" i="1"/>
  <c r="F228" i="1"/>
  <c r="F229" i="1" l="1"/>
  <c r="E228" i="1"/>
  <c r="G228" i="1" s="1"/>
  <c r="D228" i="1"/>
  <c r="A230" i="1"/>
  <c r="H229" i="1"/>
  <c r="I230" i="1" s="1"/>
  <c r="C229" i="1"/>
  <c r="B230" i="1"/>
  <c r="F230" i="1" l="1"/>
  <c r="C230" i="1"/>
  <c r="B231" i="1"/>
  <c r="D229" i="1"/>
  <c r="E229" i="1"/>
  <c r="G229" i="1" s="1"/>
  <c r="A231" i="1"/>
  <c r="H230" i="1"/>
  <c r="I231" i="1" s="1"/>
  <c r="F231" i="1" l="1"/>
  <c r="A232" i="1"/>
  <c r="H231" i="1"/>
  <c r="I232" i="1" s="1"/>
  <c r="C231" i="1"/>
  <c r="B232" i="1"/>
  <c r="E230" i="1"/>
  <c r="G230" i="1" s="1"/>
  <c r="D230" i="1"/>
  <c r="D231" i="1" l="1"/>
  <c r="E231" i="1"/>
  <c r="G231" i="1" s="1"/>
  <c r="F232" i="1"/>
  <c r="C232" i="1"/>
  <c r="B233" i="1"/>
  <c r="A233" i="1"/>
  <c r="H232" i="1"/>
  <c r="I233" i="1" s="1"/>
  <c r="F233" i="1" l="1"/>
  <c r="A234" i="1"/>
  <c r="H233" i="1"/>
  <c r="I234" i="1" s="1"/>
  <c r="C233" i="1"/>
  <c r="B234" i="1"/>
  <c r="E232" i="1"/>
  <c r="G232" i="1"/>
  <c r="D232" i="1"/>
  <c r="D233" i="1" l="1"/>
  <c r="E233" i="1"/>
  <c r="G233" i="1" s="1"/>
  <c r="A235" i="1"/>
  <c r="H234" i="1"/>
  <c r="I235" i="1" s="1"/>
  <c r="C234" i="1"/>
  <c r="B235" i="1"/>
  <c r="F234" i="1"/>
  <c r="F235" i="1" l="1"/>
  <c r="A236" i="1"/>
  <c r="H235" i="1"/>
  <c r="I236" i="1" s="1"/>
  <c r="C235" i="1"/>
  <c r="B236" i="1"/>
  <c r="E234" i="1"/>
  <c r="G234" i="1" s="1"/>
  <c r="D234" i="1"/>
  <c r="F236" i="1" l="1"/>
  <c r="C236" i="1"/>
  <c r="B237" i="1"/>
  <c r="E235" i="1"/>
  <c r="G235" i="1" s="1"/>
  <c r="D235" i="1"/>
  <c r="A237" i="1"/>
  <c r="H236" i="1"/>
  <c r="I237" i="1" s="1"/>
  <c r="F237" i="1" l="1"/>
  <c r="A238" i="1"/>
  <c r="H237" i="1"/>
  <c r="I238" i="1" s="1"/>
  <c r="C237" i="1"/>
  <c r="B238" i="1"/>
  <c r="E236" i="1"/>
  <c r="G236" i="1" s="1"/>
  <c r="D236" i="1"/>
  <c r="D237" i="1" l="1"/>
  <c r="E237" i="1"/>
  <c r="G237" i="1" s="1"/>
  <c r="F238" i="1"/>
  <c r="C238" i="1"/>
  <c r="B239" i="1"/>
  <c r="A239" i="1"/>
  <c r="H238" i="1"/>
  <c r="I239" i="1" s="1"/>
  <c r="F239" i="1" l="1"/>
  <c r="A240" i="1"/>
  <c r="H239" i="1"/>
  <c r="I240" i="1" s="1"/>
  <c r="C239" i="1"/>
  <c r="B240" i="1"/>
  <c r="E238" i="1"/>
  <c r="D238" i="1"/>
  <c r="G238" i="1"/>
  <c r="D239" i="1" l="1"/>
  <c r="E239" i="1"/>
  <c r="G239" i="1" s="1"/>
  <c r="A241" i="1"/>
  <c r="H240" i="1"/>
  <c r="I241" i="1" s="1"/>
  <c r="C240" i="1"/>
  <c r="B241" i="1"/>
  <c r="F240" i="1"/>
  <c r="F241" i="1" l="1"/>
  <c r="A242" i="1"/>
  <c r="H241" i="1"/>
  <c r="I242" i="1" s="1"/>
  <c r="C241" i="1"/>
  <c r="B242" i="1"/>
  <c r="E240" i="1"/>
  <c r="G240" i="1"/>
  <c r="D240" i="1"/>
  <c r="F242" i="1" l="1"/>
  <c r="C242" i="1"/>
  <c r="B243" i="1"/>
  <c r="D241" i="1"/>
  <c r="E241" i="1"/>
  <c r="G241" i="1" s="1"/>
  <c r="A243" i="1"/>
  <c r="H242" i="1"/>
  <c r="I243" i="1" s="1"/>
  <c r="F243" i="1" l="1"/>
  <c r="A244" i="1"/>
  <c r="H243" i="1"/>
  <c r="I244" i="1" s="1"/>
  <c r="C243" i="1"/>
  <c r="B244" i="1"/>
  <c r="E242" i="1"/>
  <c r="D242" i="1"/>
  <c r="G242" i="1"/>
  <c r="E243" i="1" l="1"/>
  <c r="G243" i="1" s="1"/>
  <c r="D243" i="1"/>
  <c r="F244" i="1"/>
  <c r="C244" i="1"/>
  <c r="B245" i="1"/>
  <c r="A245" i="1"/>
  <c r="H244" i="1"/>
  <c r="I245" i="1" s="1"/>
  <c r="F245" i="1" l="1"/>
  <c r="A246" i="1"/>
  <c r="H245" i="1"/>
  <c r="I246" i="1" s="1"/>
  <c r="C245" i="1"/>
  <c r="B246" i="1"/>
  <c r="E244" i="1"/>
  <c r="G244" i="1"/>
  <c r="D244" i="1"/>
  <c r="D245" i="1" l="1"/>
  <c r="E245" i="1"/>
  <c r="G245" i="1" s="1"/>
  <c r="A247" i="1"/>
  <c r="H246" i="1"/>
  <c r="I247" i="1" s="1"/>
  <c r="C246" i="1"/>
  <c r="B247" i="1"/>
  <c r="F246" i="1"/>
  <c r="F247" i="1" l="1"/>
  <c r="A248" i="1"/>
  <c r="H247" i="1"/>
  <c r="I248" i="1" s="1"/>
  <c r="C247" i="1"/>
  <c r="B248" i="1"/>
  <c r="E246" i="1"/>
  <c r="D246" i="1"/>
  <c r="G246" i="1"/>
  <c r="F248" i="1" l="1"/>
  <c r="C248" i="1"/>
  <c r="B249" i="1"/>
  <c r="D247" i="1"/>
  <c r="E247" i="1"/>
  <c r="G247" i="1" s="1"/>
  <c r="A249" i="1"/>
  <c r="H248" i="1"/>
  <c r="I249" i="1" s="1"/>
  <c r="F249" i="1" l="1"/>
  <c r="A250" i="1"/>
  <c r="H249" i="1"/>
  <c r="I250" i="1" s="1"/>
  <c r="C249" i="1"/>
  <c r="B250" i="1"/>
  <c r="E248" i="1"/>
  <c r="G248" i="1"/>
  <c r="D248" i="1"/>
  <c r="D249" i="1" l="1"/>
  <c r="E249" i="1"/>
  <c r="G249" i="1" s="1"/>
  <c r="F250" i="1"/>
  <c r="C250" i="1"/>
  <c r="B251" i="1"/>
  <c r="A251" i="1"/>
  <c r="H250" i="1"/>
  <c r="I251" i="1" s="1"/>
  <c r="F251" i="1" l="1"/>
  <c r="A252" i="1"/>
  <c r="H251" i="1"/>
  <c r="I252" i="1" s="1"/>
  <c r="C251" i="1"/>
  <c r="B252" i="1"/>
  <c r="E250" i="1"/>
  <c r="G250" i="1" s="1"/>
  <c r="D250" i="1"/>
  <c r="E251" i="1" l="1"/>
  <c r="G251" i="1" s="1"/>
  <c r="D251" i="1"/>
  <c r="A253" i="1"/>
  <c r="H252" i="1"/>
  <c r="I253" i="1" s="1"/>
  <c r="C252" i="1"/>
  <c r="B253" i="1"/>
  <c r="F252" i="1"/>
  <c r="F253" i="1" l="1"/>
  <c r="A254" i="1"/>
  <c r="H253" i="1"/>
  <c r="I254" i="1" s="1"/>
  <c r="C253" i="1"/>
  <c r="B254" i="1"/>
  <c r="E252" i="1"/>
  <c r="G252" i="1"/>
  <c r="D252" i="1"/>
  <c r="F254" i="1" l="1"/>
  <c r="C254" i="1"/>
  <c r="B255" i="1"/>
  <c r="D253" i="1"/>
  <c r="E253" i="1"/>
  <c r="G253" i="1" s="1"/>
  <c r="A255" i="1"/>
  <c r="H254" i="1"/>
  <c r="I255" i="1" s="1"/>
  <c r="F255" i="1" l="1"/>
  <c r="A256" i="1"/>
  <c r="H255" i="1"/>
  <c r="I256" i="1" s="1"/>
  <c r="C255" i="1"/>
  <c r="B256" i="1"/>
  <c r="E254" i="1"/>
  <c r="D254" i="1"/>
  <c r="G254" i="1"/>
  <c r="D255" i="1" l="1"/>
  <c r="E255" i="1"/>
  <c r="G255" i="1" s="1"/>
  <c r="F256" i="1"/>
  <c r="C256" i="1"/>
  <c r="B257" i="1"/>
  <c r="A257" i="1"/>
  <c r="H256" i="1"/>
  <c r="I257" i="1" s="1"/>
  <c r="F257" i="1" l="1"/>
  <c r="A258" i="1"/>
  <c r="H257" i="1"/>
  <c r="I258" i="1" s="1"/>
  <c r="C257" i="1"/>
  <c r="B258" i="1"/>
  <c r="E256" i="1"/>
  <c r="G256" i="1"/>
  <c r="D256" i="1"/>
  <c r="D257" i="1" l="1"/>
  <c r="E257" i="1"/>
  <c r="G257" i="1" s="1"/>
  <c r="A259" i="1"/>
  <c r="H258" i="1"/>
  <c r="I259" i="1" s="1"/>
  <c r="C258" i="1"/>
  <c r="B259" i="1"/>
  <c r="F258" i="1"/>
  <c r="F259" i="1" l="1"/>
  <c r="A260" i="1"/>
  <c r="H259" i="1"/>
  <c r="I260" i="1" s="1"/>
  <c r="C259" i="1"/>
  <c r="B260" i="1"/>
  <c r="E258" i="1"/>
  <c r="D258" i="1"/>
  <c r="G258" i="1"/>
  <c r="F260" i="1" l="1"/>
  <c r="C260" i="1"/>
  <c r="B261" i="1"/>
  <c r="E259" i="1"/>
  <c r="G259" i="1" s="1"/>
  <c r="D259" i="1"/>
  <c r="A261" i="1"/>
  <c r="H260" i="1"/>
  <c r="I261" i="1" s="1"/>
  <c r="F261" i="1" l="1"/>
  <c r="A262" i="1"/>
  <c r="H261" i="1"/>
  <c r="I262" i="1" s="1"/>
  <c r="C261" i="1"/>
  <c r="B262" i="1"/>
  <c r="E260" i="1"/>
  <c r="G260" i="1" s="1"/>
  <c r="D260" i="1"/>
  <c r="D261" i="1" l="1"/>
  <c r="E261" i="1"/>
  <c r="G261" i="1" s="1"/>
  <c r="F262" i="1"/>
  <c r="C262" i="1"/>
  <c r="B263" i="1"/>
  <c r="A263" i="1"/>
  <c r="H262" i="1"/>
  <c r="I263" i="1" s="1"/>
  <c r="F263" i="1" l="1"/>
  <c r="A264" i="1"/>
  <c r="H263" i="1"/>
  <c r="I264" i="1" s="1"/>
  <c r="C263" i="1"/>
  <c r="B264" i="1"/>
  <c r="E262" i="1"/>
  <c r="D262" i="1"/>
  <c r="G262" i="1"/>
  <c r="D263" i="1" l="1"/>
  <c r="E263" i="1"/>
  <c r="G263" i="1" s="1"/>
  <c r="A265" i="1"/>
  <c r="H264" i="1"/>
  <c r="I265" i="1" s="1"/>
  <c r="C264" i="1"/>
  <c r="B265" i="1"/>
  <c r="F264" i="1"/>
  <c r="F265" i="1" l="1"/>
  <c r="A266" i="1"/>
  <c r="H265" i="1"/>
  <c r="I266" i="1" s="1"/>
  <c r="C265" i="1"/>
  <c r="B266" i="1"/>
  <c r="E264" i="1"/>
  <c r="G264" i="1" s="1"/>
  <c r="D264" i="1"/>
  <c r="F266" i="1" l="1"/>
  <c r="C266" i="1"/>
  <c r="B267" i="1"/>
  <c r="D265" i="1"/>
  <c r="E265" i="1"/>
  <c r="G265" i="1" s="1"/>
  <c r="A267" i="1"/>
  <c r="H266" i="1"/>
  <c r="I267" i="1" s="1"/>
  <c r="F267" i="1" l="1"/>
  <c r="A268" i="1"/>
  <c r="H267" i="1"/>
  <c r="I268" i="1" s="1"/>
  <c r="C267" i="1"/>
  <c r="B268" i="1"/>
  <c r="E266" i="1"/>
  <c r="D266" i="1"/>
  <c r="G266" i="1"/>
  <c r="D267" i="1" l="1"/>
  <c r="E267" i="1"/>
  <c r="G267" i="1" s="1"/>
  <c r="F268" i="1"/>
  <c r="C268" i="1"/>
  <c r="B269" i="1"/>
  <c r="A269" i="1"/>
  <c r="H268" i="1"/>
  <c r="I269" i="1" s="1"/>
  <c r="F269" i="1" l="1"/>
  <c r="A270" i="1"/>
  <c r="H269" i="1"/>
  <c r="I270" i="1" s="1"/>
  <c r="C269" i="1"/>
  <c r="B270" i="1"/>
  <c r="E268" i="1"/>
  <c r="G268" i="1"/>
  <c r="D268" i="1"/>
  <c r="D269" i="1" l="1"/>
  <c r="E269" i="1"/>
  <c r="G269" i="1" s="1"/>
  <c r="A271" i="1"/>
  <c r="H270" i="1"/>
  <c r="I271" i="1" s="1"/>
  <c r="C270" i="1"/>
  <c r="B271" i="1"/>
  <c r="F270" i="1"/>
  <c r="F271" i="1" l="1"/>
  <c r="A272" i="1"/>
  <c r="H271" i="1"/>
  <c r="I272" i="1" s="1"/>
  <c r="C271" i="1"/>
  <c r="B272" i="1"/>
  <c r="E270" i="1"/>
  <c r="D270" i="1"/>
  <c r="G270" i="1"/>
  <c r="F272" i="1" l="1"/>
  <c r="C272" i="1"/>
  <c r="B273" i="1"/>
  <c r="D271" i="1"/>
  <c r="E271" i="1"/>
  <c r="G271" i="1" s="1"/>
  <c r="A273" i="1"/>
  <c r="H272" i="1"/>
  <c r="I273" i="1" s="1"/>
  <c r="F273" i="1" l="1"/>
  <c r="A274" i="1"/>
  <c r="H273" i="1"/>
  <c r="I274" i="1" s="1"/>
  <c r="C273" i="1"/>
  <c r="B274" i="1"/>
  <c r="E272" i="1"/>
  <c r="G272" i="1" s="1"/>
  <c r="D272" i="1"/>
  <c r="D273" i="1" l="1"/>
  <c r="E273" i="1"/>
  <c r="G273" i="1" s="1"/>
  <c r="F274" i="1"/>
  <c r="C274" i="1"/>
  <c r="B275" i="1"/>
  <c r="A275" i="1"/>
  <c r="H274" i="1"/>
  <c r="I275" i="1" s="1"/>
  <c r="F275" i="1" l="1"/>
  <c r="A276" i="1"/>
  <c r="H275" i="1"/>
  <c r="I276" i="1" s="1"/>
  <c r="C275" i="1"/>
  <c r="B276" i="1"/>
  <c r="E274" i="1"/>
  <c r="G274" i="1" s="1"/>
  <c r="D274" i="1"/>
  <c r="D275" i="1" l="1"/>
  <c r="E275" i="1"/>
  <c r="G275" i="1" s="1"/>
  <c r="A277" i="1"/>
  <c r="H276" i="1"/>
  <c r="I277" i="1" s="1"/>
  <c r="C276" i="1"/>
  <c r="B277" i="1"/>
  <c r="F276" i="1"/>
  <c r="F277" i="1" l="1"/>
  <c r="A278" i="1"/>
  <c r="H277" i="1"/>
  <c r="I278" i="1" s="1"/>
  <c r="C277" i="1"/>
  <c r="B278" i="1"/>
  <c r="E276" i="1"/>
  <c r="G276" i="1"/>
  <c r="D276" i="1"/>
  <c r="F278" i="1" l="1"/>
  <c r="C278" i="1"/>
  <c r="B279" i="1"/>
  <c r="D277" i="1"/>
  <c r="E277" i="1"/>
  <c r="G277" i="1" s="1"/>
  <c r="A279" i="1"/>
  <c r="H278" i="1"/>
  <c r="I279" i="1" s="1"/>
  <c r="F279" i="1" l="1"/>
  <c r="A280" i="1"/>
  <c r="H279" i="1"/>
  <c r="I280" i="1" s="1"/>
  <c r="C279" i="1"/>
  <c r="B280" i="1"/>
  <c r="E278" i="1"/>
  <c r="G278" i="1" s="1"/>
  <c r="D278" i="1"/>
  <c r="D279" i="1" l="1"/>
  <c r="E279" i="1"/>
  <c r="G279" i="1" s="1"/>
  <c r="F280" i="1"/>
  <c r="C280" i="1"/>
  <c r="B281" i="1"/>
  <c r="A281" i="1"/>
  <c r="H280" i="1"/>
  <c r="I281" i="1" s="1"/>
  <c r="F281" i="1" l="1"/>
  <c r="A282" i="1"/>
  <c r="H281" i="1"/>
  <c r="I282" i="1" s="1"/>
  <c r="C281" i="1"/>
  <c r="B282" i="1"/>
  <c r="E280" i="1"/>
  <c r="G280" i="1" s="1"/>
  <c r="D280" i="1"/>
  <c r="D281" i="1" l="1"/>
  <c r="E281" i="1"/>
  <c r="G281" i="1" s="1"/>
  <c r="A283" i="1"/>
  <c r="H282" i="1"/>
  <c r="I283" i="1" s="1"/>
  <c r="C282" i="1"/>
  <c r="B283" i="1"/>
  <c r="F282" i="1"/>
  <c r="F283" i="1" l="1"/>
  <c r="A284" i="1"/>
  <c r="H283" i="1"/>
  <c r="I284" i="1" s="1"/>
  <c r="C283" i="1"/>
  <c r="B284" i="1"/>
  <c r="E282" i="1"/>
  <c r="G282" i="1" s="1"/>
  <c r="D282" i="1"/>
  <c r="F284" i="1" l="1"/>
  <c r="C284" i="1"/>
  <c r="B285" i="1"/>
  <c r="E283" i="1"/>
  <c r="G283" i="1" s="1"/>
  <c r="D283" i="1"/>
  <c r="A285" i="1"/>
  <c r="H284" i="1"/>
  <c r="I285" i="1" s="1"/>
  <c r="F285" i="1" l="1"/>
  <c r="A286" i="1"/>
  <c r="H285" i="1"/>
  <c r="I286" i="1" s="1"/>
  <c r="C285" i="1"/>
  <c r="B286" i="1"/>
  <c r="E284" i="1"/>
  <c r="G284" i="1" s="1"/>
  <c r="D284" i="1"/>
  <c r="D285" i="1" l="1"/>
  <c r="E285" i="1"/>
  <c r="G285" i="1" s="1"/>
  <c r="F286" i="1"/>
  <c r="C286" i="1"/>
  <c r="B287" i="1"/>
  <c r="A287" i="1"/>
  <c r="H286" i="1"/>
  <c r="I287" i="1" s="1"/>
  <c r="F287" i="1" l="1"/>
  <c r="A288" i="1"/>
  <c r="H287" i="1"/>
  <c r="I288" i="1" s="1"/>
  <c r="C287" i="1"/>
  <c r="B288" i="1"/>
  <c r="E286" i="1"/>
  <c r="G286" i="1" s="1"/>
  <c r="D286" i="1"/>
  <c r="D287" i="1" l="1"/>
  <c r="E287" i="1"/>
  <c r="G287" i="1" s="1"/>
  <c r="A289" i="1"/>
  <c r="H288" i="1"/>
  <c r="I289" i="1" s="1"/>
  <c r="C288" i="1"/>
  <c r="B289" i="1"/>
  <c r="F288" i="1"/>
  <c r="F289" i="1" l="1"/>
  <c r="A290" i="1"/>
  <c r="H289" i="1"/>
  <c r="I290" i="1" s="1"/>
  <c r="C289" i="1"/>
  <c r="B290" i="1"/>
  <c r="E288" i="1"/>
  <c r="G288" i="1" s="1"/>
  <c r="D288" i="1"/>
  <c r="F290" i="1" l="1"/>
  <c r="F291" i="1" s="1"/>
  <c r="C290" i="1"/>
  <c r="B291" i="1"/>
  <c r="D289" i="1"/>
  <c r="E289" i="1"/>
  <c r="G289" i="1" s="1"/>
  <c r="A291" i="1"/>
  <c r="H290" i="1"/>
  <c r="I291" i="1" s="1"/>
  <c r="A292" i="1" l="1"/>
  <c r="H291" i="1"/>
  <c r="I292" i="1" s="1"/>
  <c r="C291" i="1"/>
  <c r="B292" i="1"/>
  <c r="E290" i="1"/>
  <c r="G290" i="1" s="1"/>
  <c r="D290" i="1"/>
  <c r="D291" i="1" l="1"/>
  <c r="E291" i="1"/>
  <c r="G291" i="1" s="1"/>
  <c r="F292" i="1"/>
  <c r="C292" i="1"/>
  <c r="B293" i="1"/>
  <c r="A293" i="1"/>
  <c r="H292" i="1"/>
  <c r="I293" i="1" s="1"/>
  <c r="F293" i="1" l="1"/>
  <c r="A294" i="1"/>
  <c r="H293" i="1"/>
  <c r="I294" i="1" s="1"/>
  <c r="C293" i="1"/>
  <c r="B294" i="1"/>
  <c r="E292" i="1"/>
  <c r="G292" i="1" s="1"/>
  <c r="D292" i="1"/>
  <c r="E293" i="1" l="1"/>
  <c r="G293" i="1" s="1"/>
  <c r="D293" i="1"/>
  <c r="A295" i="1"/>
  <c r="H294" i="1"/>
  <c r="I295" i="1" s="1"/>
  <c r="C294" i="1"/>
  <c r="B295" i="1"/>
  <c r="F294" i="1"/>
  <c r="F295" i="1" l="1"/>
  <c r="A296" i="1"/>
  <c r="H295" i="1"/>
  <c r="I296" i="1" s="1"/>
  <c r="C295" i="1"/>
  <c r="B296" i="1"/>
  <c r="E294" i="1"/>
  <c r="G294" i="1" s="1"/>
  <c r="D294" i="1"/>
  <c r="F296" i="1" l="1"/>
  <c r="C296" i="1"/>
  <c r="B297" i="1"/>
  <c r="D295" i="1"/>
  <c r="E295" i="1"/>
  <c r="G295" i="1" s="1"/>
  <c r="A297" i="1"/>
  <c r="H296" i="1"/>
  <c r="I297" i="1" s="1"/>
  <c r="F297" i="1" l="1"/>
  <c r="A298" i="1"/>
  <c r="H297" i="1"/>
  <c r="I298" i="1" s="1"/>
  <c r="C297" i="1"/>
  <c r="B298" i="1"/>
  <c r="E296" i="1"/>
  <c r="D296" i="1"/>
  <c r="G296" i="1"/>
  <c r="D297" i="1" l="1"/>
  <c r="E297" i="1"/>
  <c r="G297" i="1" s="1"/>
  <c r="F298" i="1"/>
  <c r="C298" i="1"/>
  <c r="B299" i="1"/>
  <c r="A299" i="1"/>
  <c r="H298" i="1"/>
  <c r="I299" i="1" s="1"/>
  <c r="F299" i="1" l="1"/>
  <c r="A300" i="1"/>
  <c r="H299" i="1"/>
  <c r="I300" i="1" s="1"/>
  <c r="C299" i="1"/>
  <c r="B300" i="1"/>
  <c r="E298" i="1"/>
  <c r="G298" i="1" s="1"/>
  <c r="D298" i="1"/>
  <c r="D299" i="1" l="1"/>
  <c r="E299" i="1"/>
  <c r="G299" i="1" s="1"/>
  <c r="A301" i="1"/>
  <c r="H300" i="1"/>
  <c r="I301" i="1" s="1"/>
  <c r="C300" i="1"/>
  <c r="B301" i="1"/>
  <c r="F300" i="1"/>
  <c r="F301" i="1" l="1"/>
  <c r="A302" i="1"/>
  <c r="H301" i="1"/>
  <c r="I302" i="1" s="1"/>
  <c r="C301" i="1"/>
  <c r="B302" i="1"/>
  <c r="E300" i="1"/>
  <c r="G300" i="1"/>
  <c r="D300" i="1"/>
  <c r="F302" i="1" l="1"/>
  <c r="C302" i="1"/>
  <c r="B303" i="1"/>
  <c r="D301" i="1"/>
  <c r="E301" i="1"/>
  <c r="G301" i="1" s="1"/>
  <c r="A303" i="1"/>
  <c r="H302" i="1"/>
  <c r="I303" i="1" s="1"/>
  <c r="F303" i="1" l="1"/>
  <c r="A304" i="1"/>
  <c r="H303" i="1"/>
  <c r="I304" i="1" s="1"/>
  <c r="C303" i="1"/>
  <c r="B304" i="1"/>
  <c r="E302" i="1"/>
  <c r="G302" i="1"/>
  <c r="D302" i="1"/>
  <c r="D303" i="1" l="1"/>
  <c r="E303" i="1"/>
  <c r="G303" i="1" s="1"/>
  <c r="F304" i="1"/>
  <c r="C304" i="1"/>
  <c r="B305" i="1"/>
  <c r="A305" i="1"/>
  <c r="H304" i="1"/>
  <c r="I305" i="1" s="1"/>
  <c r="F305" i="1" l="1"/>
  <c r="A306" i="1"/>
  <c r="H305" i="1"/>
  <c r="I306" i="1" s="1"/>
  <c r="C305" i="1"/>
  <c r="B306" i="1"/>
  <c r="E304" i="1"/>
  <c r="G304" i="1"/>
  <c r="D304" i="1"/>
  <c r="D305" i="1" l="1"/>
  <c r="E305" i="1"/>
  <c r="G305" i="1" s="1"/>
  <c r="A307" i="1"/>
  <c r="H306" i="1"/>
  <c r="I307" i="1" s="1"/>
  <c r="C306" i="1"/>
  <c r="B307" i="1"/>
  <c r="F306" i="1"/>
  <c r="F307" i="1" l="1"/>
  <c r="A308" i="1"/>
  <c r="H307" i="1"/>
  <c r="I308" i="1" s="1"/>
  <c r="C307" i="1"/>
  <c r="B308" i="1"/>
  <c r="E306" i="1"/>
  <c r="G306" i="1" s="1"/>
  <c r="D306" i="1"/>
  <c r="F308" i="1" l="1"/>
  <c r="C308" i="1"/>
  <c r="B309" i="1"/>
  <c r="D307" i="1"/>
  <c r="E307" i="1"/>
  <c r="G307" i="1" s="1"/>
  <c r="A309" i="1"/>
  <c r="H308" i="1"/>
  <c r="I309" i="1" s="1"/>
  <c r="F309" i="1" l="1"/>
  <c r="A310" i="1"/>
  <c r="H309" i="1"/>
  <c r="I310" i="1" s="1"/>
  <c r="C309" i="1"/>
  <c r="B310" i="1"/>
  <c r="E308" i="1"/>
  <c r="G308" i="1" s="1"/>
  <c r="D308" i="1"/>
  <c r="E309" i="1" l="1"/>
  <c r="G309" i="1" s="1"/>
  <c r="D309" i="1"/>
  <c r="F310" i="1"/>
  <c r="C310" i="1"/>
  <c r="B311" i="1"/>
  <c r="A311" i="1"/>
  <c r="H310" i="1"/>
  <c r="I311" i="1" s="1"/>
  <c r="F311" i="1" l="1"/>
  <c r="A312" i="1"/>
  <c r="H311" i="1"/>
  <c r="I312" i="1" s="1"/>
  <c r="C311" i="1"/>
  <c r="B312" i="1"/>
  <c r="E310" i="1"/>
  <c r="G310" i="1" s="1"/>
  <c r="D310" i="1"/>
  <c r="D311" i="1" l="1"/>
  <c r="E311" i="1"/>
  <c r="G311" i="1" s="1"/>
  <c r="A313" i="1"/>
  <c r="H312" i="1"/>
  <c r="I313" i="1" s="1"/>
  <c r="C312" i="1"/>
  <c r="B313" i="1"/>
  <c r="F312" i="1"/>
  <c r="F313" i="1" l="1"/>
  <c r="A314" i="1"/>
  <c r="H313" i="1"/>
  <c r="I314" i="1" s="1"/>
  <c r="C313" i="1"/>
  <c r="B314" i="1"/>
  <c r="E312" i="1"/>
  <c r="D312" i="1"/>
  <c r="G312" i="1"/>
  <c r="F314" i="1" l="1"/>
  <c r="C314" i="1"/>
  <c r="B315" i="1"/>
  <c r="E313" i="1"/>
  <c r="G313" i="1" s="1"/>
  <c r="D313" i="1"/>
  <c r="A315" i="1"/>
  <c r="H314" i="1"/>
  <c r="I315" i="1" s="1"/>
  <c r="F315" i="1" l="1"/>
  <c r="A316" i="1"/>
  <c r="H315" i="1"/>
  <c r="I316" i="1" s="1"/>
  <c r="C315" i="1"/>
  <c r="B316" i="1"/>
  <c r="E314" i="1"/>
  <c r="G314" i="1" s="1"/>
  <c r="D314" i="1"/>
  <c r="D315" i="1" l="1"/>
  <c r="E315" i="1"/>
  <c r="G315" i="1" s="1"/>
  <c r="F316" i="1"/>
  <c r="C316" i="1"/>
  <c r="B317" i="1"/>
  <c r="A317" i="1"/>
  <c r="H316" i="1"/>
  <c r="I317" i="1" s="1"/>
  <c r="F317" i="1" l="1"/>
  <c r="A318" i="1"/>
  <c r="H317" i="1"/>
  <c r="I318" i="1" s="1"/>
  <c r="C317" i="1"/>
  <c r="B318" i="1"/>
  <c r="E316" i="1"/>
  <c r="G316" i="1" s="1"/>
  <c r="D316" i="1"/>
  <c r="D317" i="1" l="1"/>
  <c r="E317" i="1"/>
  <c r="G317" i="1" s="1"/>
  <c r="A319" i="1"/>
  <c r="H318" i="1"/>
  <c r="I319" i="1" s="1"/>
  <c r="C318" i="1"/>
  <c r="B319" i="1"/>
  <c r="F318" i="1"/>
  <c r="F319" i="1" l="1"/>
  <c r="A320" i="1"/>
  <c r="H319" i="1"/>
  <c r="I320" i="1" s="1"/>
  <c r="C319" i="1"/>
  <c r="B320" i="1"/>
  <c r="E318" i="1"/>
  <c r="G318" i="1"/>
  <c r="D318" i="1"/>
  <c r="F320" i="1" l="1"/>
  <c r="C320" i="1"/>
  <c r="B321" i="1"/>
  <c r="D319" i="1"/>
  <c r="E319" i="1"/>
  <c r="G319" i="1" s="1"/>
  <c r="A321" i="1"/>
  <c r="H320" i="1"/>
  <c r="I321" i="1" s="1"/>
  <c r="F321" i="1" l="1"/>
  <c r="A322" i="1"/>
  <c r="H321" i="1"/>
  <c r="I322" i="1" s="1"/>
  <c r="C321" i="1"/>
  <c r="B322" i="1"/>
  <c r="E320" i="1"/>
  <c r="G320" i="1"/>
  <c r="D320" i="1"/>
  <c r="D321" i="1" l="1"/>
  <c r="E321" i="1"/>
  <c r="G321" i="1" s="1"/>
  <c r="F322" i="1"/>
  <c r="C322" i="1"/>
  <c r="B323" i="1"/>
  <c r="A323" i="1"/>
  <c r="H322" i="1"/>
  <c r="I323" i="1" s="1"/>
  <c r="F323" i="1" l="1"/>
  <c r="A324" i="1"/>
  <c r="H323" i="1"/>
  <c r="I324" i="1" s="1"/>
  <c r="C323" i="1"/>
  <c r="B324" i="1"/>
  <c r="E322" i="1"/>
  <c r="D322" i="1"/>
  <c r="G322" i="1"/>
  <c r="D323" i="1" l="1"/>
  <c r="E323" i="1"/>
  <c r="G323" i="1" s="1"/>
  <c r="A325" i="1"/>
  <c r="H324" i="1"/>
  <c r="I325" i="1" s="1"/>
  <c r="C324" i="1"/>
  <c r="B325" i="1"/>
  <c r="F324" i="1"/>
  <c r="F325" i="1" l="1"/>
  <c r="A326" i="1"/>
  <c r="H325" i="1"/>
  <c r="I326" i="1" s="1"/>
  <c r="C325" i="1"/>
  <c r="B326" i="1"/>
  <c r="E324" i="1"/>
  <c r="G324" i="1" s="1"/>
  <c r="D324" i="1"/>
  <c r="F326" i="1" l="1"/>
  <c r="C326" i="1"/>
  <c r="B327" i="1"/>
  <c r="E325" i="1"/>
  <c r="G325" i="1" s="1"/>
  <c r="D325" i="1"/>
  <c r="A327" i="1"/>
  <c r="H326" i="1"/>
  <c r="I327" i="1" s="1"/>
  <c r="F327" i="1" l="1"/>
  <c r="A328" i="1"/>
  <c r="H327" i="1"/>
  <c r="I328" i="1" s="1"/>
  <c r="C327" i="1"/>
  <c r="B328" i="1"/>
  <c r="E326" i="1"/>
  <c r="G326" i="1" s="1"/>
  <c r="D326" i="1"/>
  <c r="D327" i="1" l="1"/>
  <c r="E327" i="1"/>
  <c r="G327" i="1"/>
  <c r="F328" i="1"/>
  <c r="C328" i="1"/>
  <c r="B329" i="1"/>
  <c r="A329" i="1"/>
  <c r="H328" i="1"/>
  <c r="I329" i="1" s="1"/>
  <c r="F329" i="1" l="1"/>
  <c r="A330" i="1"/>
  <c r="H329" i="1"/>
  <c r="I330" i="1" s="1"/>
  <c r="C329" i="1"/>
  <c r="B330" i="1"/>
  <c r="E328" i="1"/>
  <c r="D328" i="1"/>
  <c r="G328" i="1"/>
  <c r="D329" i="1" l="1"/>
  <c r="E329" i="1"/>
  <c r="G329" i="1" s="1"/>
  <c r="A331" i="1"/>
  <c r="H330" i="1"/>
  <c r="I331" i="1" s="1"/>
  <c r="C330" i="1"/>
  <c r="B331" i="1"/>
  <c r="F330" i="1"/>
  <c r="F331" i="1" l="1"/>
  <c r="A332" i="1"/>
  <c r="H331" i="1"/>
  <c r="I332" i="1" s="1"/>
  <c r="C331" i="1"/>
  <c r="B332" i="1"/>
  <c r="E330" i="1"/>
  <c r="G330" i="1"/>
  <c r="D330" i="1"/>
  <c r="F332" i="1" l="1"/>
  <c r="C332" i="1"/>
  <c r="B333" i="1"/>
  <c r="D331" i="1"/>
  <c r="E331" i="1"/>
  <c r="G331" i="1" s="1"/>
  <c r="A333" i="1"/>
  <c r="H332" i="1"/>
  <c r="I333" i="1" s="1"/>
  <c r="F333" i="1" l="1"/>
  <c r="A334" i="1"/>
  <c r="H333" i="1"/>
  <c r="I334" i="1" s="1"/>
  <c r="C333" i="1"/>
  <c r="B334" i="1"/>
  <c r="E332" i="1"/>
  <c r="G332" i="1" s="1"/>
  <c r="D332" i="1"/>
  <c r="D333" i="1" l="1"/>
  <c r="E333" i="1"/>
  <c r="G333" i="1" s="1"/>
  <c r="F334" i="1"/>
  <c r="C334" i="1"/>
  <c r="B335" i="1"/>
  <c r="A335" i="1"/>
  <c r="H334" i="1"/>
  <c r="I335" i="1" s="1"/>
  <c r="F335" i="1" l="1"/>
  <c r="A336" i="1"/>
  <c r="H335" i="1"/>
  <c r="I336" i="1" s="1"/>
  <c r="C335" i="1"/>
  <c r="B336" i="1"/>
  <c r="E334" i="1"/>
  <c r="G334" i="1"/>
  <c r="D334" i="1"/>
  <c r="D335" i="1" l="1"/>
  <c r="E335" i="1"/>
  <c r="G335" i="1" s="1"/>
  <c r="A337" i="1"/>
  <c r="H336" i="1"/>
  <c r="I337" i="1" s="1"/>
  <c r="C336" i="1"/>
  <c r="B337" i="1"/>
  <c r="F336" i="1"/>
  <c r="F337" i="1" l="1"/>
  <c r="A338" i="1"/>
  <c r="H337" i="1"/>
  <c r="I338" i="1" s="1"/>
  <c r="C337" i="1"/>
  <c r="B338" i="1"/>
  <c r="E336" i="1"/>
  <c r="G336" i="1" s="1"/>
  <c r="D336" i="1"/>
  <c r="F338" i="1" l="1"/>
  <c r="C338" i="1"/>
  <c r="B339" i="1"/>
  <c r="D337" i="1"/>
  <c r="E337" i="1"/>
  <c r="G337" i="1" s="1"/>
  <c r="A339" i="1"/>
  <c r="H338" i="1"/>
  <c r="I339" i="1" s="1"/>
  <c r="F339" i="1" l="1"/>
  <c r="A340" i="1"/>
  <c r="H339" i="1"/>
  <c r="I340" i="1" s="1"/>
  <c r="C339" i="1"/>
  <c r="B340" i="1"/>
  <c r="E338" i="1"/>
  <c r="G338" i="1" s="1"/>
  <c r="D338" i="1"/>
  <c r="D339" i="1" l="1"/>
  <c r="E339" i="1"/>
  <c r="G339" i="1" s="1"/>
  <c r="F340" i="1"/>
  <c r="C340" i="1"/>
  <c r="B341" i="1"/>
  <c r="A341" i="1"/>
  <c r="H340" i="1"/>
  <c r="I341" i="1" s="1"/>
  <c r="F341" i="1" l="1"/>
  <c r="A342" i="1"/>
  <c r="H341" i="1"/>
  <c r="I342" i="1" s="1"/>
  <c r="C341" i="1"/>
  <c r="B342" i="1"/>
  <c r="E340" i="1"/>
  <c r="G340" i="1" s="1"/>
  <c r="D340" i="1"/>
  <c r="E341" i="1" l="1"/>
  <c r="G341" i="1" s="1"/>
  <c r="D341" i="1"/>
  <c r="A343" i="1"/>
  <c r="H342" i="1"/>
  <c r="I343" i="1" s="1"/>
  <c r="C342" i="1"/>
  <c r="B343" i="1"/>
  <c r="F342" i="1"/>
  <c r="F343" i="1" l="1"/>
  <c r="A344" i="1"/>
  <c r="H343" i="1"/>
  <c r="I344" i="1" s="1"/>
  <c r="C343" i="1"/>
  <c r="B344" i="1"/>
  <c r="E342" i="1"/>
  <c r="G342" i="1"/>
  <c r="D342" i="1"/>
  <c r="F344" i="1" l="1"/>
  <c r="B345" i="1"/>
  <c r="C344" i="1"/>
  <c r="D343" i="1"/>
  <c r="E343" i="1"/>
  <c r="G343" i="1" s="1"/>
  <c r="A345" i="1"/>
  <c r="H344" i="1"/>
  <c r="I345" i="1" s="1"/>
  <c r="F345" i="1" l="1"/>
  <c r="A346" i="1"/>
  <c r="H345" i="1"/>
  <c r="I346" i="1" s="1"/>
  <c r="G344" i="1"/>
  <c r="D344" i="1"/>
  <c r="E344" i="1"/>
  <c r="B346" i="1"/>
  <c r="C345" i="1"/>
  <c r="E345" i="1" l="1"/>
  <c r="G345" i="1" s="1"/>
  <c r="D345" i="1"/>
  <c r="B347" i="1"/>
  <c r="C346" i="1"/>
  <c r="F346" i="1"/>
  <c r="A347" i="1"/>
  <c r="H346" i="1"/>
  <c r="I347" i="1" s="1"/>
  <c r="F347" i="1" l="1"/>
  <c r="B348" i="1"/>
  <c r="C347" i="1"/>
  <c r="A348" i="1"/>
  <c r="H347" i="1"/>
  <c r="I348" i="1" s="1"/>
  <c r="E346" i="1"/>
  <c r="G346" i="1" s="1"/>
  <c r="D346" i="1"/>
  <c r="A349" i="1" l="1"/>
  <c r="H348" i="1"/>
  <c r="I349" i="1" s="1"/>
  <c r="D347" i="1"/>
  <c r="E347" i="1"/>
  <c r="G347" i="1" s="1"/>
  <c r="F348" i="1"/>
  <c r="B349" i="1"/>
  <c r="C348" i="1"/>
  <c r="E348" i="1" l="1"/>
  <c r="G348" i="1" s="1"/>
  <c r="D348" i="1"/>
  <c r="B350" i="1"/>
  <c r="C349" i="1"/>
  <c r="F349" i="1"/>
  <c r="A350" i="1"/>
  <c r="H349" i="1"/>
  <c r="I350" i="1" s="1"/>
  <c r="F350" i="1" l="1"/>
  <c r="B351" i="1"/>
  <c r="C350" i="1"/>
  <c r="A351" i="1"/>
  <c r="H350" i="1"/>
  <c r="I351" i="1" s="1"/>
  <c r="D349" i="1"/>
  <c r="E349" i="1"/>
  <c r="G349" i="1" s="1"/>
  <c r="A352" i="1" l="1"/>
  <c r="H351" i="1"/>
  <c r="I352" i="1" s="1"/>
  <c r="E350" i="1"/>
  <c r="G350" i="1" s="1"/>
  <c r="D350" i="1"/>
  <c r="F351" i="1"/>
  <c r="B352" i="1"/>
  <c r="C351" i="1"/>
  <c r="D351" i="1" l="1"/>
  <c r="E351" i="1"/>
  <c r="G351" i="1" s="1"/>
  <c r="B353" i="1"/>
  <c r="C352" i="1"/>
  <c r="F352" i="1"/>
  <c r="A353" i="1"/>
  <c r="H352" i="1"/>
  <c r="I353" i="1" s="1"/>
  <c r="F353" i="1" l="1"/>
  <c r="B354" i="1"/>
  <c r="C353" i="1"/>
  <c r="A354" i="1"/>
  <c r="H353" i="1"/>
  <c r="I354" i="1" s="1"/>
  <c r="E352" i="1"/>
  <c r="G352" i="1" s="1"/>
  <c r="D352" i="1"/>
  <c r="A355" i="1" l="1"/>
  <c r="H354" i="1"/>
  <c r="I355" i="1" s="1"/>
  <c r="D353" i="1"/>
  <c r="E353" i="1"/>
  <c r="G353" i="1" s="1"/>
  <c r="F354" i="1"/>
  <c r="B355" i="1"/>
  <c r="C354" i="1"/>
  <c r="D354" i="1" l="1"/>
  <c r="E354" i="1"/>
  <c r="G354" i="1" s="1"/>
  <c r="B356" i="1"/>
  <c r="C355" i="1"/>
  <c r="F355" i="1"/>
  <c r="A356" i="1"/>
  <c r="H355" i="1"/>
  <c r="I356" i="1" s="1"/>
  <c r="F356" i="1" l="1"/>
  <c r="B357" i="1"/>
  <c r="C356" i="1"/>
  <c r="A357" i="1"/>
  <c r="H356" i="1"/>
  <c r="I357" i="1" s="1"/>
  <c r="D355" i="1"/>
  <c r="E355" i="1"/>
  <c r="G355" i="1" s="1"/>
  <c r="A358" i="1" l="1"/>
  <c r="H357" i="1"/>
  <c r="I358" i="1" s="1"/>
  <c r="E356" i="1"/>
  <c r="G356" i="1" s="1"/>
  <c r="D356" i="1"/>
  <c r="F357" i="1"/>
  <c r="B358" i="1"/>
  <c r="C357" i="1"/>
  <c r="E357" i="1" l="1"/>
  <c r="G357" i="1" s="1"/>
  <c r="D357" i="1"/>
  <c r="B359" i="1"/>
  <c r="C358" i="1"/>
  <c r="F358" i="1"/>
  <c r="A359" i="1"/>
  <c r="H358" i="1"/>
  <c r="I359" i="1" s="1"/>
  <c r="F359" i="1" l="1"/>
  <c r="B360" i="1"/>
  <c r="C359" i="1"/>
  <c r="A360" i="1"/>
  <c r="H359" i="1"/>
  <c r="I360" i="1" s="1"/>
  <c r="E358" i="1"/>
  <c r="G358" i="1" s="1"/>
  <c r="D358" i="1"/>
  <c r="A361" i="1" l="1"/>
  <c r="H360" i="1"/>
  <c r="I361" i="1" s="1"/>
  <c r="D359" i="1"/>
  <c r="E359" i="1"/>
  <c r="G359" i="1" s="1"/>
  <c r="F360" i="1"/>
  <c r="B361" i="1"/>
  <c r="C360" i="1"/>
  <c r="D360" i="1" l="1"/>
  <c r="E360" i="1"/>
  <c r="G360" i="1" s="1"/>
  <c r="B362" i="1"/>
  <c r="C361" i="1"/>
  <c r="F361" i="1"/>
  <c r="A362" i="1"/>
  <c r="H361" i="1"/>
  <c r="I362" i="1" s="1"/>
  <c r="F362" i="1" l="1"/>
  <c r="B363" i="1"/>
  <c r="C362" i="1"/>
  <c r="A363" i="1"/>
  <c r="H362" i="1"/>
  <c r="I363" i="1" s="1"/>
  <c r="E361" i="1"/>
  <c r="G361" i="1" s="1"/>
  <c r="D361" i="1"/>
  <c r="A364" i="1" l="1"/>
  <c r="H363" i="1"/>
  <c r="I364" i="1" s="1"/>
  <c r="E362" i="1"/>
  <c r="G362" i="1" s="1"/>
  <c r="D362" i="1"/>
  <c r="F363" i="1"/>
  <c r="B364" i="1"/>
  <c r="C363" i="1"/>
  <c r="D363" i="1" l="1"/>
  <c r="E363" i="1"/>
  <c r="G363" i="1" s="1"/>
  <c r="B365" i="1"/>
  <c r="C364" i="1"/>
  <c r="F364" i="1"/>
  <c r="A365" i="1"/>
  <c r="H364" i="1"/>
  <c r="I365" i="1" s="1"/>
  <c r="F365" i="1" l="1"/>
  <c r="B366" i="1"/>
  <c r="C365" i="1"/>
  <c r="A366" i="1"/>
  <c r="H365" i="1"/>
  <c r="I366" i="1" s="1"/>
  <c r="E364" i="1"/>
  <c r="G364" i="1" s="1"/>
  <c r="D364" i="1"/>
  <c r="A367" i="1" l="1"/>
  <c r="H366" i="1"/>
  <c r="I367" i="1" s="1"/>
  <c r="D365" i="1"/>
  <c r="E365" i="1"/>
  <c r="G365" i="1" s="1"/>
  <c r="F366" i="1"/>
  <c r="B367" i="1"/>
  <c r="C366" i="1"/>
  <c r="E366" i="1" l="1"/>
  <c r="G366" i="1" s="1"/>
  <c r="D366" i="1"/>
  <c r="B368" i="1"/>
  <c r="C367" i="1"/>
  <c r="F367" i="1"/>
  <c r="H367" i="1"/>
  <c r="I368" i="1" s="1"/>
  <c r="A368" i="1"/>
  <c r="F368" i="1" l="1"/>
  <c r="A369" i="1"/>
  <c r="H368" i="1"/>
  <c r="I369" i="1" s="1"/>
  <c r="B369" i="1"/>
  <c r="C368" i="1"/>
  <c r="D367" i="1"/>
  <c r="E367" i="1"/>
  <c r="G367" i="1" s="1"/>
  <c r="E368" i="1" l="1"/>
  <c r="G368" i="1" s="1"/>
  <c r="D368" i="1"/>
  <c r="B370" i="1"/>
  <c r="C369" i="1"/>
  <c r="F369" i="1"/>
  <c r="H369" i="1"/>
  <c r="I370" i="1" s="1"/>
  <c r="A370" i="1"/>
  <c r="F370" i="1" l="1"/>
  <c r="A371" i="1"/>
  <c r="H370" i="1"/>
  <c r="I371" i="1" s="1"/>
  <c r="B371" i="1"/>
  <c r="C370" i="1"/>
  <c r="D369" i="1"/>
  <c r="E369" i="1"/>
  <c r="G369" i="1" s="1"/>
  <c r="D370" i="1" l="1"/>
  <c r="E370" i="1"/>
  <c r="G370" i="1" s="1"/>
  <c r="B372" i="1"/>
  <c r="C371" i="1"/>
  <c r="F371" i="1"/>
  <c r="H371" i="1"/>
  <c r="I372" i="1" s="1"/>
  <c r="A372" i="1"/>
  <c r="F372" i="1" l="1"/>
  <c r="A373" i="1"/>
  <c r="H372" i="1"/>
  <c r="I373" i="1" s="1"/>
  <c r="B373" i="1"/>
  <c r="C372" i="1"/>
  <c r="D371" i="1"/>
  <c r="E371" i="1"/>
  <c r="G371" i="1" s="1"/>
  <c r="E372" i="1" l="1"/>
  <c r="G372" i="1" s="1"/>
  <c r="D372" i="1"/>
  <c r="B374" i="1"/>
  <c r="C373" i="1"/>
  <c r="F373" i="1"/>
  <c r="H373" i="1"/>
  <c r="I374" i="1" s="1"/>
  <c r="A374" i="1"/>
  <c r="F374" i="1" l="1"/>
  <c r="A375" i="1"/>
  <c r="H374" i="1"/>
  <c r="I375" i="1" s="1"/>
  <c r="B375" i="1"/>
  <c r="C374" i="1"/>
  <c r="E373" i="1"/>
  <c r="G373" i="1" s="1"/>
  <c r="D373" i="1"/>
  <c r="E374" i="1" l="1"/>
  <c r="G374" i="1" s="1"/>
  <c r="D374" i="1"/>
  <c r="B376" i="1"/>
  <c r="C375" i="1"/>
  <c r="F375" i="1"/>
  <c r="H375" i="1"/>
  <c r="I376" i="1" s="1"/>
  <c r="A376" i="1"/>
  <c r="F376" i="1" l="1"/>
  <c r="A377" i="1"/>
  <c r="H376" i="1"/>
  <c r="I377" i="1" s="1"/>
  <c r="B377" i="1"/>
  <c r="C376" i="1"/>
  <c r="D375" i="1"/>
  <c r="E375" i="1"/>
  <c r="G375" i="1" s="1"/>
  <c r="D376" i="1" l="1"/>
  <c r="E376" i="1"/>
  <c r="G376" i="1" s="1"/>
  <c r="B378" i="1"/>
  <c r="C377" i="1"/>
  <c r="F377" i="1"/>
  <c r="H377" i="1"/>
  <c r="I378" i="1" s="1"/>
  <c r="A378" i="1"/>
  <c r="F378" i="1" l="1"/>
  <c r="A379" i="1"/>
  <c r="H378" i="1"/>
  <c r="I379" i="1" s="1"/>
  <c r="B379" i="1"/>
  <c r="C378" i="1"/>
  <c r="E377" i="1"/>
  <c r="G377" i="1" s="1"/>
  <c r="D377" i="1"/>
  <c r="E378" i="1" l="1"/>
  <c r="G378" i="1" s="1"/>
  <c r="D378" i="1"/>
  <c r="B380" i="1"/>
  <c r="C379" i="1"/>
  <c r="F379" i="1"/>
  <c r="H379" i="1"/>
  <c r="I380" i="1" s="1"/>
  <c r="A380" i="1"/>
  <c r="F380" i="1" l="1"/>
  <c r="A381" i="1"/>
  <c r="H380" i="1"/>
  <c r="I381" i="1" s="1"/>
  <c r="B381" i="1"/>
  <c r="C380" i="1"/>
  <c r="D379" i="1"/>
  <c r="E379" i="1"/>
  <c r="G379" i="1" s="1"/>
  <c r="E380" i="1" l="1"/>
  <c r="G380" i="1" s="1"/>
  <c r="D380" i="1"/>
  <c r="B382" i="1"/>
  <c r="C381" i="1"/>
  <c r="F381" i="1"/>
  <c r="H381" i="1"/>
  <c r="I382" i="1" s="1"/>
  <c r="A382" i="1"/>
  <c r="F382" i="1" l="1"/>
  <c r="A383" i="1"/>
  <c r="H382" i="1"/>
  <c r="I383" i="1" s="1"/>
  <c r="B383" i="1"/>
  <c r="C382" i="1"/>
  <c r="D381" i="1"/>
  <c r="E381" i="1"/>
  <c r="G381" i="1" s="1"/>
  <c r="E382" i="1" l="1"/>
  <c r="G382" i="1" s="1"/>
  <c r="D382" i="1"/>
  <c r="B384" i="1"/>
  <c r="C383" i="1"/>
  <c r="F383" i="1"/>
  <c r="H383" i="1"/>
  <c r="I384" i="1" s="1"/>
  <c r="A384" i="1"/>
  <c r="F384" i="1" l="1"/>
  <c r="A385" i="1"/>
  <c r="H384" i="1"/>
  <c r="I385" i="1" s="1"/>
  <c r="B385" i="1"/>
  <c r="C384" i="1"/>
  <c r="D383" i="1"/>
  <c r="E383" i="1"/>
  <c r="G383" i="1" s="1"/>
  <c r="E384" i="1" l="1"/>
  <c r="G384" i="1" s="1"/>
  <c r="D384" i="1"/>
  <c r="C385" i="1"/>
  <c r="B386" i="1"/>
  <c r="F385" i="1"/>
  <c r="H385" i="1"/>
  <c r="I386" i="1" s="1"/>
  <c r="A386" i="1"/>
  <c r="A387" i="1" l="1"/>
  <c r="H386" i="1"/>
  <c r="I387" i="1" s="1"/>
  <c r="G385" i="1"/>
  <c r="D385" i="1"/>
  <c r="E385" i="1"/>
  <c r="F386" i="1"/>
  <c r="B387" i="1"/>
  <c r="C386" i="1"/>
  <c r="D386" i="1" l="1"/>
  <c r="E386" i="1"/>
  <c r="G386" i="1" s="1"/>
  <c r="C387" i="1"/>
  <c r="B388" i="1"/>
  <c r="F387" i="1"/>
  <c r="H387" i="1"/>
  <c r="I388" i="1" s="1"/>
  <c r="A388" i="1"/>
  <c r="A389" i="1" l="1"/>
  <c r="H388" i="1"/>
  <c r="I389" i="1" s="1"/>
  <c r="D387" i="1"/>
  <c r="E387" i="1"/>
  <c r="G387" i="1" s="1"/>
  <c r="F388" i="1"/>
  <c r="B389" i="1"/>
  <c r="C388" i="1"/>
  <c r="E388" i="1" l="1"/>
  <c r="G388" i="1" s="1"/>
  <c r="D388" i="1"/>
  <c r="B390" i="1"/>
  <c r="C389" i="1"/>
  <c r="F389" i="1"/>
  <c r="H389" i="1"/>
  <c r="I390" i="1" s="1"/>
  <c r="A390" i="1"/>
  <c r="F390" i="1" l="1"/>
  <c r="A391" i="1"/>
  <c r="H390" i="1"/>
  <c r="I391" i="1" s="1"/>
  <c r="E389" i="1"/>
  <c r="G389" i="1" s="1"/>
  <c r="D389" i="1"/>
  <c r="B391" i="1"/>
  <c r="C390" i="1"/>
  <c r="F391" i="1" l="1"/>
  <c r="C391" i="1"/>
  <c r="B392" i="1"/>
  <c r="H391" i="1"/>
  <c r="I392" i="1" s="1"/>
  <c r="A392" i="1"/>
  <c r="D390" i="1"/>
  <c r="E390" i="1"/>
  <c r="G390" i="1" s="1"/>
  <c r="F392" i="1" l="1"/>
  <c r="A393" i="1"/>
  <c r="H392" i="1"/>
  <c r="I393" i="1" s="1"/>
  <c r="C392" i="1"/>
  <c r="B393" i="1"/>
  <c r="D391" i="1"/>
  <c r="E391" i="1"/>
  <c r="G391" i="1" s="1"/>
  <c r="C393" i="1" l="1"/>
  <c r="B394" i="1"/>
  <c r="H393" i="1"/>
  <c r="I394" i="1" s="1"/>
  <c r="A394" i="1"/>
  <c r="D392" i="1"/>
  <c r="E392" i="1"/>
  <c r="G392" i="1" s="1"/>
  <c r="F393" i="1"/>
  <c r="F394" i="1" s="1"/>
  <c r="E393" i="1" l="1"/>
  <c r="G393" i="1" s="1"/>
  <c r="D393" i="1"/>
  <c r="A395" i="1"/>
  <c r="H394" i="1"/>
  <c r="I395" i="1" s="1"/>
  <c r="C394" i="1"/>
  <c r="F395" i="1" s="1"/>
  <c r="B395" i="1"/>
  <c r="C395" i="1" l="1"/>
  <c r="B396" i="1"/>
  <c r="E394" i="1"/>
  <c r="G394" i="1" s="1"/>
  <c r="D394" i="1"/>
  <c r="H395" i="1"/>
  <c r="I396" i="1" s="1"/>
  <c r="A396" i="1"/>
  <c r="A397" i="1" l="1"/>
  <c r="H396" i="1"/>
  <c r="I397" i="1" s="1"/>
  <c r="D395" i="1"/>
  <c r="E395" i="1"/>
  <c r="G395" i="1" s="1"/>
  <c r="F396" i="1"/>
  <c r="C396" i="1"/>
  <c r="B397" i="1"/>
  <c r="C397" i="1" l="1"/>
  <c r="B398" i="1"/>
  <c r="E396" i="1"/>
  <c r="G396" i="1" s="1"/>
  <c r="D396" i="1"/>
  <c r="F397" i="1"/>
  <c r="H397" i="1"/>
  <c r="I398" i="1" s="1"/>
  <c r="A398" i="1"/>
  <c r="A399" i="1" l="1"/>
  <c r="H398" i="1"/>
  <c r="I399" i="1" s="1"/>
  <c r="E397" i="1"/>
  <c r="G397" i="1" s="1"/>
  <c r="D397" i="1"/>
  <c r="F398" i="1"/>
  <c r="C398" i="1"/>
  <c r="B399" i="1"/>
  <c r="C399" i="1" l="1"/>
  <c r="B400" i="1"/>
  <c r="E398" i="1"/>
  <c r="G398" i="1"/>
  <c r="D398" i="1"/>
  <c r="F399" i="1"/>
  <c r="H399" i="1"/>
  <c r="I400" i="1" s="1"/>
  <c r="A400" i="1"/>
  <c r="A401" i="1" l="1"/>
  <c r="H400" i="1"/>
  <c r="I401" i="1" s="1"/>
  <c r="D399" i="1"/>
  <c r="E399" i="1"/>
  <c r="G399" i="1" s="1"/>
  <c r="F400" i="1"/>
  <c r="B401" i="1"/>
  <c r="C400" i="1"/>
  <c r="E400" i="1" l="1"/>
  <c r="G400" i="1" s="1"/>
  <c r="D400" i="1"/>
  <c r="B402" i="1"/>
  <c r="C401" i="1"/>
  <c r="F401" i="1"/>
  <c r="H401" i="1"/>
  <c r="I402" i="1" s="1"/>
  <c r="A402" i="1"/>
  <c r="F402" i="1" l="1"/>
  <c r="A403" i="1"/>
  <c r="H402" i="1"/>
  <c r="I403" i="1" s="1"/>
  <c r="B403" i="1"/>
  <c r="C402" i="1"/>
  <c r="E401" i="1"/>
  <c r="G401" i="1" s="1"/>
  <c r="D401" i="1"/>
  <c r="F403" i="1" l="1"/>
  <c r="C403" i="1"/>
  <c r="B404" i="1"/>
  <c r="H403" i="1"/>
  <c r="I404" i="1" s="1"/>
  <c r="A404" i="1"/>
  <c r="D402" i="1"/>
  <c r="E402" i="1"/>
  <c r="G402" i="1" s="1"/>
  <c r="B405" i="1" l="1"/>
  <c r="C404" i="1"/>
  <c r="D403" i="1"/>
  <c r="E403" i="1"/>
  <c r="G403" i="1" s="1"/>
  <c r="A405" i="1"/>
  <c r="H404" i="1"/>
  <c r="I405" i="1" s="1"/>
  <c r="F404" i="1"/>
  <c r="H405" i="1" l="1"/>
  <c r="I406" i="1" s="1"/>
  <c r="A406" i="1"/>
  <c r="E404" i="1"/>
  <c r="G404" i="1" s="1"/>
  <c r="D404" i="1"/>
  <c r="B406" i="1"/>
  <c r="C405" i="1"/>
  <c r="F405" i="1"/>
  <c r="E405" i="1" l="1"/>
  <c r="G405" i="1" s="1"/>
  <c r="D405" i="1"/>
  <c r="B407" i="1"/>
  <c r="C406" i="1"/>
  <c r="A407" i="1"/>
  <c r="H406" i="1"/>
  <c r="I407" i="1" s="1"/>
  <c r="F406" i="1"/>
  <c r="F407" i="1" l="1"/>
  <c r="D406" i="1"/>
  <c r="E406" i="1"/>
  <c r="G406" i="1" s="1"/>
  <c r="H407" i="1"/>
  <c r="I408" i="1" s="1"/>
  <c r="A408" i="1"/>
  <c r="C407" i="1"/>
  <c r="B408" i="1"/>
  <c r="C408" i="1" l="1"/>
  <c r="B409" i="1"/>
  <c r="D407" i="1"/>
  <c r="E407" i="1"/>
  <c r="G407" i="1" s="1"/>
  <c r="F408" i="1"/>
  <c r="F409" i="1" s="1"/>
  <c r="A409" i="1"/>
  <c r="H408" i="1"/>
  <c r="I409" i="1" s="1"/>
  <c r="H409" i="1" l="1"/>
  <c r="C409" i="1"/>
  <c r="D408" i="1"/>
  <c r="E408" i="1"/>
  <c r="G408" i="1" s="1"/>
  <c r="E409" i="1" l="1"/>
  <c r="G409" i="1" s="1"/>
  <c r="D409" i="1"/>
</calcChain>
</file>

<file path=xl/sharedStrings.xml><?xml version="1.0" encoding="utf-8"?>
<sst xmlns="http://schemas.openxmlformats.org/spreadsheetml/2006/main" count="79" uniqueCount="43">
  <si>
    <t>Tau</t>
  </si>
  <si>
    <t>K</t>
  </si>
  <si>
    <t>Kp</t>
  </si>
  <si>
    <t>Ti</t>
  </si>
  <si>
    <t>Td</t>
  </si>
  <si>
    <t>Yref</t>
  </si>
  <si>
    <t>m</t>
  </si>
  <si>
    <t>y</t>
  </si>
  <si>
    <t>ts</t>
  </si>
  <si>
    <t>dy</t>
  </si>
  <si>
    <t>de</t>
  </si>
  <si>
    <t>e</t>
  </si>
  <si>
    <t>inte</t>
  </si>
  <si>
    <t>edt</t>
  </si>
  <si>
    <t>Parameter Pengontrol</t>
  </si>
  <si>
    <t>Parameter Proses Orde 1</t>
  </si>
  <si>
    <t>t</t>
  </si>
  <si>
    <t>Simulasi Respon Kontrol Sistem Orde 1</t>
  </si>
  <si>
    <t>Tr</t>
  </si>
  <si>
    <t xml:space="preserve">Set Point </t>
  </si>
  <si>
    <t>yref</t>
  </si>
  <si>
    <t>Waktu</t>
  </si>
  <si>
    <t>td</t>
  </si>
  <si>
    <r>
      <t>t</t>
    </r>
    <r>
      <rPr>
        <b/>
        <sz val="9"/>
        <color indexed="62"/>
        <rFont val="Arial"/>
        <family val="2"/>
      </rPr>
      <t>d</t>
    </r>
  </si>
  <si>
    <t>Parameter Kontrol</t>
  </si>
  <si>
    <t>P</t>
  </si>
  <si>
    <t>PI</t>
  </si>
  <si>
    <t>PID</t>
  </si>
  <si>
    <t>I</t>
  </si>
  <si>
    <t>t1</t>
  </si>
  <si>
    <t>t2</t>
  </si>
  <si>
    <t>Penalaan Closed Loop Zieger Nichols</t>
  </si>
  <si>
    <t>Pcr</t>
  </si>
  <si>
    <t>Tcr</t>
  </si>
  <si>
    <t>D</t>
  </si>
  <si>
    <t>Metode Penalaan</t>
  </si>
  <si>
    <t>Tentukan titik awal dan akhir</t>
  </si>
  <si>
    <t>perioda kritis Tcr</t>
  </si>
  <si>
    <t>Penalaan Open Loop Zieger Nichols</t>
  </si>
  <si>
    <t>Penalaan Open Loop Cohen Coon</t>
  </si>
  <si>
    <t>PID so</t>
  </si>
  <si>
    <t>PID no</t>
  </si>
  <si>
    <t>Untuk DCS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</si>
</sst>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70" formatCode="0.0000%"/>
  </numFmts>
  <fonts count="26" x14ac:knownFonts="1">
    <font>
      <sz val="10"/>
      <name val="Arial"/>
    </font>
    <font>
      <sz val="10"/>
      <name val="Arial"/>
      <family val="2"/>
    </font>
    <font>
      <sz val="10"/>
      <color indexed="9"/>
      <name val="Arial"/>
      <family val="2"/>
    </font>
    <font>
      <sz val="10"/>
      <name val="Arial"/>
      <family val="2"/>
    </font>
    <font>
      <sz val="10"/>
      <color indexed="62"/>
      <name val="Arial"/>
      <family val="2"/>
    </font>
    <font>
      <sz val="10"/>
      <color indexed="62"/>
      <name val="Arial"/>
      <family val="2"/>
    </font>
    <font>
      <sz val="12"/>
      <color indexed="62"/>
      <name val="Verdana"/>
      <family val="2"/>
    </font>
    <font>
      <sz val="10"/>
      <color indexed="62"/>
      <name val="Verdana"/>
      <family val="2"/>
    </font>
    <font>
      <b/>
      <sz val="10"/>
      <color indexed="62"/>
      <name val="Verdana"/>
      <family val="2"/>
    </font>
    <font>
      <b/>
      <sz val="10"/>
      <color indexed="60"/>
      <name val="Arial"/>
      <family val="2"/>
    </font>
    <font>
      <b/>
      <sz val="16"/>
      <color indexed="60"/>
      <name val="Verdana"/>
      <family val="2"/>
    </font>
    <font>
      <b/>
      <sz val="10"/>
      <color indexed="60"/>
      <name val="Verdana"/>
      <family val="2"/>
    </font>
    <font>
      <b/>
      <sz val="8"/>
      <color indexed="62"/>
      <name val="Verdana"/>
      <family val="2"/>
    </font>
    <font>
      <sz val="8"/>
      <color indexed="62"/>
      <name val="Verdana"/>
      <family val="2"/>
    </font>
    <font>
      <b/>
      <sz val="8"/>
      <color indexed="60"/>
      <name val="Verdana"/>
      <family val="2"/>
    </font>
    <font>
      <sz val="10"/>
      <color indexed="9"/>
      <name val="Verdana"/>
      <family val="2"/>
    </font>
    <font>
      <sz val="10"/>
      <name val="Verdana"/>
      <family val="2"/>
    </font>
    <font>
      <b/>
      <sz val="12"/>
      <color indexed="62"/>
      <name val="Symbol"/>
      <family val="1"/>
      <charset val="2"/>
    </font>
    <font>
      <b/>
      <sz val="10"/>
      <name val="Arial"/>
      <family val="2"/>
    </font>
    <font>
      <b/>
      <sz val="12"/>
      <color indexed="62"/>
      <name val="Arial"/>
      <family val="2"/>
    </font>
    <font>
      <b/>
      <sz val="9"/>
      <color indexed="62"/>
      <name val="Arial"/>
      <family val="2"/>
    </font>
    <font>
      <sz val="8"/>
      <name val="Arial"/>
      <family val="2"/>
    </font>
    <font>
      <b/>
      <sz val="10"/>
      <color indexed="62"/>
      <name val="Arial"/>
      <family val="2"/>
    </font>
    <font>
      <sz val="8"/>
      <color indexed="62"/>
      <name val="Arial"/>
      <family val="2"/>
    </font>
    <font>
      <b/>
      <sz val="10"/>
      <color indexed="18"/>
      <name val="Arial"/>
      <family val="2"/>
    </font>
    <font>
      <sz val="10"/>
      <color indexed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31"/>
        <bgColor indexed="24"/>
      </patternFill>
    </fill>
    <fill>
      <patternFill patternType="solid">
        <fgColor indexed="9"/>
        <bgColor indexed="2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9">
    <xf numFmtId="0" fontId="0" fillId="0" borderId="0" xfId="0"/>
    <xf numFmtId="0" fontId="3" fillId="2" borderId="0" xfId="0" applyFont="1" applyFill="1"/>
    <xf numFmtId="0" fontId="4" fillId="3" borderId="0" xfId="0" applyFont="1" applyFill="1"/>
    <xf numFmtId="0" fontId="5" fillId="0" borderId="0" xfId="0" applyFont="1"/>
    <xf numFmtId="0" fontId="4" fillId="2" borderId="0" xfId="0" applyFont="1" applyFill="1"/>
    <xf numFmtId="0" fontId="5" fillId="4" borderId="0" xfId="0" applyFont="1" applyFill="1"/>
    <xf numFmtId="0" fontId="2" fillId="4" borderId="0" xfId="0" applyFont="1" applyFill="1"/>
    <xf numFmtId="0" fontId="6" fillId="0" borderId="0" xfId="0" applyFont="1" applyAlignment="1">
      <alignment horizontal="left"/>
    </xf>
    <xf numFmtId="0" fontId="7" fillId="0" borderId="0" xfId="0" applyFont="1"/>
    <xf numFmtId="0" fontId="7" fillId="4" borderId="0" xfId="0" applyFont="1" applyFill="1"/>
    <xf numFmtId="0" fontId="8" fillId="4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0" fontId="7" fillId="3" borderId="0" xfId="0" applyFont="1" applyFill="1"/>
    <xf numFmtId="0" fontId="8" fillId="3" borderId="0" xfId="0" applyFont="1" applyFill="1" applyAlignment="1">
      <alignment horizontal="left"/>
    </xf>
    <xf numFmtId="0" fontId="9" fillId="0" borderId="0" xfId="0" applyFont="1"/>
    <xf numFmtId="0" fontId="10" fillId="0" borderId="0" xfId="0" applyFont="1" applyAlignment="1">
      <alignment horizontal="left"/>
    </xf>
    <xf numFmtId="0" fontId="11" fillId="4" borderId="0" xfId="0" applyFont="1" applyFill="1" applyAlignment="1">
      <alignment horizontal="left"/>
    </xf>
    <xf numFmtId="0" fontId="7" fillId="4" borderId="0" xfId="0" applyFont="1" applyFill="1" applyAlignment="1">
      <alignment horizontal="left"/>
    </xf>
    <xf numFmtId="0" fontId="7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3" borderId="0" xfId="0" applyFont="1" applyFill="1" applyAlignment="1">
      <alignment horizontal="left"/>
    </xf>
    <xf numFmtId="0" fontId="7" fillId="3" borderId="0" xfId="0" applyFont="1" applyFill="1" applyAlignment="1">
      <alignment horizontal="left"/>
    </xf>
    <xf numFmtId="43" fontId="7" fillId="0" borderId="0" xfId="1" applyFont="1" applyAlignment="1">
      <alignment horizontal="right"/>
    </xf>
    <xf numFmtId="39" fontId="13" fillId="3" borderId="0" xfId="1" applyNumberFormat="1" applyFont="1" applyFill="1" applyAlignment="1">
      <alignment horizontal="left"/>
    </xf>
    <xf numFmtId="39" fontId="14" fillId="0" borderId="0" xfId="1" applyNumberFormat="1" applyFont="1" applyAlignment="1">
      <alignment horizontal="left"/>
    </xf>
    <xf numFmtId="39" fontId="14" fillId="4" borderId="0" xfId="1" applyNumberFormat="1" applyFont="1" applyFill="1" applyAlignment="1">
      <alignment horizontal="left"/>
    </xf>
    <xf numFmtId="39" fontId="13" fillId="0" borderId="0" xfId="1" applyNumberFormat="1" applyFont="1" applyAlignment="1">
      <alignment horizontal="left"/>
    </xf>
    <xf numFmtId="0" fontId="12" fillId="2" borderId="1" xfId="1" applyNumberFormat="1" applyFont="1" applyFill="1" applyBorder="1" applyAlignment="1">
      <alignment horizontal="left"/>
    </xf>
    <xf numFmtId="0" fontId="13" fillId="4" borderId="0" xfId="1" applyNumberFormat="1" applyFont="1" applyFill="1" applyAlignment="1">
      <alignment horizontal="left"/>
    </xf>
    <xf numFmtId="0" fontId="13" fillId="2" borderId="0" xfId="1" applyNumberFormat="1" applyFont="1" applyFill="1" applyAlignment="1">
      <alignment horizontal="left"/>
    </xf>
    <xf numFmtId="0" fontId="14" fillId="2" borderId="0" xfId="1" applyNumberFormat="1" applyFont="1" applyFill="1" applyAlignment="1">
      <alignment horizontal="left"/>
    </xf>
    <xf numFmtId="0" fontId="14" fillId="3" borderId="0" xfId="1" applyNumberFormat="1" applyFont="1" applyFill="1" applyAlignment="1">
      <alignment horizontal="left"/>
    </xf>
    <xf numFmtId="0" fontId="13" fillId="3" borderId="0" xfId="1" applyNumberFormat="1" applyFont="1" applyFill="1" applyAlignment="1">
      <alignment horizontal="left"/>
    </xf>
    <xf numFmtId="0" fontId="15" fillId="4" borderId="0" xfId="0" applyFont="1" applyFill="1"/>
    <xf numFmtId="0" fontId="16" fillId="2" borderId="0" xfId="0" applyFont="1" applyFill="1"/>
    <xf numFmtId="0" fontId="16" fillId="0" borderId="0" xfId="0" applyFont="1"/>
    <xf numFmtId="0" fontId="12" fillId="4" borderId="0" xfId="0" applyFont="1" applyFill="1" applyAlignment="1">
      <alignment horizontal="left" vertical="top" indent="1"/>
    </xf>
    <xf numFmtId="0" fontId="13" fillId="4" borderId="0" xfId="0" applyFont="1" applyFill="1" applyAlignment="1">
      <alignment vertical="top"/>
    </xf>
    <xf numFmtId="0" fontId="12" fillId="4" borderId="0" xfId="0" applyFont="1" applyFill="1" applyAlignment="1">
      <alignment vertical="top"/>
    </xf>
    <xf numFmtId="0" fontId="13" fillId="4" borderId="0" xfId="0" applyFont="1" applyFill="1" applyAlignment="1">
      <alignment horizontal="left" vertical="top" indent="1"/>
    </xf>
    <xf numFmtId="0" fontId="13" fillId="4" borderId="0" xfId="0" applyFont="1" applyFill="1" applyAlignment="1">
      <alignment horizontal="left" vertical="top" indent="3"/>
    </xf>
    <xf numFmtId="0" fontId="12" fillId="2" borderId="0" xfId="0" applyFont="1" applyFill="1" applyAlignment="1">
      <alignment horizontal="left" vertical="top" indent="1"/>
    </xf>
    <xf numFmtId="0" fontId="13" fillId="2" borderId="0" xfId="0" applyFont="1" applyFill="1" applyAlignment="1">
      <alignment vertical="top"/>
    </xf>
    <xf numFmtId="0" fontId="12" fillId="2" borderId="0" xfId="0" applyFont="1" applyFill="1" applyAlignment="1">
      <alignment horizontal="left" vertical="top" indent="3"/>
    </xf>
    <xf numFmtId="0" fontId="12" fillId="2" borderId="0" xfId="0" applyFont="1" applyFill="1" applyAlignment="1">
      <alignment vertical="top"/>
    </xf>
    <xf numFmtId="0" fontId="13" fillId="2" borderId="0" xfId="0" applyFont="1" applyFill="1" applyAlignment="1">
      <alignment horizontal="left" vertical="top" indent="1"/>
    </xf>
    <xf numFmtId="0" fontId="13" fillId="2" borderId="0" xfId="0" applyFont="1" applyFill="1" applyAlignment="1">
      <alignment horizontal="left" vertical="top" indent="3"/>
    </xf>
    <xf numFmtId="0" fontId="13" fillId="3" borderId="0" xfId="0" applyFont="1" applyFill="1" applyAlignment="1">
      <alignment horizontal="left" vertical="top" indent="1"/>
    </xf>
    <xf numFmtId="0" fontId="13" fillId="3" borderId="0" xfId="0" applyFont="1" applyFill="1" applyAlignment="1">
      <alignment vertical="top"/>
    </xf>
    <xf numFmtId="0" fontId="13" fillId="3" borderId="0" xfId="0" applyFont="1" applyFill="1" applyAlignment="1">
      <alignment horizontal="left" vertical="top" indent="3"/>
    </xf>
    <xf numFmtId="0" fontId="12" fillId="3" borderId="0" xfId="0" applyFont="1" applyFill="1" applyAlignment="1">
      <alignment horizontal="left" vertical="top" indent="1"/>
    </xf>
    <xf numFmtId="0" fontId="12" fillId="3" borderId="0" xfId="0" applyFont="1" applyFill="1" applyAlignment="1">
      <alignment vertical="top"/>
    </xf>
    <xf numFmtId="0" fontId="12" fillId="3" borderId="0" xfId="0" applyFont="1" applyFill="1" applyAlignment="1">
      <alignment horizontal="center" vertical="top"/>
    </xf>
    <xf numFmtId="170" fontId="0" fillId="0" borderId="0" xfId="2" applyNumberFormat="1" applyFont="1"/>
    <xf numFmtId="170" fontId="0" fillId="0" borderId="0" xfId="0" applyNumberFormat="1"/>
    <xf numFmtId="0" fontId="17" fillId="4" borderId="0" xfId="0" applyFont="1" applyFill="1" applyAlignment="1">
      <alignment horizontal="left"/>
    </xf>
    <xf numFmtId="0" fontId="12" fillId="3" borderId="0" xfId="0" applyFont="1" applyFill="1" applyAlignment="1">
      <alignment horizontal="left" vertical="top"/>
    </xf>
    <xf numFmtId="0" fontId="2" fillId="5" borderId="0" xfId="0" applyFont="1" applyFill="1"/>
    <xf numFmtId="0" fontId="3" fillId="2" borderId="0" xfId="0" applyFont="1" applyFill="1"/>
    <xf numFmtId="0" fontId="4" fillId="2" borderId="0" xfId="0" applyFont="1" applyFill="1"/>
    <xf numFmtId="0" fontId="0" fillId="0" borderId="1" xfId="0" applyBorder="1"/>
    <xf numFmtId="0" fontId="18" fillId="0" borderId="1" xfId="0" applyFont="1" applyBorder="1"/>
    <xf numFmtId="0" fontId="12" fillId="4" borderId="0" xfId="0" applyFont="1" applyFill="1" applyAlignment="1">
      <alignment horizontal="center" vertical="top"/>
    </xf>
    <xf numFmtId="0" fontId="19" fillId="4" borderId="0" xfId="0" applyFont="1" applyFill="1" applyAlignment="1">
      <alignment horizontal="left"/>
    </xf>
    <xf numFmtId="0" fontId="0" fillId="0" borderId="0" xfId="2" applyNumberFormat="1" applyFont="1"/>
    <xf numFmtId="0" fontId="8" fillId="4" borderId="0" xfId="0" applyFont="1" applyFill="1" applyAlignment="1">
      <alignment horizontal="center" vertical="top"/>
    </xf>
    <xf numFmtId="0" fontId="8" fillId="2" borderId="1" xfId="1" applyNumberFormat="1" applyFont="1" applyFill="1" applyBorder="1" applyAlignment="1">
      <alignment horizontal="center"/>
    </xf>
    <xf numFmtId="0" fontId="13" fillId="4" borderId="0" xfId="0" applyFont="1" applyFill="1" applyAlignment="1">
      <alignment horizontal="center" vertical="top"/>
    </xf>
    <xf numFmtId="0" fontId="11" fillId="4" borderId="0" xfId="0" applyFont="1" applyFill="1" applyAlignment="1">
      <alignment horizontal="center"/>
    </xf>
    <xf numFmtId="0" fontId="17" fillId="3" borderId="0" xfId="0" applyFont="1" applyFill="1" applyAlignment="1">
      <alignment horizontal="left"/>
    </xf>
    <xf numFmtId="0" fontId="22" fillId="2" borderId="1" xfId="1" applyNumberFormat="1" applyFont="1" applyFill="1" applyBorder="1" applyAlignment="1">
      <alignment horizontal="center"/>
    </xf>
    <xf numFmtId="0" fontId="23" fillId="4" borderId="0" xfId="0" applyFont="1" applyFill="1" applyAlignment="1">
      <alignment horizontal="center" vertical="top"/>
    </xf>
    <xf numFmtId="0" fontId="23" fillId="4" borderId="0" xfId="0" applyFont="1" applyFill="1" applyAlignment="1">
      <alignment vertical="top"/>
    </xf>
    <xf numFmtId="2" fontId="22" fillId="2" borderId="1" xfId="1" applyNumberFormat="1" applyFont="1" applyFill="1" applyBorder="1" applyAlignment="1">
      <alignment horizontal="center"/>
    </xf>
    <xf numFmtId="2" fontId="23" fillId="4" borderId="0" xfId="0" applyNumberFormat="1" applyFont="1" applyFill="1" applyAlignment="1">
      <alignment vertical="top"/>
    </xf>
    <xf numFmtId="2" fontId="23" fillId="4" borderId="0" xfId="0" applyNumberFormat="1" applyFont="1" applyFill="1" applyAlignment="1">
      <alignment horizontal="center" vertical="top"/>
    </xf>
    <xf numFmtId="2" fontId="8" fillId="2" borderId="1" xfId="1" applyNumberFormat="1" applyFont="1" applyFill="1" applyBorder="1" applyAlignment="1">
      <alignment horizontal="center"/>
    </xf>
    <xf numFmtId="2" fontId="13" fillId="4" borderId="0" xfId="0" applyNumberFormat="1" applyFont="1" applyFill="1" applyAlignment="1">
      <alignment horizontal="center" vertical="top"/>
    </xf>
    <xf numFmtId="2" fontId="13" fillId="4" borderId="0" xfId="0" applyNumberFormat="1" applyFont="1" applyFill="1" applyAlignment="1">
      <alignment vertical="top"/>
    </xf>
    <xf numFmtId="0" fontId="25" fillId="5" borderId="0" xfId="0" applyNumberFormat="1" applyFont="1" applyFill="1"/>
    <xf numFmtId="0" fontId="11" fillId="4" borderId="0" xfId="0" applyFont="1" applyFill="1" applyAlignment="1">
      <alignment vertical="top"/>
    </xf>
    <xf numFmtId="0" fontId="12" fillId="3" borderId="0" xfId="0" applyFont="1" applyFill="1" applyAlignment="1">
      <alignment horizontal="center" vertical="top"/>
    </xf>
    <xf numFmtId="0" fontId="12" fillId="4" borderId="0" xfId="0" applyFont="1" applyFill="1" applyAlignment="1">
      <alignment horizontal="center" vertical="top"/>
    </xf>
    <xf numFmtId="0" fontId="12" fillId="2" borderId="0" xfId="0" applyFont="1" applyFill="1" applyAlignment="1">
      <alignment horizontal="center" vertical="top"/>
    </xf>
    <xf numFmtId="2" fontId="22" fillId="2" borderId="2" xfId="1" applyNumberFormat="1" applyFont="1" applyFill="1" applyBorder="1" applyAlignment="1">
      <alignment horizontal="center"/>
    </xf>
    <xf numFmtId="2" fontId="22" fillId="2" borderId="3" xfId="1" applyNumberFormat="1" applyFont="1" applyFill="1" applyBorder="1" applyAlignment="1">
      <alignment horizontal="center"/>
    </xf>
    <xf numFmtId="0" fontId="11" fillId="4" borderId="0" xfId="0" applyFont="1" applyFill="1" applyAlignment="1">
      <alignment horizontal="center" vertical="top"/>
    </xf>
    <xf numFmtId="2" fontId="8" fillId="2" borderId="2" xfId="1" applyNumberFormat="1" applyFont="1" applyFill="1" applyBorder="1" applyAlignment="1">
      <alignment horizontal="center"/>
    </xf>
    <xf numFmtId="2" fontId="8" fillId="2" borderId="3" xfId="1" applyNumberFormat="1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80"/>
                </a:solidFill>
                <a:latin typeface="Verdana"/>
                <a:ea typeface="Verdana"/>
                <a:cs typeface="Verdana"/>
              </a:defRPr>
            </a:pPr>
            <a:r>
              <a:rPr lang="id-ID"/>
              <a:t>Respon Kontrol Sistem Orde 1 dengan Waktu Tunda</a:t>
            </a:r>
          </a:p>
        </c:rich>
      </c:tx>
      <c:layout>
        <c:manualLayout>
          <c:xMode val="edge"/>
          <c:yMode val="edge"/>
          <c:x val="0.27536297093298123"/>
          <c:y val="9.057971014492754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9027095114953561E-2"/>
          <c:y val="7.1186440677966104E-2"/>
          <c:w val="0.87991896334547126"/>
          <c:h val="0.87118644067796613"/>
        </c:manualLayout>
      </c:layout>
      <c:scatterChart>
        <c:scatterStyle val="smoothMarker"/>
        <c:varyColors val="0"/>
        <c:ser>
          <c:idx val="1"/>
          <c:order val="0"/>
          <c:tx>
            <c:v>Sinyal Kontrol</c:v>
          </c:tx>
          <c:spPr>
            <a:ln w="38100">
              <a:solidFill>
                <a:srgbClr val="99CC00"/>
              </a:solidFill>
              <a:prstDash val="solid"/>
            </a:ln>
          </c:spPr>
          <c:marker>
            <c:symbol val="none"/>
          </c:marker>
          <c:xVal>
            <c:numRef>
              <c:f>Sheet1!$A$9:$A$409</c:f>
              <c:numCache>
                <c:formatCode>General</c:formatCode>
                <c:ptCount val="4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5.4999999999999993E-2</c:v>
                </c:pt>
                <c:pt idx="12">
                  <c:v>5.9999999999999991E-2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9.5000000000000015E-2</c:v>
                </c:pt>
                <c:pt idx="20">
                  <c:v>0.10000000000000002</c:v>
                </c:pt>
                <c:pt idx="21">
                  <c:v>0.10500000000000002</c:v>
                </c:pt>
                <c:pt idx="22">
                  <c:v>0.11000000000000003</c:v>
                </c:pt>
                <c:pt idx="23">
                  <c:v>0.11500000000000003</c:v>
                </c:pt>
                <c:pt idx="24">
                  <c:v>0.12000000000000004</c:v>
                </c:pt>
                <c:pt idx="25">
                  <c:v>0.12500000000000003</c:v>
                </c:pt>
                <c:pt idx="26">
                  <c:v>0.13000000000000003</c:v>
                </c:pt>
                <c:pt idx="27">
                  <c:v>0.13500000000000004</c:v>
                </c:pt>
                <c:pt idx="28">
                  <c:v>0.14000000000000004</c:v>
                </c:pt>
                <c:pt idx="29">
                  <c:v>0.14500000000000005</c:v>
                </c:pt>
                <c:pt idx="30">
                  <c:v>0.15000000000000005</c:v>
                </c:pt>
                <c:pt idx="31">
                  <c:v>0.15500000000000005</c:v>
                </c:pt>
                <c:pt idx="32">
                  <c:v>0.16000000000000006</c:v>
                </c:pt>
                <c:pt idx="33">
                  <c:v>0.16500000000000006</c:v>
                </c:pt>
                <c:pt idx="34">
                  <c:v>0.17000000000000007</c:v>
                </c:pt>
                <c:pt idx="35">
                  <c:v>0.17500000000000007</c:v>
                </c:pt>
                <c:pt idx="36">
                  <c:v>0.18000000000000008</c:v>
                </c:pt>
                <c:pt idx="37">
                  <c:v>0.18500000000000008</c:v>
                </c:pt>
                <c:pt idx="38">
                  <c:v>0.19000000000000009</c:v>
                </c:pt>
                <c:pt idx="39">
                  <c:v>0.19500000000000009</c:v>
                </c:pt>
                <c:pt idx="40">
                  <c:v>0.20000000000000009</c:v>
                </c:pt>
                <c:pt idx="41">
                  <c:v>0.2050000000000001</c:v>
                </c:pt>
                <c:pt idx="42">
                  <c:v>0.2100000000000001</c:v>
                </c:pt>
                <c:pt idx="43">
                  <c:v>0.21500000000000011</c:v>
                </c:pt>
                <c:pt idx="44">
                  <c:v>0.22000000000000011</c:v>
                </c:pt>
                <c:pt idx="45">
                  <c:v>0.22500000000000012</c:v>
                </c:pt>
                <c:pt idx="46">
                  <c:v>0.23000000000000012</c:v>
                </c:pt>
                <c:pt idx="47">
                  <c:v>0.23500000000000013</c:v>
                </c:pt>
                <c:pt idx="48">
                  <c:v>0.24000000000000013</c:v>
                </c:pt>
                <c:pt idx="49">
                  <c:v>0.24500000000000013</c:v>
                </c:pt>
                <c:pt idx="50">
                  <c:v>0.25000000000000011</c:v>
                </c:pt>
                <c:pt idx="51">
                  <c:v>0.25500000000000012</c:v>
                </c:pt>
                <c:pt idx="52">
                  <c:v>0.26000000000000012</c:v>
                </c:pt>
                <c:pt idx="53">
                  <c:v>0.26500000000000012</c:v>
                </c:pt>
                <c:pt idx="54">
                  <c:v>0.27000000000000013</c:v>
                </c:pt>
                <c:pt idx="55">
                  <c:v>0.27500000000000013</c:v>
                </c:pt>
                <c:pt idx="56">
                  <c:v>0.28000000000000014</c:v>
                </c:pt>
                <c:pt idx="57">
                  <c:v>0.28500000000000014</c:v>
                </c:pt>
                <c:pt idx="58">
                  <c:v>0.29000000000000015</c:v>
                </c:pt>
                <c:pt idx="59">
                  <c:v>0.29500000000000015</c:v>
                </c:pt>
                <c:pt idx="60">
                  <c:v>0.30000000000000016</c:v>
                </c:pt>
                <c:pt idx="61">
                  <c:v>0.30500000000000016</c:v>
                </c:pt>
                <c:pt idx="62">
                  <c:v>0.31000000000000016</c:v>
                </c:pt>
                <c:pt idx="63">
                  <c:v>0.31500000000000017</c:v>
                </c:pt>
                <c:pt idx="64">
                  <c:v>0.32000000000000017</c:v>
                </c:pt>
                <c:pt idx="65">
                  <c:v>0.32500000000000018</c:v>
                </c:pt>
                <c:pt idx="66">
                  <c:v>0.33000000000000018</c:v>
                </c:pt>
                <c:pt idx="67">
                  <c:v>0.33500000000000019</c:v>
                </c:pt>
                <c:pt idx="68">
                  <c:v>0.34000000000000019</c:v>
                </c:pt>
                <c:pt idx="69">
                  <c:v>0.3450000000000002</c:v>
                </c:pt>
                <c:pt idx="70">
                  <c:v>0.3500000000000002</c:v>
                </c:pt>
                <c:pt idx="71">
                  <c:v>0.3550000000000002</c:v>
                </c:pt>
                <c:pt idx="72">
                  <c:v>0.36000000000000021</c:v>
                </c:pt>
                <c:pt idx="73">
                  <c:v>0.36500000000000021</c:v>
                </c:pt>
                <c:pt idx="74">
                  <c:v>0.37000000000000022</c:v>
                </c:pt>
                <c:pt idx="75">
                  <c:v>0.37500000000000022</c:v>
                </c:pt>
                <c:pt idx="76">
                  <c:v>0.38000000000000023</c:v>
                </c:pt>
                <c:pt idx="77">
                  <c:v>0.38500000000000023</c:v>
                </c:pt>
                <c:pt idx="78">
                  <c:v>0.39000000000000024</c:v>
                </c:pt>
                <c:pt idx="79">
                  <c:v>0.39500000000000024</c:v>
                </c:pt>
                <c:pt idx="80">
                  <c:v>0.40000000000000024</c:v>
                </c:pt>
                <c:pt idx="81">
                  <c:v>0.40500000000000025</c:v>
                </c:pt>
                <c:pt idx="82">
                  <c:v>0.41000000000000025</c:v>
                </c:pt>
                <c:pt idx="83">
                  <c:v>0.41500000000000026</c:v>
                </c:pt>
                <c:pt idx="84">
                  <c:v>0.42000000000000026</c:v>
                </c:pt>
                <c:pt idx="85">
                  <c:v>0.42500000000000027</c:v>
                </c:pt>
                <c:pt idx="86">
                  <c:v>0.43000000000000027</c:v>
                </c:pt>
                <c:pt idx="87">
                  <c:v>0.43500000000000028</c:v>
                </c:pt>
                <c:pt idx="88">
                  <c:v>0.44000000000000028</c:v>
                </c:pt>
                <c:pt idx="89">
                  <c:v>0.44500000000000028</c:v>
                </c:pt>
                <c:pt idx="90">
                  <c:v>0.45000000000000029</c:v>
                </c:pt>
                <c:pt idx="91">
                  <c:v>0.45500000000000029</c:v>
                </c:pt>
                <c:pt idx="92">
                  <c:v>0.4600000000000003</c:v>
                </c:pt>
                <c:pt idx="93">
                  <c:v>0.4650000000000003</c:v>
                </c:pt>
                <c:pt idx="94">
                  <c:v>0.47000000000000031</c:v>
                </c:pt>
                <c:pt idx="95">
                  <c:v>0.47500000000000031</c:v>
                </c:pt>
                <c:pt idx="96">
                  <c:v>0.48000000000000032</c:v>
                </c:pt>
                <c:pt idx="97">
                  <c:v>0.48500000000000032</c:v>
                </c:pt>
                <c:pt idx="98">
                  <c:v>0.49000000000000032</c:v>
                </c:pt>
                <c:pt idx="99">
                  <c:v>0.49500000000000033</c:v>
                </c:pt>
                <c:pt idx="100">
                  <c:v>0.50000000000000033</c:v>
                </c:pt>
                <c:pt idx="101">
                  <c:v>0.50500000000000034</c:v>
                </c:pt>
                <c:pt idx="102">
                  <c:v>0.51000000000000034</c:v>
                </c:pt>
                <c:pt idx="103">
                  <c:v>0.51500000000000035</c:v>
                </c:pt>
                <c:pt idx="104">
                  <c:v>0.52000000000000035</c:v>
                </c:pt>
                <c:pt idx="105">
                  <c:v>0.52500000000000036</c:v>
                </c:pt>
                <c:pt idx="106">
                  <c:v>0.53000000000000036</c:v>
                </c:pt>
                <c:pt idx="107">
                  <c:v>0.53500000000000036</c:v>
                </c:pt>
                <c:pt idx="108">
                  <c:v>0.54000000000000037</c:v>
                </c:pt>
                <c:pt idx="109">
                  <c:v>0.54500000000000037</c:v>
                </c:pt>
                <c:pt idx="110">
                  <c:v>0.55000000000000038</c:v>
                </c:pt>
                <c:pt idx="111">
                  <c:v>0.55500000000000038</c:v>
                </c:pt>
                <c:pt idx="112">
                  <c:v>0.56000000000000039</c:v>
                </c:pt>
                <c:pt idx="113">
                  <c:v>0.56500000000000039</c:v>
                </c:pt>
                <c:pt idx="114">
                  <c:v>0.5700000000000004</c:v>
                </c:pt>
                <c:pt idx="115">
                  <c:v>0.5750000000000004</c:v>
                </c:pt>
                <c:pt idx="116">
                  <c:v>0.5800000000000004</c:v>
                </c:pt>
                <c:pt idx="117">
                  <c:v>0.58500000000000041</c:v>
                </c:pt>
                <c:pt idx="118">
                  <c:v>0.59000000000000041</c:v>
                </c:pt>
                <c:pt idx="119">
                  <c:v>0.59500000000000042</c:v>
                </c:pt>
                <c:pt idx="120">
                  <c:v>0.60000000000000042</c:v>
                </c:pt>
                <c:pt idx="121">
                  <c:v>0.60500000000000043</c:v>
                </c:pt>
                <c:pt idx="122">
                  <c:v>0.61000000000000043</c:v>
                </c:pt>
                <c:pt idx="123">
                  <c:v>0.61500000000000044</c:v>
                </c:pt>
                <c:pt idx="124">
                  <c:v>0.62000000000000044</c:v>
                </c:pt>
                <c:pt idx="125">
                  <c:v>0.62500000000000044</c:v>
                </c:pt>
                <c:pt idx="126">
                  <c:v>0.63000000000000045</c:v>
                </c:pt>
                <c:pt idx="127">
                  <c:v>0.63500000000000045</c:v>
                </c:pt>
                <c:pt idx="128">
                  <c:v>0.64000000000000046</c:v>
                </c:pt>
                <c:pt idx="129">
                  <c:v>0.64500000000000046</c:v>
                </c:pt>
                <c:pt idx="130">
                  <c:v>0.65000000000000047</c:v>
                </c:pt>
                <c:pt idx="131">
                  <c:v>0.65500000000000047</c:v>
                </c:pt>
                <c:pt idx="132">
                  <c:v>0.66000000000000048</c:v>
                </c:pt>
                <c:pt idx="133">
                  <c:v>0.66500000000000048</c:v>
                </c:pt>
                <c:pt idx="134">
                  <c:v>0.67000000000000048</c:v>
                </c:pt>
                <c:pt idx="135">
                  <c:v>0.67500000000000049</c:v>
                </c:pt>
                <c:pt idx="136">
                  <c:v>0.68000000000000049</c:v>
                </c:pt>
                <c:pt idx="137">
                  <c:v>0.6850000000000005</c:v>
                </c:pt>
                <c:pt idx="138">
                  <c:v>0.6900000000000005</c:v>
                </c:pt>
                <c:pt idx="139">
                  <c:v>0.69500000000000051</c:v>
                </c:pt>
                <c:pt idx="140">
                  <c:v>0.70000000000000051</c:v>
                </c:pt>
                <c:pt idx="141">
                  <c:v>0.70500000000000052</c:v>
                </c:pt>
                <c:pt idx="142">
                  <c:v>0.71000000000000052</c:v>
                </c:pt>
                <c:pt idx="143">
                  <c:v>0.71500000000000052</c:v>
                </c:pt>
                <c:pt idx="144">
                  <c:v>0.72000000000000053</c:v>
                </c:pt>
                <c:pt idx="145">
                  <c:v>0.72500000000000053</c:v>
                </c:pt>
                <c:pt idx="146">
                  <c:v>0.73000000000000054</c:v>
                </c:pt>
                <c:pt idx="147">
                  <c:v>0.73500000000000054</c:v>
                </c:pt>
                <c:pt idx="148">
                  <c:v>0.74000000000000055</c:v>
                </c:pt>
                <c:pt idx="149">
                  <c:v>0.74500000000000055</c:v>
                </c:pt>
                <c:pt idx="150">
                  <c:v>0.75000000000000056</c:v>
                </c:pt>
                <c:pt idx="151">
                  <c:v>0.75500000000000056</c:v>
                </c:pt>
                <c:pt idx="152">
                  <c:v>0.76000000000000056</c:v>
                </c:pt>
                <c:pt idx="153">
                  <c:v>0.76500000000000057</c:v>
                </c:pt>
                <c:pt idx="154">
                  <c:v>0.77000000000000057</c:v>
                </c:pt>
                <c:pt idx="155">
                  <c:v>0.77500000000000058</c:v>
                </c:pt>
                <c:pt idx="156">
                  <c:v>0.78000000000000058</c:v>
                </c:pt>
                <c:pt idx="157">
                  <c:v>0.78500000000000059</c:v>
                </c:pt>
                <c:pt idx="158">
                  <c:v>0.79000000000000059</c:v>
                </c:pt>
                <c:pt idx="159">
                  <c:v>0.7950000000000006</c:v>
                </c:pt>
                <c:pt idx="160">
                  <c:v>0.8000000000000006</c:v>
                </c:pt>
                <c:pt idx="161">
                  <c:v>0.8050000000000006</c:v>
                </c:pt>
                <c:pt idx="162">
                  <c:v>0.81000000000000061</c:v>
                </c:pt>
                <c:pt idx="163">
                  <c:v>0.81500000000000061</c:v>
                </c:pt>
                <c:pt idx="164">
                  <c:v>0.82000000000000062</c:v>
                </c:pt>
                <c:pt idx="165">
                  <c:v>0.82500000000000062</c:v>
                </c:pt>
                <c:pt idx="166">
                  <c:v>0.83000000000000063</c:v>
                </c:pt>
                <c:pt idx="167">
                  <c:v>0.83500000000000063</c:v>
                </c:pt>
                <c:pt idx="168">
                  <c:v>0.84000000000000064</c:v>
                </c:pt>
                <c:pt idx="169">
                  <c:v>0.84500000000000064</c:v>
                </c:pt>
                <c:pt idx="170">
                  <c:v>0.85000000000000064</c:v>
                </c:pt>
                <c:pt idx="171">
                  <c:v>0.85500000000000065</c:v>
                </c:pt>
                <c:pt idx="172">
                  <c:v>0.86000000000000065</c:v>
                </c:pt>
                <c:pt idx="173">
                  <c:v>0.86500000000000066</c:v>
                </c:pt>
                <c:pt idx="174">
                  <c:v>0.87000000000000066</c:v>
                </c:pt>
                <c:pt idx="175">
                  <c:v>0.87500000000000067</c:v>
                </c:pt>
                <c:pt idx="176">
                  <c:v>0.88000000000000067</c:v>
                </c:pt>
                <c:pt idx="177">
                  <c:v>0.88500000000000068</c:v>
                </c:pt>
                <c:pt idx="178">
                  <c:v>0.89000000000000068</c:v>
                </c:pt>
                <c:pt idx="179">
                  <c:v>0.89500000000000068</c:v>
                </c:pt>
                <c:pt idx="180">
                  <c:v>0.90000000000000069</c:v>
                </c:pt>
                <c:pt idx="181">
                  <c:v>0.90500000000000069</c:v>
                </c:pt>
                <c:pt idx="182">
                  <c:v>0.9100000000000007</c:v>
                </c:pt>
                <c:pt idx="183">
                  <c:v>0.9150000000000007</c:v>
                </c:pt>
                <c:pt idx="184">
                  <c:v>0.92000000000000071</c:v>
                </c:pt>
                <c:pt idx="185">
                  <c:v>0.92500000000000071</c:v>
                </c:pt>
                <c:pt idx="186">
                  <c:v>0.93000000000000071</c:v>
                </c:pt>
                <c:pt idx="187">
                  <c:v>0.93500000000000072</c:v>
                </c:pt>
                <c:pt idx="188">
                  <c:v>0.94000000000000072</c:v>
                </c:pt>
                <c:pt idx="189">
                  <c:v>0.94500000000000073</c:v>
                </c:pt>
                <c:pt idx="190">
                  <c:v>0.95000000000000073</c:v>
                </c:pt>
                <c:pt idx="191">
                  <c:v>0.95500000000000074</c:v>
                </c:pt>
                <c:pt idx="192">
                  <c:v>0.96000000000000074</c:v>
                </c:pt>
                <c:pt idx="193">
                  <c:v>0.96500000000000075</c:v>
                </c:pt>
                <c:pt idx="194">
                  <c:v>0.97000000000000075</c:v>
                </c:pt>
                <c:pt idx="195">
                  <c:v>0.97500000000000075</c:v>
                </c:pt>
                <c:pt idx="196">
                  <c:v>0.98000000000000076</c:v>
                </c:pt>
                <c:pt idx="197">
                  <c:v>0.98500000000000076</c:v>
                </c:pt>
                <c:pt idx="198">
                  <c:v>0.99000000000000077</c:v>
                </c:pt>
                <c:pt idx="199">
                  <c:v>0.99500000000000077</c:v>
                </c:pt>
                <c:pt idx="200">
                  <c:v>1.0000000000000007</c:v>
                </c:pt>
                <c:pt idx="201">
                  <c:v>1.0050000000000006</c:v>
                </c:pt>
                <c:pt idx="202">
                  <c:v>1.0100000000000005</c:v>
                </c:pt>
                <c:pt idx="203">
                  <c:v>1.0150000000000003</c:v>
                </c:pt>
                <c:pt idx="204">
                  <c:v>1.0200000000000002</c:v>
                </c:pt>
                <c:pt idx="205">
                  <c:v>1.0250000000000001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1.0399999999999998</c:v>
                </c:pt>
                <c:pt idx="209">
                  <c:v>1.0449999999999997</c:v>
                </c:pt>
                <c:pt idx="210">
                  <c:v>1.0499999999999996</c:v>
                </c:pt>
                <c:pt idx="211">
                  <c:v>1.0549999999999995</c:v>
                </c:pt>
                <c:pt idx="212">
                  <c:v>1.0599999999999994</c:v>
                </c:pt>
                <c:pt idx="213">
                  <c:v>1.0649999999999993</c:v>
                </c:pt>
                <c:pt idx="214">
                  <c:v>1.0699999999999992</c:v>
                </c:pt>
                <c:pt idx="215">
                  <c:v>1.0749999999999991</c:v>
                </c:pt>
                <c:pt idx="216">
                  <c:v>1.079999999999999</c:v>
                </c:pt>
                <c:pt idx="217">
                  <c:v>1.0849999999999989</c:v>
                </c:pt>
                <c:pt idx="218">
                  <c:v>1.0899999999999987</c:v>
                </c:pt>
                <c:pt idx="219">
                  <c:v>1.0949999999999986</c:v>
                </c:pt>
                <c:pt idx="220">
                  <c:v>1.0999999999999985</c:v>
                </c:pt>
                <c:pt idx="221">
                  <c:v>1.1049999999999984</c:v>
                </c:pt>
                <c:pt idx="222">
                  <c:v>1.1099999999999983</c:v>
                </c:pt>
                <c:pt idx="223">
                  <c:v>1.1149999999999982</c:v>
                </c:pt>
                <c:pt idx="224">
                  <c:v>1.1199999999999981</c:v>
                </c:pt>
                <c:pt idx="225">
                  <c:v>1.124999999999998</c:v>
                </c:pt>
                <c:pt idx="226">
                  <c:v>1.1299999999999979</c:v>
                </c:pt>
                <c:pt idx="227">
                  <c:v>1.1349999999999978</c:v>
                </c:pt>
                <c:pt idx="228">
                  <c:v>1.1399999999999977</c:v>
                </c:pt>
                <c:pt idx="229">
                  <c:v>1.1449999999999976</c:v>
                </c:pt>
                <c:pt idx="230">
                  <c:v>1.1499999999999975</c:v>
                </c:pt>
                <c:pt idx="231">
                  <c:v>1.1549999999999974</c:v>
                </c:pt>
                <c:pt idx="232">
                  <c:v>1.1599999999999973</c:v>
                </c:pt>
                <c:pt idx="233">
                  <c:v>1.1649999999999971</c:v>
                </c:pt>
                <c:pt idx="234">
                  <c:v>1.169999999999997</c:v>
                </c:pt>
                <c:pt idx="235">
                  <c:v>1.1749999999999969</c:v>
                </c:pt>
                <c:pt idx="236">
                  <c:v>1.1799999999999968</c:v>
                </c:pt>
                <c:pt idx="237">
                  <c:v>1.1849999999999967</c:v>
                </c:pt>
                <c:pt idx="238">
                  <c:v>1.1899999999999966</c:v>
                </c:pt>
                <c:pt idx="239">
                  <c:v>1.1949999999999965</c:v>
                </c:pt>
                <c:pt idx="240">
                  <c:v>1.1999999999999964</c:v>
                </c:pt>
                <c:pt idx="241">
                  <c:v>1.2049999999999963</c:v>
                </c:pt>
                <c:pt idx="242">
                  <c:v>1.2099999999999962</c:v>
                </c:pt>
                <c:pt idx="243">
                  <c:v>1.2149999999999961</c:v>
                </c:pt>
                <c:pt idx="244">
                  <c:v>1.219999999999996</c:v>
                </c:pt>
                <c:pt idx="245">
                  <c:v>1.2249999999999959</c:v>
                </c:pt>
                <c:pt idx="246">
                  <c:v>1.2299999999999958</c:v>
                </c:pt>
                <c:pt idx="247">
                  <c:v>1.2349999999999957</c:v>
                </c:pt>
                <c:pt idx="248">
                  <c:v>1.2399999999999956</c:v>
                </c:pt>
                <c:pt idx="249">
                  <c:v>1.2449999999999954</c:v>
                </c:pt>
                <c:pt idx="250">
                  <c:v>1.2499999999999953</c:v>
                </c:pt>
                <c:pt idx="251">
                  <c:v>1.2549999999999952</c:v>
                </c:pt>
                <c:pt idx="252">
                  <c:v>1.2599999999999951</c:v>
                </c:pt>
                <c:pt idx="253">
                  <c:v>1.264999999999995</c:v>
                </c:pt>
                <c:pt idx="254">
                  <c:v>1.2699999999999949</c:v>
                </c:pt>
                <c:pt idx="255">
                  <c:v>1.2749999999999948</c:v>
                </c:pt>
                <c:pt idx="256">
                  <c:v>1.2799999999999947</c:v>
                </c:pt>
                <c:pt idx="257">
                  <c:v>1.2849999999999946</c:v>
                </c:pt>
                <c:pt idx="258">
                  <c:v>1.2899999999999945</c:v>
                </c:pt>
                <c:pt idx="259">
                  <c:v>1.2949999999999944</c:v>
                </c:pt>
                <c:pt idx="260">
                  <c:v>1.2999999999999943</c:v>
                </c:pt>
                <c:pt idx="261">
                  <c:v>1.3049999999999942</c:v>
                </c:pt>
                <c:pt idx="262">
                  <c:v>1.3099999999999941</c:v>
                </c:pt>
                <c:pt idx="263">
                  <c:v>1.314999999999994</c:v>
                </c:pt>
                <c:pt idx="264">
                  <c:v>1.3199999999999938</c:v>
                </c:pt>
                <c:pt idx="265">
                  <c:v>1.3249999999999937</c:v>
                </c:pt>
                <c:pt idx="266">
                  <c:v>1.3299999999999936</c:v>
                </c:pt>
                <c:pt idx="267">
                  <c:v>1.3349999999999935</c:v>
                </c:pt>
                <c:pt idx="268">
                  <c:v>1.3399999999999934</c:v>
                </c:pt>
                <c:pt idx="269">
                  <c:v>1.3449999999999933</c:v>
                </c:pt>
                <c:pt idx="270">
                  <c:v>1.3499999999999932</c:v>
                </c:pt>
                <c:pt idx="271">
                  <c:v>1.3549999999999931</c:v>
                </c:pt>
                <c:pt idx="272">
                  <c:v>1.359999999999993</c:v>
                </c:pt>
                <c:pt idx="273">
                  <c:v>1.3649999999999929</c:v>
                </c:pt>
                <c:pt idx="274">
                  <c:v>1.3699999999999928</c:v>
                </c:pt>
                <c:pt idx="275">
                  <c:v>1.3749999999999927</c:v>
                </c:pt>
                <c:pt idx="276">
                  <c:v>1.3799999999999926</c:v>
                </c:pt>
                <c:pt idx="277">
                  <c:v>1.3849999999999925</c:v>
                </c:pt>
                <c:pt idx="278">
                  <c:v>1.3899999999999924</c:v>
                </c:pt>
                <c:pt idx="279">
                  <c:v>1.3949999999999922</c:v>
                </c:pt>
                <c:pt idx="280">
                  <c:v>1.3999999999999921</c:v>
                </c:pt>
                <c:pt idx="281">
                  <c:v>1.404999999999992</c:v>
                </c:pt>
                <c:pt idx="282">
                  <c:v>1.4099999999999919</c:v>
                </c:pt>
                <c:pt idx="283">
                  <c:v>1.4149999999999918</c:v>
                </c:pt>
                <c:pt idx="284">
                  <c:v>1.4199999999999917</c:v>
                </c:pt>
                <c:pt idx="285">
                  <c:v>1.4249999999999916</c:v>
                </c:pt>
                <c:pt idx="286">
                  <c:v>1.4299999999999915</c:v>
                </c:pt>
                <c:pt idx="287">
                  <c:v>1.4349999999999914</c:v>
                </c:pt>
                <c:pt idx="288">
                  <c:v>1.4399999999999913</c:v>
                </c:pt>
                <c:pt idx="289">
                  <c:v>1.4449999999999912</c:v>
                </c:pt>
                <c:pt idx="290">
                  <c:v>1.4499999999999911</c:v>
                </c:pt>
                <c:pt idx="291">
                  <c:v>1.454999999999991</c:v>
                </c:pt>
                <c:pt idx="292">
                  <c:v>1.4599999999999909</c:v>
                </c:pt>
                <c:pt idx="293">
                  <c:v>1.4649999999999908</c:v>
                </c:pt>
                <c:pt idx="294">
                  <c:v>1.4699999999999906</c:v>
                </c:pt>
                <c:pt idx="295">
                  <c:v>1.4749999999999905</c:v>
                </c:pt>
                <c:pt idx="296">
                  <c:v>1.4799999999999904</c:v>
                </c:pt>
                <c:pt idx="297">
                  <c:v>1.4849999999999903</c:v>
                </c:pt>
                <c:pt idx="298">
                  <c:v>1.4899999999999902</c:v>
                </c:pt>
                <c:pt idx="299">
                  <c:v>1.4949999999999901</c:v>
                </c:pt>
                <c:pt idx="300">
                  <c:v>1.49999999999999</c:v>
                </c:pt>
                <c:pt idx="301">
                  <c:v>1.5049999999999899</c:v>
                </c:pt>
                <c:pt idx="302">
                  <c:v>1.5099999999999898</c:v>
                </c:pt>
                <c:pt idx="303">
                  <c:v>1.5149999999999897</c:v>
                </c:pt>
                <c:pt idx="304">
                  <c:v>1.5199999999999896</c:v>
                </c:pt>
                <c:pt idx="305">
                  <c:v>1.5249999999999895</c:v>
                </c:pt>
                <c:pt idx="306">
                  <c:v>1.5299999999999894</c:v>
                </c:pt>
                <c:pt idx="307">
                  <c:v>1.5349999999999893</c:v>
                </c:pt>
                <c:pt idx="308">
                  <c:v>1.5399999999999892</c:v>
                </c:pt>
                <c:pt idx="309">
                  <c:v>1.544999999999989</c:v>
                </c:pt>
                <c:pt idx="310">
                  <c:v>1.5499999999999889</c:v>
                </c:pt>
                <c:pt idx="311">
                  <c:v>1.5549999999999888</c:v>
                </c:pt>
                <c:pt idx="312">
                  <c:v>1.5599999999999887</c:v>
                </c:pt>
                <c:pt idx="313">
                  <c:v>1.5649999999999886</c:v>
                </c:pt>
                <c:pt idx="314">
                  <c:v>1.5699999999999885</c:v>
                </c:pt>
                <c:pt idx="315">
                  <c:v>1.5749999999999884</c:v>
                </c:pt>
                <c:pt idx="316">
                  <c:v>1.5799999999999883</c:v>
                </c:pt>
                <c:pt idx="317">
                  <c:v>1.5849999999999882</c:v>
                </c:pt>
                <c:pt idx="318">
                  <c:v>1.5899999999999881</c:v>
                </c:pt>
                <c:pt idx="319">
                  <c:v>1.594999999999988</c:v>
                </c:pt>
                <c:pt idx="320">
                  <c:v>1.5999999999999879</c:v>
                </c:pt>
                <c:pt idx="321">
                  <c:v>1.6049999999999878</c:v>
                </c:pt>
                <c:pt idx="322">
                  <c:v>1.6099999999999877</c:v>
                </c:pt>
                <c:pt idx="323">
                  <c:v>1.6149999999999876</c:v>
                </c:pt>
                <c:pt idx="324">
                  <c:v>1.6199999999999875</c:v>
                </c:pt>
                <c:pt idx="325">
                  <c:v>1.6249999999999873</c:v>
                </c:pt>
                <c:pt idx="326">
                  <c:v>1.6299999999999872</c:v>
                </c:pt>
                <c:pt idx="327">
                  <c:v>1.6349999999999871</c:v>
                </c:pt>
                <c:pt idx="328">
                  <c:v>1.639999999999987</c:v>
                </c:pt>
                <c:pt idx="329">
                  <c:v>1.6449999999999869</c:v>
                </c:pt>
                <c:pt idx="330">
                  <c:v>1.6499999999999868</c:v>
                </c:pt>
                <c:pt idx="331">
                  <c:v>1.6549999999999867</c:v>
                </c:pt>
                <c:pt idx="332">
                  <c:v>1.6599999999999866</c:v>
                </c:pt>
                <c:pt idx="333">
                  <c:v>1.6649999999999865</c:v>
                </c:pt>
                <c:pt idx="334">
                  <c:v>1.6699999999999864</c:v>
                </c:pt>
                <c:pt idx="335">
                  <c:v>1.6749999999999863</c:v>
                </c:pt>
                <c:pt idx="336">
                  <c:v>1.6799999999999862</c:v>
                </c:pt>
                <c:pt idx="337">
                  <c:v>1.6849999999999861</c:v>
                </c:pt>
                <c:pt idx="338">
                  <c:v>1.689999999999986</c:v>
                </c:pt>
                <c:pt idx="339">
                  <c:v>1.6949999999999859</c:v>
                </c:pt>
                <c:pt idx="340">
                  <c:v>1.6999999999999857</c:v>
                </c:pt>
                <c:pt idx="341">
                  <c:v>1.7049999999999856</c:v>
                </c:pt>
                <c:pt idx="342">
                  <c:v>1.7099999999999855</c:v>
                </c:pt>
                <c:pt idx="343">
                  <c:v>1.7149999999999854</c:v>
                </c:pt>
                <c:pt idx="344">
                  <c:v>1.7199999999999853</c:v>
                </c:pt>
                <c:pt idx="345">
                  <c:v>1.7249999999999852</c:v>
                </c:pt>
                <c:pt idx="346">
                  <c:v>1.7299999999999851</c:v>
                </c:pt>
                <c:pt idx="347">
                  <c:v>1.734999999999985</c:v>
                </c:pt>
                <c:pt idx="348">
                  <c:v>1.7399999999999849</c:v>
                </c:pt>
                <c:pt idx="349">
                  <c:v>1.7449999999999848</c:v>
                </c:pt>
                <c:pt idx="350">
                  <c:v>1.7499999999999847</c:v>
                </c:pt>
                <c:pt idx="351">
                  <c:v>1.7549999999999846</c:v>
                </c:pt>
                <c:pt idx="352">
                  <c:v>1.7599999999999845</c:v>
                </c:pt>
                <c:pt idx="353">
                  <c:v>1.7649999999999844</c:v>
                </c:pt>
                <c:pt idx="354">
                  <c:v>1.7699999999999843</c:v>
                </c:pt>
                <c:pt idx="355">
                  <c:v>1.7749999999999841</c:v>
                </c:pt>
                <c:pt idx="356">
                  <c:v>1.779999999999984</c:v>
                </c:pt>
                <c:pt idx="357">
                  <c:v>1.7849999999999839</c:v>
                </c:pt>
                <c:pt idx="358">
                  <c:v>1.7899999999999838</c:v>
                </c:pt>
                <c:pt idx="359">
                  <c:v>1.7949999999999837</c:v>
                </c:pt>
                <c:pt idx="360">
                  <c:v>1.7999999999999836</c:v>
                </c:pt>
                <c:pt idx="361">
                  <c:v>1.8049999999999835</c:v>
                </c:pt>
                <c:pt idx="362">
                  <c:v>1.8099999999999834</c:v>
                </c:pt>
                <c:pt idx="363">
                  <c:v>1.8149999999999833</c:v>
                </c:pt>
                <c:pt idx="364">
                  <c:v>1.8199999999999832</c:v>
                </c:pt>
                <c:pt idx="365">
                  <c:v>1.8249999999999831</c:v>
                </c:pt>
                <c:pt idx="366">
                  <c:v>1.829999999999983</c:v>
                </c:pt>
                <c:pt idx="367">
                  <c:v>1.8349999999999829</c:v>
                </c:pt>
                <c:pt idx="368">
                  <c:v>1.8399999999999828</c:v>
                </c:pt>
                <c:pt idx="369">
                  <c:v>1.8449999999999827</c:v>
                </c:pt>
                <c:pt idx="370">
                  <c:v>1.8499999999999825</c:v>
                </c:pt>
                <c:pt idx="371">
                  <c:v>1.8549999999999824</c:v>
                </c:pt>
                <c:pt idx="372">
                  <c:v>1.8599999999999823</c:v>
                </c:pt>
                <c:pt idx="373">
                  <c:v>1.8649999999999822</c:v>
                </c:pt>
                <c:pt idx="374">
                  <c:v>1.8699999999999821</c:v>
                </c:pt>
                <c:pt idx="375">
                  <c:v>1.874999999999982</c:v>
                </c:pt>
                <c:pt idx="376">
                  <c:v>1.8799999999999819</c:v>
                </c:pt>
                <c:pt idx="377">
                  <c:v>1.8849999999999818</c:v>
                </c:pt>
                <c:pt idx="378">
                  <c:v>1.8899999999999817</c:v>
                </c:pt>
                <c:pt idx="379">
                  <c:v>1.8949999999999816</c:v>
                </c:pt>
                <c:pt idx="380">
                  <c:v>1.8999999999999815</c:v>
                </c:pt>
                <c:pt idx="381">
                  <c:v>1.9049999999999814</c:v>
                </c:pt>
                <c:pt idx="382">
                  <c:v>1.9099999999999813</c:v>
                </c:pt>
                <c:pt idx="383">
                  <c:v>1.9149999999999812</c:v>
                </c:pt>
                <c:pt idx="384">
                  <c:v>1.9199999999999811</c:v>
                </c:pt>
                <c:pt idx="385">
                  <c:v>1.9249999999999809</c:v>
                </c:pt>
                <c:pt idx="386">
                  <c:v>1.9299999999999808</c:v>
                </c:pt>
                <c:pt idx="387">
                  <c:v>1.9349999999999807</c:v>
                </c:pt>
                <c:pt idx="388">
                  <c:v>1.9399999999999806</c:v>
                </c:pt>
                <c:pt idx="389">
                  <c:v>1.9449999999999805</c:v>
                </c:pt>
                <c:pt idx="390">
                  <c:v>1.9499999999999804</c:v>
                </c:pt>
                <c:pt idx="391">
                  <c:v>1.9549999999999803</c:v>
                </c:pt>
                <c:pt idx="392">
                  <c:v>1.9599999999999802</c:v>
                </c:pt>
                <c:pt idx="393">
                  <c:v>1.9649999999999801</c:v>
                </c:pt>
                <c:pt idx="394">
                  <c:v>1.96999999999998</c:v>
                </c:pt>
                <c:pt idx="395">
                  <c:v>1.9749999999999799</c:v>
                </c:pt>
                <c:pt idx="396">
                  <c:v>1.9799999999999798</c:v>
                </c:pt>
                <c:pt idx="397">
                  <c:v>1.9849999999999797</c:v>
                </c:pt>
                <c:pt idx="398">
                  <c:v>1.9899999999999796</c:v>
                </c:pt>
                <c:pt idx="399">
                  <c:v>1.9949999999999795</c:v>
                </c:pt>
                <c:pt idx="400">
                  <c:v>1.9999999999999793</c:v>
                </c:pt>
              </c:numCache>
            </c:numRef>
          </c:xVal>
          <c:yVal>
            <c:numRef>
              <c:f>Sheet1!$G$9:$G$409</c:f>
              <c:numCache>
                <c:formatCode>General</c:formatCode>
                <c:ptCount val="401"/>
                <c:pt idx="0">
                  <c:v>36.1</c:v>
                </c:pt>
                <c:pt idx="1">
                  <c:v>37.089571572019224</c:v>
                </c:pt>
                <c:pt idx="2">
                  <c:v>38.079143144038454</c:v>
                </c:pt>
                <c:pt idx="3">
                  <c:v>39.068714716057677</c:v>
                </c:pt>
                <c:pt idx="4">
                  <c:v>40.0582862880769</c:v>
                </c:pt>
                <c:pt idx="5">
                  <c:v>41.04785786009613</c:v>
                </c:pt>
                <c:pt idx="6">
                  <c:v>42.037429432115353</c:v>
                </c:pt>
                <c:pt idx="7">
                  <c:v>43.027001004134576</c:v>
                </c:pt>
                <c:pt idx="8">
                  <c:v>44.016572576153806</c:v>
                </c:pt>
                <c:pt idx="9">
                  <c:v>45.006144148173028</c:v>
                </c:pt>
                <c:pt idx="10">
                  <c:v>45.995715720192251</c:v>
                </c:pt>
                <c:pt idx="11">
                  <c:v>46.985287292211481</c:v>
                </c:pt>
                <c:pt idx="12">
                  <c:v>47.974858864230704</c:v>
                </c:pt>
                <c:pt idx="13">
                  <c:v>48.964430436249927</c:v>
                </c:pt>
                <c:pt idx="14">
                  <c:v>49.954002008269157</c:v>
                </c:pt>
                <c:pt idx="15">
                  <c:v>50.94357358028838</c:v>
                </c:pt>
                <c:pt idx="16">
                  <c:v>51.933145152307603</c:v>
                </c:pt>
                <c:pt idx="17">
                  <c:v>52.922716724326833</c:v>
                </c:pt>
                <c:pt idx="18">
                  <c:v>53.912288296346055</c:v>
                </c:pt>
                <c:pt idx="19">
                  <c:v>54.901859868365278</c:v>
                </c:pt>
                <c:pt idx="20">
                  <c:v>55.891431440384508</c:v>
                </c:pt>
                <c:pt idx="21">
                  <c:v>56.881003012403731</c:v>
                </c:pt>
                <c:pt idx="22">
                  <c:v>57.870574584422954</c:v>
                </c:pt>
                <c:pt idx="23">
                  <c:v>58.860146156442184</c:v>
                </c:pt>
                <c:pt idx="24">
                  <c:v>59.849717728461414</c:v>
                </c:pt>
                <c:pt idx="25">
                  <c:v>60.839289300480644</c:v>
                </c:pt>
                <c:pt idx="26">
                  <c:v>61.828860872499874</c:v>
                </c:pt>
                <c:pt idx="27">
                  <c:v>61.43556954129329</c:v>
                </c:pt>
                <c:pt idx="28">
                  <c:v>60.988768499379198</c:v>
                </c:pt>
                <c:pt idx="29">
                  <c:v>60.488281702303659</c:v>
                </c:pt>
                <c:pt idx="30">
                  <c:v>59.933935945039408</c:v>
                </c:pt>
                <c:pt idx="31">
                  <c:v>59.325560816188641</c:v>
                </c:pt>
                <c:pt idx="32">
                  <c:v>58.662988652924511</c:v>
                </c:pt>
                <c:pt idx="33">
                  <c:v>57.946054496659301</c:v>
                </c:pt>
                <c:pt idx="34">
                  <c:v>57.174596049427656</c:v>
                </c:pt>
                <c:pt idx="35">
                  <c:v>56.348453630973381</c:v>
                </c:pt>
                <c:pt idx="36">
                  <c:v>55.467470136528249</c:v>
                </c:pt>
                <c:pt idx="37">
                  <c:v>54.53149099527193</c:v>
                </c:pt>
                <c:pt idx="38">
                  <c:v>53.540364129461814</c:v>
                </c:pt>
                <c:pt idx="39">
                  <c:v>52.493939914222153</c:v>
                </c:pt>
                <c:pt idx="40">
                  <c:v>51.392071137981588</c:v>
                </c:pt>
                <c:pt idx="41">
                  <c:v>50.234612963549012</c:v>
                </c:pt>
                <c:pt idx="42">
                  <c:v>49.021422889816975</c:v>
                </c:pt>
                <c:pt idx="43">
                  <c:v>47.752360714083039</c:v>
                </c:pt>
                <c:pt idx="44">
                  <c:v>46.427288494978633</c:v>
                </c:pt>
                <c:pt idx="45">
                  <c:v>45.046070515996014</c:v>
                </c:pt>
                <c:pt idx="46">
                  <c:v>43.608573249603346</c:v>
                </c:pt>
                <c:pt idx="47">
                  <c:v>42.114665321938652</c:v>
                </c:pt>
                <c:pt idx="48">
                  <c:v>40.564217478073225</c:v>
                </c:pt>
                <c:pt idx="49">
                  <c:v>38.957102547835298</c:v>
                </c:pt>
                <c:pt idx="50">
                  <c:v>37.293195412184843</c:v>
                </c:pt>
                <c:pt idx="51">
                  <c:v>35.572372970130935</c:v>
                </c:pt>
                <c:pt idx="52">
                  <c:v>33.794514106182447</c:v>
                </c:pt>
                <c:pt idx="53">
                  <c:v>31.959499658323956</c:v>
                </c:pt>
                <c:pt idx="54">
                  <c:v>30.120184957397697</c:v>
                </c:pt>
                <c:pt idx="55">
                  <c:v>28.279102106888455</c:v>
                </c:pt>
                <c:pt idx="56">
                  <c:v>26.438805301665091</c:v>
                </c:pt>
                <c:pt idx="57">
                  <c:v>24.601870547755858</c:v>
                </c:pt>
                <c:pt idx="58">
                  <c:v>22.770895385416239</c:v>
                </c:pt>
                <c:pt idx="59">
                  <c:v>20.94849861545595</c:v>
                </c:pt>
                <c:pt idx="60">
                  <c:v>19.137320028792185</c:v>
                </c:pt>
                <c:pt idx="61">
                  <c:v>17.340020139195985</c:v>
                </c:pt>
                <c:pt idx="62">
                  <c:v>15.559279919199273</c:v>
                </c:pt>
                <c:pt idx="63">
                  <c:v>13.797800539130041</c:v>
                </c:pt>
                <c:pt idx="64">
                  <c:v>12.058303109243493</c:v>
                </c:pt>
                <c:pt idx="65">
                  <c:v>10.343528424917192</c:v>
                </c:pt>
                <c:pt idx="66">
                  <c:v>8.6562367148783785</c:v>
                </c:pt>
                <c:pt idx="67">
                  <c:v>6.9992073924320621</c:v>
                </c:pt>
                <c:pt idx="68">
                  <c:v>5.3752388096584447</c:v>
                </c:pt>
                <c:pt idx="69">
                  <c:v>3.7871480145487268</c:v>
                </c:pt>
                <c:pt idx="70">
                  <c:v>2.2377705110483745</c:v>
                </c:pt>
                <c:pt idx="71">
                  <c:v>0.72996002197723797</c:v>
                </c:pt>
                <c:pt idx="72">
                  <c:v>-0.73341174520374253</c:v>
                </c:pt>
                <c:pt idx="73">
                  <c:v>-2.1494553298095767</c:v>
                </c:pt>
                <c:pt idx="74">
                  <c:v>-3.5152637465617751</c:v>
                </c:pt>
                <c:pt idx="75">
                  <c:v>-4.8279127114621367</c:v>
                </c:pt>
                <c:pt idx="76">
                  <c:v>-6.0844608649392455</c:v>
                </c:pt>
                <c:pt idx="77">
                  <c:v>-7.28194999229693</c:v>
                </c:pt>
                <c:pt idx="78">
                  <c:v>-8.4174052414935225</c:v>
                </c:pt>
                <c:pt idx="79">
                  <c:v>-9.4878353382808243</c:v>
                </c:pt>
                <c:pt idx="80">
                  <c:v>-10.490232798731252</c:v>
                </c:pt>
                <c:pt idx="81">
                  <c:v>-11.423603330405005</c:v>
                </c:pt>
                <c:pt idx="82">
                  <c:v>-12.287061158235677</c:v>
                </c:pt>
                <c:pt idx="83">
                  <c:v>-13.079830779339826</c:v>
                </c:pt>
                <c:pt idx="84">
                  <c:v>-13.801248701985873</c:v>
                </c:pt>
                <c:pt idx="85">
                  <c:v>-14.450765168809738</c:v>
                </c:pt>
                <c:pt idx="86">
                  <c:v>-15.02794586436541</c:v>
                </c:pt>
                <c:pt idx="87">
                  <c:v>-15.532473607099176</c:v>
                </c:pt>
                <c:pt idx="88">
                  <c:v>-15.964150025837249</c:v>
                </c:pt>
                <c:pt idx="89">
                  <c:v>-16.322897220876897</c:v>
                </c:pt>
                <c:pt idx="90">
                  <c:v>-16.608759409771949</c:v>
                </c:pt>
                <c:pt idx="91">
                  <c:v>-16.821904557904169</c:v>
                </c:pt>
                <c:pt idx="92">
                  <c:v>-16.962625993932424</c:v>
                </c:pt>
                <c:pt idx="93">
                  <c:v>-17.031344010212106</c:v>
                </c:pt>
                <c:pt idx="94">
                  <c:v>-17.028607448277928</c:v>
                </c:pt>
                <c:pt idx="95">
                  <c:v>-16.955095269483394</c:v>
                </c:pt>
                <c:pt idx="96">
                  <c:v>-16.811618110890862</c:v>
                </c:pt>
                <c:pt idx="97">
                  <c:v>-16.599119826506506</c:v>
                </c:pt>
                <c:pt idx="98">
                  <c:v>-16.318679013954615</c:v>
                </c:pt>
                <c:pt idx="99">
                  <c:v>-15.971510526686384</c:v>
                </c:pt>
                <c:pt idx="100">
                  <c:v>-15.558966971818272</c:v>
                </c:pt>
                <c:pt idx="101">
                  <c:v>-15.082540193695543</c:v>
                </c:pt>
                <c:pt idx="102">
                  <c:v>-14.543862743276687</c:v>
                </c:pt>
                <c:pt idx="103">
                  <c:v>-13.944709333434751</c:v>
                </c:pt>
                <c:pt idx="104">
                  <c:v>-13.286998280271813</c:v>
                </c:pt>
                <c:pt idx="105">
                  <c:v>-12.572792930542814</c:v>
                </c:pt>
                <c:pt idx="106">
                  <c:v>-11.804303075285398</c:v>
                </c:pt>
                <c:pt idx="107">
                  <c:v>-10.983886349752304</c:v>
                </c:pt>
                <c:pt idx="108">
                  <c:v>-10.113971888627633</c:v>
                </c:pt>
                <c:pt idx="109">
                  <c:v>-9.197056059956191</c:v>
                </c:pt>
                <c:pt idx="110">
                  <c:v>-8.2356980867106859</c:v>
                </c:pt>
                <c:pt idx="111">
                  <c:v>-7.2325155565732642</c:v>
                </c:pt>
                <c:pt idx="112">
                  <c:v>-6.1901798205118181</c:v>
                </c:pt>
                <c:pt idx="113">
                  <c:v>-5.1114112807352878</c:v>
                </c:pt>
                <c:pt idx="114">
                  <c:v>-3.998974568615806</c:v>
                </c:pt>
                <c:pt idx="115">
                  <c:v>-2.8556736131690292</c:v>
                </c:pt>
                <c:pt idx="116">
                  <c:v>-1.6843466006871779</c:v>
                </c:pt>
                <c:pt idx="117">
                  <c:v>-0.48786082612250947</c:v>
                </c:pt>
                <c:pt idx="118">
                  <c:v>0.73089256317825679</c:v>
                </c:pt>
                <c:pt idx="119">
                  <c:v>1.9690039307851226</c:v>
                </c:pt>
                <c:pt idx="120">
                  <c:v>3.2235506209356548</c:v>
                </c:pt>
                <c:pt idx="121">
                  <c:v>4.4916025341171339</c:v>
                </c:pt>
                <c:pt idx="122">
                  <c:v>5.7702278078692268</c:v>
                </c:pt>
                <c:pt idx="123">
                  <c:v>7.0564986021943525</c:v>
                </c:pt>
                <c:pt idx="124">
                  <c:v>8.3474969889609625</c:v>
                </c:pt>
                <c:pt idx="125">
                  <c:v>9.6403209446829745</c:v>
                </c:pt>
                <c:pt idx="126">
                  <c:v>10.932090446056989</c:v>
                </c:pt>
                <c:pt idx="127">
                  <c:v>12.219953667637375</c:v>
                </c:pt>
                <c:pt idx="128">
                  <c:v>13.501093281027755</c:v>
                </c:pt>
                <c:pt idx="129">
                  <c:v>14.772732854966264</c:v>
                </c:pt>
                <c:pt idx="130">
                  <c:v>16.032143355680695</c:v>
                </c:pt>
                <c:pt idx="131">
                  <c:v>17.276649746888641</c:v>
                </c:pt>
                <c:pt idx="132">
                  <c:v>18.503637688816813</c:v>
                </c:pt>
                <c:pt idx="133">
                  <c:v>19.710560335612918</c:v>
                </c:pt>
                <c:pt idx="134">
                  <c:v>20.894945230522826</c:v>
                </c:pt>
                <c:pt idx="135">
                  <c:v>22.054398320601944</c:v>
                </c:pt>
                <c:pt idx="136">
                  <c:v>23.186607818333485</c:v>
                </c:pt>
                <c:pt idx="137">
                  <c:v>24.289347903839012</c:v>
                </c:pt>
                <c:pt idx="138">
                  <c:v>25.360482261372756</c:v>
                </c:pt>
                <c:pt idx="139">
                  <c:v>26.397967443797562</c:v>
                </c:pt>
                <c:pt idx="140">
                  <c:v>27.39985605874779</c:v>
                </c:pt>
                <c:pt idx="141">
                  <c:v>28.36429977019235</c:v>
                </c:pt>
                <c:pt idx="142">
                  <c:v>29.289552109119327</c:v>
                </c:pt>
                <c:pt idx="143">
                  <c:v>30.173971087073227</c:v>
                </c:pt>
                <c:pt idx="144">
                  <c:v>31.016021606285054</c:v>
                </c:pt>
                <c:pt idx="145">
                  <c:v>31.814277660146232</c:v>
                </c:pt>
                <c:pt idx="146">
                  <c:v>32.56742431778784</c:v>
                </c:pt>
                <c:pt idx="147">
                  <c:v>33.27425948653832</c:v>
                </c:pt>
                <c:pt idx="148">
                  <c:v>33.933695446044737</c:v>
                </c:pt>
                <c:pt idx="149">
                  <c:v>34.54476014785503</c:v>
                </c:pt>
                <c:pt idx="150">
                  <c:v>35.10659827427196</c:v>
                </c:pt>
                <c:pt idx="151">
                  <c:v>35.618472050302806</c:v>
                </c:pt>
                <c:pt idx="152">
                  <c:v>36.079761802542976</c:v>
                </c:pt>
                <c:pt idx="153">
                  <c:v>36.489966258846223</c:v>
                </c:pt>
                <c:pt idx="154">
                  <c:v>36.848702582649111</c:v>
                </c:pt>
                <c:pt idx="155">
                  <c:v>37.155706135832958</c:v>
                </c:pt>
                <c:pt idx="156">
                  <c:v>37.410829964022142</c:v>
                </c:pt>
                <c:pt idx="157">
                  <c:v>37.614043998234365</c:v>
                </c:pt>
                <c:pt idx="158">
                  <c:v>37.765433966814953</c:v>
                </c:pt>
                <c:pt idx="159">
                  <c:v>37.865200011604585</c:v>
                </c:pt>
                <c:pt idx="160">
                  <c:v>37.913655002307593</c:v>
                </c:pt>
                <c:pt idx="161">
                  <c:v>37.911222543045675</c:v>
                </c:pt>
                <c:pt idx="162">
                  <c:v>37.858434779162152</c:v>
                </c:pt>
                <c:pt idx="163">
                  <c:v>37.755930009146994</c:v>
                </c:pt>
                <c:pt idx="164">
                  <c:v>37.604450106877593</c:v>
                </c:pt>
                <c:pt idx="165">
                  <c:v>37.404837759694885</c:v>
                </c:pt>
                <c:pt idx="166">
                  <c:v>37.15803352816134</c:v>
                </c:pt>
                <c:pt idx="167">
                  <c:v>36.865072733674523</c:v>
                </c:pt>
                <c:pt idx="168">
                  <c:v>36.52708218043832</c:v>
                </c:pt>
                <c:pt idx="169">
                  <c:v>36.145276718623819</c:v>
                </c:pt>
                <c:pt idx="170">
                  <c:v>35.720955655881653</c:v>
                </c:pt>
                <c:pt idx="171">
                  <c:v>35.255499024699475</c:v>
                </c:pt>
                <c:pt idx="172">
                  <c:v>34.75036371342982</c:v>
                </c:pt>
                <c:pt idx="173">
                  <c:v>34.207079469146926</c:v>
                </c:pt>
                <c:pt idx="174">
                  <c:v>33.627244780824483</c:v>
                </c:pt>
                <c:pt idx="175">
                  <c:v>33.012522651660724</c:v>
                </c:pt>
                <c:pt idx="176">
                  <c:v>32.364636269712221</c:v>
                </c:pt>
                <c:pt idx="177">
                  <c:v>31.685364586333456</c:v>
                </c:pt>
                <c:pt idx="178">
                  <c:v>30.976537812255216</c:v>
                </c:pt>
                <c:pt idx="179">
                  <c:v>30.240032841471841</c:v>
                </c:pt>
                <c:pt idx="180">
                  <c:v>29.477768613444223</c:v>
                </c:pt>
                <c:pt idx="181">
                  <c:v>28.691701424463432</c:v>
                </c:pt>
                <c:pt idx="182">
                  <c:v>27.883820199357519</c:v>
                </c:pt>
                <c:pt idx="183">
                  <c:v>27.056141735062674</c:v>
                </c:pt>
                <c:pt idx="184">
                  <c:v>26.210705927918582</c:v>
                </c:pt>
                <c:pt idx="185">
                  <c:v>25.349570996886751</c:v>
                </c:pt>
                <c:pt idx="186">
                  <c:v>24.474808715229852</c:v>
                </c:pt>
                <c:pt idx="187">
                  <c:v>23.588499663529653</c:v>
                </c:pt>
                <c:pt idx="188">
                  <c:v>22.692728517260548</c:v>
                </c:pt>
                <c:pt idx="189">
                  <c:v>21.789579378106346</c:v>
                </c:pt>
                <c:pt idx="190">
                  <c:v>20.881131158082852</c:v>
                </c:pt>
                <c:pt idx="191">
                  <c:v>19.969453025388276</c:v>
                </c:pt>
                <c:pt idx="192">
                  <c:v>19.056599920747367</c:v>
                </c:pt>
                <c:pt idx="193">
                  <c:v>18.144608152843087</c:v>
                </c:pt>
                <c:pt idx="194">
                  <c:v>17.235491081242088</c:v>
                </c:pt>
                <c:pt idx="195">
                  <c:v>16.331234895015857</c:v>
                </c:pt>
                <c:pt idx="196">
                  <c:v>15.433794495039916</c:v>
                </c:pt>
                <c:pt idx="197">
                  <c:v>14.545089487716558</c:v>
                </c:pt>
                <c:pt idx="198">
                  <c:v>13.667000297614406</c:v>
                </c:pt>
                <c:pt idx="199">
                  <c:v>12.801364406248334</c:v>
                </c:pt>
                <c:pt idx="200">
                  <c:v>11.949972723937798</c:v>
                </c:pt>
                <c:pt idx="201">
                  <c:v>11.114566101378729</c:v>
                </c:pt>
                <c:pt idx="202">
                  <c:v>10.296831987244913</c:v>
                </c:pt>
                <c:pt idx="203">
                  <c:v>9.4984012377982214</c:v>
                </c:pt>
                <c:pt idx="204">
                  <c:v>8.7208450841335843</c:v>
                </c:pt>
                <c:pt idx="205">
                  <c:v>7.965672262314154</c:v>
                </c:pt>
                <c:pt idx="206">
                  <c:v>7.2343263112640717</c:v>
                </c:pt>
                <c:pt idx="207">
                  <c:v>6.528183042881226</c:v>
                </c:pt>
                <c:pt idx="208">
                  <c:v>5.8485481884095591</c:v>
                </c:pt>
                <c:pt idx="209">
                  <c:v>5.1966552246705682</c:v>
                </c:pt>
                <c:pt idx="210">
                  <c:v>4.5736633832957398</c:v>
                </c:pt>
                <c:pt idx="211">
                  <c:v>3.9806558456262895</c:v>
                </c:pt>
                <c:pt idx="212">
                  <c:v>3.4186381254533327</c:v>
                </c:pt>
                <c:pt idx="213">
                  <c:v>2.8885366412605666</c:v>
                </c:pt>
                <c:pt idx="214">
                  <c:v>2.3911974791026118</c:v>
                </c:pt>
                <c:pt idx="215">
                  <c:v>1.9273853467050426</c:v>
                </c:pt>
                <c:pt idx="216">
                  <c:v>1.497782718974678</c:v>
                </c:pt>
                <c:pt idx="217">
                  <c:v>1.102989174712274</c:v>
                </c:pt>
                <c:pt idx="218">
                  <c:v>0.74352092392622637</c:v>
                </c:pt>
                <c:pt idx="219">
                  <c:v>0.41981052475464864</c:v>
                </c:pt>
                <c:pt idx="220">
                  <c:v>0.13220678861631541</c:v>
                </c:pt>
                <c:pt idx="221">
                  <c:v>-0.11902512817215616</c:v>
                </c:pt>
                <c:pt idx="222">
                  <c:v>-0.33370344845293154</c:v>
                </c:pt>
                <c:pt idx="223">
                  <c:v>-0.51172931646925512</c:v>
                </c:pt>
                <c:pt idx="224">
                  <c:v>-0.65308616117038909</c:v>
                </c:pt>
                <c:pt idx="225">
                  <c:v>-0.75783888381367426</c:v>
                </c:pt>
                <c:pt idx="226">
                  <c:v>-0.82613287344774022</c:v>
                </c:pt>
                <c:pt idx="227">
                  <c:v>-0.85819285420122604</c:v>
                </c:pt>
                <c:pt idx="228">
                  <c:v>-0.85432156863201136</c:v>
                </c:pt>
                <c:pt idx="229">
                  <c:v>-0.81489830171196687</c:v>
                </c:pt>
                <c:pt idx="230">
                  <c:v>-0.74037725033087654</c:v>
                </c:pt>
                <c:pt idx="231">
                  <c:v>-0.63128574349940791</c:v>
                </c:pt>
                <c:pt idx="232">
                  <c:v>-0.4882223187145307</c:v>
                </c:pt>
                <c:pt idx="233">
                  <c:v>-0.31185466021990749</c:v>
                </c:pt>
                <c:pt idx="234">
                  <c:v>-0.10291740514861303</c:v>
                </c:pt>
                <c:pt idx="235">
                  <c:v>0.13779017622559131</c:v>
                </c:pt>
                <c:pt idx="236">
                  <c:v>0.40940661967953673</c:v>
                </c:pt>
                <c:pt idx="237">
                  <c:v>0.71101081902047625</c:v>
                </c:pt>
                <c:pt idx="238">
                  <c:v>1.0416246840134544</c:v>
                </c:pt>
                <c:pt idx="239">
                  <c:v>1.4002158972473326</c:v>
                </c:pt>
                <c:pt idx="240">
                  <c:v>1.7857007627827031</c:v>
                </c:pt>
                <c:pt idx="241">
                  <c:v>2.196947139298044</c:v>
                </c:pt>
                <c:pt idx="242">
                  <c:v>2.6327774503452304</c:v>
                </c:pt>
                <c:pt idx="243">
                  <c:v>3.0919717642366598</c:v>
                </c:pt>
                <c:pt idx="244">
                  <c:v>3.5732709360139721</c:v>
                </c:pt>
                <c:pt idx="245">
                  <c:v>4.0753798038922096</c:v>
                </c:pt>
                <c:pt idx="246">
                  <c:v>4.5969704325339471</c:v>
                </c:pt>
                <c:pt idx="247">
                  <c:v>5.136685395484891</c:v>
                </c:pt>
                <c:pt idx="248">
                  <c:v>5.6931410890961303</c:v>
                </c:pt>
                <c:pt idx="249">
                  <c:v>6.264931070267993</c:v>
                </c:pt>
                <c:pt idx="250">
                  <c:v>6.8506294103769774</c:v>
                </c:pt>
                <c:pt idx="251">
                  <c:v>7.4487940577895371</c:v>
                </c:pt>
                <c:pt idx="252">
                  <c:v>8.0579702014251691</c:v>
                </c:pt>
                <c:pt idx="253">
                  <c:v>8.6766936279054629</c:v>
                </c:pt>
                <c:pt idx="254">
                  <c:v>9.303494064915963</c:v>
                </c:pt>
                <c:pt idx="255">
                  <c:v>9.9368985035127473</c:v>
                </c:pt>
                <c:pt idx="256">
                  <c:v>10.575434492226133</c:v>
                </c:pt>
                <c:pt idx="257">
                  <c:v>11.217633395948912</c:v>
                </c:pt>
                <c:pt idx="258">
                  <c:v>11.862033612745744</c:v>
                </c:pt>
                <c:pt idx="259">
                  <c:v>12.50718374188366</c:v>
                </c:pt>
                <c:pt idx="260">
                  <c:v>13.151645696560159</c:v>
                </c:pt>
                <c:pt idx="261">
                  <c:v>13.793997754995031</c:v>
                </c:pt>
                <c:pt idx="262">
                  <c:v>14.432837543753838</c:v>
                </c:pt>
                <c:pt idx="263">
                  <c:v>15.066784947384861</c:v>
                </c:pt>
                <c:pt idx="264">
                  <c:v>15.69448493867618</c:v>
                </c:pt>
                <c:pt idx="265">
                  <c:v>16.314610324075005</c:v>
                </c:pt>
                <c:pt idx="266">
                  <c:v>16.925864399056678</c:v>
                </c:pt>
                <c:pt idx="267">
                  <c:v>17.526983508485017</c:v>
                </c:pt>
                <c:pt idx="268">
                  <c:v>18.116739507268402</c:v>
                </c:pt>
                <c:pt idx="269">
                  <c:v>18.693942116885935</c:v>
                </c:pt>
                <c:pt idx="270">
                  <c:v>19.257441173634952</c:v>
                </c:pt>
                <c:pt idx="271">
                  <c:v>19.806128764734112</c:v>
                </c:pt>
                <c:pt idx="272">
                  <c:v>20.338941248704849</c:v>
                </c:pt>
                <c:pt idx="273">
                  <c:v>20.854861156747383</c:v>
                </c:pt>
                <c:pt idx="274">
                  <c:v>21.352918972124876</c:v>
                </c:pt>
                <c:pt idx="275">
                  <c:v>21.832194784870591</c:v>
                </c:pt>
                <c:pt idx="276">
                  <c:v>22.29181981943654</c:v>
                </c:pt>
                <c:pt idx="277">
                  <c:v>22.7309778332083</c:v>
                </c:pt>
                <c:pt idx="278">
                  <c:v>23.148906384118028</c:v>
                </c:pt>
                <c:pt idx="279">
                  <c:v>23.54489796589597</c:v>
                </c:pt>
                <c:pt idx="280">
                  <c:v>23.91830100980912</c:v>
                </c:pt>
                <c:pt idx="281">
                  <c:v>24.268520752043401</c:v>
                </c:pt>
                <c:pt idx="282">
                  <c:v>24.595019966192261</c:v>
                </c:pt>
                <c:pt idx="283">
                  <c:v>24.897319560619096</c:v>
                </c:pt>
                <c:pt idx="284">
                  <c:v>25.174999040762984</c:v>
                </c:pt>
                <c:pt idx="285">
                  <c:v>25.427696836755956</c:v>
                </c:pt>
                <c:pt idx="286">
                  <c:v>25.655110497014853</c:v>
                </c:pt>
                <c:pt idx="287">
                  <c:v>25.856996748761382</c:v>
                </c:pt>
                <c:pt idx="288">
                  <c:v>26.033171426709171</c:v>
                </c:pt>
                <c:pt idx="289">
                  <c:v>26.183509271436296</c:v>
                </c:pt>
                <c:pt idx="290">
                  <c:v>26.307943599235251</c:v>
                </c:pt>
                <c:pt idx="291">
                  <c:v>26.40646584549863</c:v>
                </c:pt>
                <c:pt idx="292">
                  <c:v>26.479124983958307</c:v>
                </c:pt>
                <c:pt idx="293">
                  <c:v>26.526026824347095</c:v>
                </c:pt>
                <c:pt idx="294">
                  <c:v>26.547333191294946</c:v>
                </c:pt>
                <c:pt idx="295">
                  <c:v>26.54326098750612</c:v>
                </c:pt>
                <c:pt idx="296">
                  <c:v>26.514081144488745</c:v>
                </c:pt>
                <c:pt idx="297">
                  <c:v>26.460117464323748</c:v>
                </c:pt>
                <c:pt idx="298">
                  <c:v>26.381745356165595</c:v>
                </c:pt>
                <c:pt idx="299">
                  <c:v>26.279390471362731</c:v>
                </c:pt>
                <c:pt idx="300">
                  <c:v>26.153527241269835</c:v>
                </c:pt>
                <c:pt idx="301">
                  <c:v>26.004677321998091</c:v>
                </c:pt>
                <c:pt idx="302">
                  <c:v>25.833407950511845</c:v>
                </c:pt>
                <c:pt idx="303">
                  <c:v>25.640330216631245</c:v>
                </c:pt>
                <c:pt idx="304">
                  <c:v>25.426097255639679</c:v>
                </c:pt>
                <c:pt idx="305">
                  <c:v>25.191402366322539</c:v>
                </c:pt>
                <c:pt idx="306">
                  <c:v>24.936977059379206</c:v>
                </c:pt>
                <c:pt idx="307">
                  <c:v>24.663589041253594</c:v>
                </c:pt>
                <c:pt idx="308">
                  <c:v>24.372040138519793</c:v>
                </c:pt>
                <c:pt idx="309">
                  <c:v>24.063164168037993</c:v>
                </c:pt>
                <c:pt idx="310">
                  <c:v>23.737824758162532</c:v>
                </c:pt>
                <c:pt idx="311">
                  <c:v>23.39691312633774</c:v>
                </c:pt>
                <c:pt idx="312">
                  <c:v>23.041345818458964</c:v>
                </c:pt>
                <c:pt idx="313">
                  <c:v>22.672062415405662</c:v>
                </c:pt>
                <c:pt idx="314">
                  <c:v>22.290023212170052</c:v>
                </c:pt>
                <c:pt idx="315">
                  <c:v>21.89620687500998</c:v>
                </c:pt>
                <c:pt idx="316">
                  <c:v>21.491608082047179</c:v>
                </c:pt>
                <c:pt idx="317">
                  <c:v>21.077235152712845</c:v>
                </c:pt>
                <c:pt idx="318">
                  <c:v>20.654107671411595</c:v>
                </c:pt>
                <c:pt idx="319">
                  <c:v>20.223254110732025</c:v>
                </c:pt>
                <c:pt idx="320">
                  <c:v>19.785709459478305</c:v>
                </c:pt>
                <c:pt idx="321">
                  <c:v>19.342512860731951</c:v>
                </c:pt>
                <c:pt idx="322">
                  <c:v>18.894705265077043</c:v>
                </c:pt>
                <c:pt idx="323">
                  <c:v>18.443327104035522</c:v>
                </c:pt>
                <c:pt idx="324">
                  <c:v>17.989415988662167</c:v>
                </c:pt>
                <c:pt idx="325">
                  <c:v>17.534004438142262</c:v>
                </c:pt>
                <c:pt idx="326">
                  <c:v>17.07811764311818</c:v>
                </c:pt>
                <c:pt idx="327">
                  <c:v>16.622771268345549</c:v>
                </c:pt>
                <c:pt idx="328">
                  <c:v>16.168969299144813</c:v>
                </c:pt>
                <c:pt idx="329">
                  <c:v>15.717701935971037</c:v>
                </c:pt>
                <c:pt idx="330">
                  <c:v>15.269943541273307</c:v>
                </c:pt>
                <c:pt idx="331">
                  <c:v>14.826650642656151</c:v>
                </c:pt>
                <c:pt idx="332">
                  <c:v>14.38875999618929</c:v>
                </c:pt>
                <c:pt idx="333">
                  <c:v>13.957186713538896</c:v>
                </c:pt>
                <c:pt idx="334">
                  <c:v>13.532822456414024</c:v>
                </c:pt>
                <c:pt idx="335">
                  <c:v>13.116533701636875</c:v>
                </c:pt>
                <c:pt idx="336">
                  <c:v>12.70916007995449</c:v>
                </c:pt>
                <c:pt idx="337">
                  <c:v>12.311512791514087</c:v>
                </c:pt>
                <c:pt idx="338">
                  <c:v>11.924373100723949</c:v>
                </c:pt>
                <c:pt idx="339">
                  <c:v>11.548490913017742</c:v>
                </c:pt>
                <c:pt idx="340">
                  <c:v>11.184583435832597</c:v>
                </c:pt>
                <c:pt idx="341">
                  <c:v>10.833333925900611</c:v>
                </c:pt>
                <c:pt idx="342">
                  <c:v>10.495390524740614</c:v>
                </c:pt>
                <c:pt idx="343">
                  <c:v>10.171365184021749</c:v>
                </c:pt>
                <c:pt idx="344">
                  <c:v>9.8618326822540805</c:v>
                </c:pt>
                <c:pt idx="345">
                  <c:v>9.5673297340439838</c:v>
                </c:pt>
                <c:pt idx="346">
                  <c:v>9.2883541929338058</c:v>
                </c:pt>
                <c:pt idx="347">
                  <c:v>9.0253643486276616</c:v>
                </c:pt>
                <c:pt idx="348">
                  <c:v>8.7787783191873459</c:v>
                </c:pt>
                <c:pt idx="349">
                  <c:v>8.5489735385659351</c:v>
                </c:pt>
                <c:pt idx="350">
                  <c:v>8.3362863396314211</c:v>
                </c:pt>
                <c:pt idx="351">
                  <c:v>8.1410116326195165</c:v>
                </c:pt>
                <c:pt idx="352">
                  <c:v>7.9634026787436847</c:v>
                </c:pt>
                <c:pt idx="353">
                  <c:v>7.8036709584823827</c:v>
                </c:pt>
                <c:pt idx="354">
                  <c:v>7.6619861338585213</c:v>
                </c:pt>
                <c:pt idx="355">
                  <c:v>7.5384761038248431</c:v>
                </c:pt>
                <c:pt idx="356">
                  <c:v>7.4332271516715682</c:v>
                </c:pt>
                <c:pt idx="357">
                  <c:v>7.3462841831799048</c:v>
                </c:pt>
                <c:pt idx="358">
                  <c:v>7.2776510540569381</c:v>
                </c:pt>
                <c:pt idx="359">
                  <c:v>7.227290985004621</c:v>
                </c:pt>
                <c:pt idx="360">
                  <c:v>7.1951270625982415</c:v>
                </c:pt>
                <c:pt idx="361">
                  <c:v>7.181042823978359</c:v>
                </c:pt>
                <c:pt idx="362">
                  <c:v>7.1848829231949809</c:v>
                </c:pt>
                <c:pt idx="363">
                  <c:v>7.2064538768839723</c:v>
                </c:pt>
                <c:pt idx="364">
                  <c:v>7.2455248868038131</c:v>
                </c:pt>
                <c:pt idx="365">
                  <c:v>7.3018287366158496</c:v>
                </c:pt>
                <c:pt idx="366">
                  <c:v>7.3750627601535994</c:v>
                </c:pt>
                <c:pt idx="367">
                  <c:v>7.4648898782966793</c:v>
                </c:pt>
                <c:pt idx="368">
                  <c:v>7.5709397014423914</c:v>
                </c:pt>
                <c:pt idx="369">
                  <c:v>7.6928096944538638</c:v>
                </c:pt>
                <c:pt idx="370">
                  <c:v>7.8300664008570457</c:v>
                </c:pt>
                <c:pt idx="371">
                  <c:v>7.982246722961035</c:v>
                </c:pt>
                <c:pt idx="372">
                  <c:v>8.1488592544864211</c:v>
                </c:pt>
                <c:pt idx="373">
                  <c:v>8.3293856622051834</c:v>
                </c:pt>
                <c:pt idx="374">
                  <c:v>8.5232821130231073</c:v>
                </c:pt>
                <c:pt idx="375">
                  <c:v>8.7299807428717422</c:v>
                </c:pt>
                <c:pt idx="376">
                  <c:v>8.9488911637217505</c:v>
                </c:pt>
                <c:pt idx="377">
                  <c:v>9.1794020049830465</c:v>
                </c:pt>
                <c:pt idx="378">
                  <c:v>9.4208824855193249</c:v>
                </c:pt>
                <c:pt idx="379">
                  <c:v>9.6726840124757416</c:v>
                </c:pt>
                <c:pt idx="380">
                  <c:v>9.9341418030982886</c:v>
                </c:pt>
                <c:pt idx="381">
                  <c:v>10.204576525711756</c:v>
                </c:pt>
                <c:pt idx="382">
                  <c:v>10.483295956020374</c:v>
                </c:pt>
                <c:pt idx="383">
                  <c:v>10.769596644900773</c:v>
                </c:pt>
                <c:pt idx="384">
                  <c:v>11.062765593870944</c:v>
                </c:pt>
                <c:pt idx="385">
                  <c:v>11.362081934441324</c:v>
                </c:pt>
                <c:pt idx="386">
                  <c:v>11.666818607584545</c:v>
                </c:pt>
                <c:pt idx="387">
                  <c:v>11.976244039599061</c:v>
                </c:pt>
                <c:pt idx="388">
                  <c:v>12.289623810688319</c:v>
                </c:pt>
                <c:pt idx="389">
                  <c:v>12.606222312631093</c:v>
                </c:pt>
                <c:pt idx="390">
                  <c:v>12.925304391980394</c:v>
                </c:pt>
                <c:pt idx="391">
                  <c:v>13.246136975297055</c:v>
                </c:pt>
                <c:pt idx="392">
                  <c:v>13.5679906730001</c:v>
                </c:pt>
                <c:pt idx="393">
                  <c:v>13.89014135849855</c:v>
                </c:pt>
                <c:pt idx="394">
                  <c:v>14.211871719358676</c:v>
                </c:pt>
                <c:pt idx="395">
                  <c:v>14.532472777356151</c:v>
                </c:pt>
                <c:pt idx="396">
                  <c:v>14.851245374364019</c:v>
                </c:pt>
                <c:pt idx="397">
                  <c:v>15.167501621134662</c:v>
                </c:pt>
                <c:pt idx="398">
                  <c:v>15.480566306146507</c:v>
                </c:pt>
                <c:pt idx="399">
                  <c:v>15.789778261804107</c:v>
                </c:pt>
                <c:pt idx="400">
                  <c:v>16.094491685402524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C20-40D9-8241-F65DDED60ADE}"/>
            </c:ext>
          </c:extLst>
        </c:ser>
        <c:ser>
          <c:idx val="2"/>
          <c:order val="1"/>
          <c:tx>
            <c:v>Referensi</c:v>
          </c:tx>
          <c:spPr>
            <a:ln w="38100">
              <a:solidFill>
                <a:srgbClr val="FF9900"/>
              </a:solidFill>
              <a:prstDash val="solid"/>
            </a:ln>
          </c:spPr>
          <c:marker>
            <c:symbol val="none"/>
          </c:marker>
          <c:xVal>
            <c:numRef>
              <c:f>Sheet1!$A$9:$A$409</c:f>
              <c:numCache>
                <c:formatCode>General</c:formatCode>
                <c:ptCount val="4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5.4999999999999993E-2</c:v>
                </c:pt>
                <c:pt idx="12">
                  <c:v>5.9999999999999991E-2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9.5000000000000015E-2</c:v>
                </c:pt>
                <c:pt idx="20">
                  <c:v>0.10000000000000002</c:v>
                </c:pt>
                <c:pt idx="21">
                  <c:v>0.10500000000000002</c:v>
                </c:pt>
                <c:pt idx="22">
                  <c:v>0.11000000000000003</c:v>
                </c:pt>
                <c:pt idx="23">
                  <c:v>0.11500000000000003</c:v>
                </c:pt>
                <c:pt idx="24">
                  <c:v>0.12000000000000004</c:v>
                </c:pt>
                <c:pt idx="25">
                  <c:v>0.12500000000000003</c:v>
                </c:pt>
                <c:pt idx="26">
                  <c:v>0.13000000000000003</c:v>
                </c:pt>
                <c:pt idx="27">
                  <c:v>0.13500000000000004</c:v>
                </c:pt>
                <c:pt idx="28">
                  <c:v>0.14000000000000004</c:v>
                </c:pt>
                <c:pt idx="29">
                  <c:v>0.14500000000000005</c:v>
                </c:pt>
                <c:pt idx="30">
                  <c:v>0.15000000000000005</c:v>
                </c:pt>
                <c:pt idx="31">
                  <c:v>0.15500000000000005</c:v>
                </c:pt>
                <c:pt idx="32">
                  <c:v>0.16000000000000006</c:v>
                </c:pt>
                <c:pt idx="33">
                  <c:v>0.16500000000000006</c:v>
                </c:pt>
                <c:pt idx="34">
                  <c:v>0.17000000000000007</c:v>
                </c:pt>
                <c:pt idx="35">
                  <c:v>0.17500000000000007</c:v>
                </c:pt>
                <c:pt idx="36">
                  <c:v>0.18000000000000008</c:v>
                </c:pt>
                <c:pt idx="37">
                  <c:v>0.18500000000000008</c:v>
                </c:pt>
                <c:pt idx="38">
                  <c:v>0.19000000000000009</c:v>
                </c:pt>
                <c:pt idx="39">
                  <c:v>0.19500000000000009</c:v>
                </c:pt>
                <c:pt idx="40">
                  <c:v>0.20000000000000009</c:v>
                </c:pt>
                <c:pt idx="41">
                  <c:v>0.2050000000000001</c:v>
                </c:pt>
                <c:pt idx="42">
                  <c:v>0.2100000000000001</c:v>
                </c:pt>
                <c:pt idx="43">
                  <c:v>0.21500000000000011</c:v>
                </c:pt>
                <c:pt idx="44">
                  <c:v>0.22000000000000011</c:v>
                </c:pt>
                <c:pt idx="45">
                  <c:v>0.22500000000000012</c:v>
                </c:pt>
                <c:pt idx="46">
                  <c:v>0.23000000000000012</c:v>
                </c:pt>
                <c:pt idx="47">
                  <c:v>0.23500000000000013</c:v>
                </c:pt>
                <c:pt idx="48">
                  <c:v>0.24000000000000013</c:v>
                </c:pt>
                <c:pt idx="49">
                  <c:v>0.24500000000000013</c:v>
                </c:pt>
                <c:pt idx="50">
                  <c:v>0.25000000000000011</c:v>
                </c:pt>
                <c:pt idx="51">
                  <c:v>0.25500000000000012</c:v>
                </c:pt>
                <c:pt idx="52">
                  <c:v>0.26000000000000012</c:v>
                </c:pt>
                <c:pt idx="53">
                  <c:v>0.26500000000000012</c:v>
                </c:pt>
                <c:pt idx="54">
                  <c:v>0.27000000000000013</c:v>
                </c:pt>
                <c:pt idx="55">
                  <c:v>0.27500000000000013</c:v>
                </c:pt>
                <c:pt idx="56">
                  <c:v>0.28000000000000014</c:v>
                </c:pt>
                <c:pt idx="57">
                  <c:v>0.28500000000000014</c:v>
                </c:pt>
                <c:pt idx="58">
                  <c:v>0.29000000000000015</c:v>
                </c:pt>
                <c:pt idx="59">
                  <c:v>0.29500000000000015</c:v>
                </c:pt>
                <c:pt idx="60">
                  <c:v>0.30000000000000016</c:v>
                </c:pt>
                <c:pt idx="61">
                  <c:v>0.30500000000000016</c:v>
                </c:pt>
                <c:pt idx="62">
                  <c:v>0.31000000000000016</c:v>
                </c:pt>
                <c:pt idx="63">
                  <c:v>0.31500000000000017</c:v>
                </c:pt>
                <c:pt idx="64">
                  <c:v>0.32000000000000017</c:v>
                </c:pt>
                <c:pt idx="65">
                  <c:v>0.32500000000000018</c:v>
                </c:pt>
                <c:pt idx="66">
                  <c:v>0.33000000000000018</c:v>
                </c:pt>
                <c:pt idx="67">
                  <c:v>0.33500000000000019</c:v>
                </c:pt>
                <c:pt idx="68">
                  <c:v>0.34000000000000019</c:v>
                </c:pt>
                <c:pt idx="69">
                  <c:v>0.3450000000000002</c:v>
                </c:pt>
                <c:pt idx="70">
                  <c:v>0.3500000000000002</c:v>
                </c:pt>
                <c:pt idx="71">
                  <c:v>0.3550000000000002</c:v>
                </c:pt>
                <c:pt idx="72">
                  <c:v>0.36000000000000021</c:v>
                </c:pt>
                <c:pt idx="73">
                  <c:v>0.36500000000000021</c:v>
                </c:pt>
                <c:pt idx="74">
                  <c:v>0.37000000000000022</c:v>
                </c:pt>
                <c:pt idx="75">
                  <c:v>0.37500000000000022</c:v>
                </c:pt>
                <c:pt idx="76">
                  <c:v>0.38000000000000023</c:v>
                </c:pt>
                <c:pt idx="77">
                  <c:v>0.38500000000000023</c:v>
                </c:pt>
                <c:pt idx="78">
                  <c:v>0.39000000000000024</c:v>
                </c:pt>
                <c:pt idx="79">
                  <c:v>0.39500000000000024</c:v>
                </c:pt>
                <c:pt idx="80">
                  <c:v>0.40000000000000024</c:v>
                </c:pt>
                <c:pt idx="81">
                  <c:v>0.40500000000000025</c:v>
                </c:pt>
                <c:pt idx="82">
                  <c:v>0.41000000000000025</c:v>
                </c:pt>
                <c:pt idx="83">
                  <c:v>0.41500000000000026</c:v>
                </c:pt>
                <c:pt idx="84">
                  <c:v>0.42000000000000026</c:v>
                </c:pt>
                <c:pt idx="85">
                  <c:v>0.42500000000000027</c:v>
                </c:pt>
                <c:pt idx="86">
                  <c:v>0.43000000000000027</c:v>
                </c:pt>
                <c:pt idx="87">
                  <c:v>0.43500000000000028</c:v>
                </c:pt>
                <c:pt idx="88">
                  <c:v>0.44000000000000028</c:v>
                </c:pt>
                <c:pt idx="89">
                  <c:v>0.44500000000000028</c:v>
                </c:pt>
                <c:pt idx="90">
                  <c:v>0.45000000000000029</c:v>
                </c:pt>
                <c:pt idx="91">
                  <c:v>0.45500000000000029</c:v>
                </c:pt>
                <c:pt idx="92">
                  <c:v>0.4600000000000003</c:v>
                </c:pt>
                <c:pt idx="93">
                  <c:v>0.4650000000000003</c:v>
                </c:pt>
                <c:pt idx="94">
                  <c:v>0.47000000000000031</c:v>
                </c:pt>
                <c:pt idx="95">
                  <c:v>0.47500000000000031</c:v>
                </c:pt>
                <c:pt idx="96">
                  <c:v>0.48000000000000032</c:v>
                </c:pt>
                <c:pt idx="97">
                  <c:v>0.48500000000000032</c:v>
                </c:pt>
                <c:pt idx="98">
                  <c:v>0.49000000000000032</c:v>
                </c:pt>
                <c:pt idx="99">
                  <c:v>0.49500000000000033</c:v>
                </c:pt>
                <c:pt idx="100">
                  <c:v>0.50000000000000033</c:v>
                </c:pt>
                <c:pt idx="101">
                  <c:v>0.50500000000000034</c:v>
                </c:pt>
                <c:pt idx="102">
                  <c:v>0.51000000000000034</c:v>
                </c:pt>
                <c:pt idx="103">
                  <c:v>0.51500000000000035</c:v>
                </c:pt>
                <c:pt idx="104">
                  <c:v>0.52000000000000035</c:v>
                </c:pt>
                <c:pt idx="105">
                  <c:v>0.52500000000000036</c:v>
                </c:pt>
                <c:pt idx="106">
                  <c:v>0.53000000000000036</c:v>
                </c:pt>
                <c:pt idx="107">
                  <c:v>0.53500000000000036</c:v>
                </c:pt>
                <c:pt idx="108">
                  <c:v>0.54000000000000037</c:v>
                </c:pt>
                <c:pt idx="109">
                  <c:v>0.54500000000000037</c:v>
                </c:pt>
                <c:pt idx="110">
                  <c:v>0.55000000000000038</c:v>
                </c:pt>
                <c:pt idx="111">
                  <c:v>0.55500000000000038</c:v>
                </c:pt>
                <c:pt idx="112">
                  <c:v>0.56000000000000039</c:v>
                </c:pt>
                <c:pt idx="113">
                  <c:v>0.56500000000000039</c:v>
                </c:pt>
                <c:pt idx="114">
                  <c:v>0.5700000000000004</c:v>
                </c:pt>
                <c:pt idx="115">
                  <c:v>0.5750000000000004</c:v>
                </c:pt>
                <c:pt idx="116">
                  <c:v>0.5800000000000004</c:v>
                </c:pt>
                <c:pt idx="117">
                  <c:v>0.58500000000000041</c:v>
                </c:pt>
                <c:pt idx="118">
                  <c:v>0.59000000000000041</c:v>
                </c:pt>
                <c:pt idx="119">
                  <c:v>0.59500000000000042</c:v>
                </c:pt>
                <c:pt idx="120">
                  <c:v>0.60000000000000042</c:v>
                </c:pt>
                <c:pt idx="121">
                  <c:v>0.60500000000000043</c:v>
                </c:pt>
                <c:pt idx="122">
                  <c:v>0.61000000000000043</c:v>
                </c:pt>
                <c:pt idx="123">
                  <c:v>0.61500000000000044</c:v>
                </c:pt>
                <c:pt idx="124">
                  <c:v>0.62000000000000044</c:v>
                </c:pt>
                <c:pt idx="125">
                  <c:v>0.62500000000000044</c:v>
                </c:pt>
                <c:pt idx="126">
                  <c:v>0.63000000000000045</c:v>
                </c:pt>
                <c:pt idx="127">
                  <c:v>0.63500000000000045</c:v>
                </c:pt>
                <c:pt idx="128">
                  <c:v>0.64000000000000046</c:v>
                </c:pt>
                <c:pt idx="129">
                  <c:v>0.64500000000000046</c:v>
                </c:pt>
                <c:pt idx="130">
                  <c:v>0.65000000000000047</c:v>
                </c:pt>
                <c:pt idx="131">
                  <c:v>0.65500000000000047</c:v>
                </c:pt>
                <c:pt idx="132">
                  <c:v>0.66000000000000048</c:v>
                </c:pt>
                <c:pt idx="133">
                  <c:v>0.66500000000000048</c:v>
                </c:pt>
                <c:pt idx="134">
                  <c:v>0.67000000000000048</c:v>
                </c:pt>
                <c:pt idx="135">
                  <c:v>0.67500000000000049</c:v>
                </c:pt>
                <c:pt idx="136">
                  <c:v>0.68000000000000049</c:v>
                </c:pt>
                <c:pt idx="137">
                  <c:v>0.6850000000000005</c:v>
                </c:pt>
                <c:pt idx="138">
                  <c:v>0.6900000000000005</c:v>
                </c:pt>
                <c:pt idx="139">
                  <c:v>0.69500000000000051</c:v>
                </c:pt>
                <c:pt idx="140">
                  <c:v>0.70000000000000051</c:v>
                </c:pt>
                <c:pt idx="141">
                  <c:v>0.70500000000000052</c:v>
                </c:pt>
                <c:pt idx="142">
                  <c:v>0.71000000000000052</c:v>
                </c:pt>
                <c:pt idx="143">
                  <c:v>0.71500000000000052</c:v>
                </c:pt>
                <c:pt idx="144">
                  <c:v>0.72000000000000053</c:v>
                </c:pt>
                <c:pt idx="145">
                  <c:v>0.72500000000000053</c:v>
                </c:pt>
                <c:pt idx="146">
                  <c:v>0.73000000000000054</c:v>
                </c:pt>
                <c:pt idx="147">
                  <c:v>0.73500000000000054</c:v>
                </c:pt>
                <c:pt idx="148">
                  <c:v>0.74000000000000055</c:v>
                </c:pt>
                <c:pt idx="149">
                  <c:v>0.74500000000000055</c:v>
                </c:pt>
                <c:pt idx="150">
                  <c:v>0.75000000000000056</c:v>
                </c:pt>
                <c:pt idx="151">
                  <c:v>0.75500000000000056</c:v>
                </c:pt>
                <c:pt idx="152">
                  <c:v>0.76000000000000056</c:v>
                </c:pt>
                <c:pt idx="153">
                  <c:v>0.76500000000000057</c:v>
                </c:pt>
                <c:pt idx="154">
                  <c:v>0.77000000000000057</c:v>
                </c:pt>
                <c:pt idx="155">
                  <c:v>0.77500000000000058</c:v>
                </c:pt>
                <c:pt idx="156">
                  <c:v>0.78000000000000058</c:v>
                </c:pt>
                <c:pt idx="157">
                  <c:v>0.78500000000000059</c:v>
                </c:pt>
                <c:pt idx="158">
                  <c:v>0.79000000000000059</c:v>
                </c:pt>
                <c:pt idx="159">
                  <c:v>0.7950000000000006</c:v>
                </c:pt>
                <c:pt idx="160">
                  <c:v>0.8000000000000006</c:v>
                </c:pt>
                <c:pt idx="161">
                  <c:v>0.8050000000000006</c:v>
                </c:pt>
                <c:pt idx="162">
                  <c:v>0.81000000000000061</c:v>
                </c:pt>
                <c:pt idx="163">
                  <c:v>0.81500000000000061</c:v>
                </c:pt>
                <c:pt idx="164">
                  <c:v>0.82000000000000062</c:v>
                </c:pt>
                <c:pt idx="165">
                  <c:v>0.82500000000000062</c:v>
                </c:pt>
                <c:pt idx="166">
                  <c:v>0.83000000000000063</c:v>
                </c:pt>
                <c:pt idx="167">
                  <c:v>0.83500000000000063</c:v>
                </c:pt>
                <c:pt idx="168">
                  <c:v>0.84000000000000064</c:v>
                </c:pt>
                <c:pt idx="169">
                  <c:v>0.84500000000000064</c:v>
                </c:pt>
                <c:pt idx="170">
                  <c:v>0.85000000000000064</c:v>
                </c:pt>
                <c:pt idx="171">
                  <c:v>0.85500000000000065</c:v>
                </c:pt>
                <c:pt idx="172">
                  <c:v>0.86000000000000065</c:v>
                </c:pt>
                <c:pt idx="173">
                  <c:v>0.86500000000000066</c:v>
                </c:pt>
                <c:pt idx="174">
                  <c:v>0.87000000000000066</c:v>
                </c:pt>
                <c:pt idx="175">
                  <c:v>0.87500000000000067</c:v>
                </c:pt>
                <c:pt idx="176">
                  <c:v>0.88000000000000067</c:v>
                </c:pt>
                <c:pt idx="177">
                  <c:v>0.88500000000000068</c:v>
                </c:pt>
                <c:pt idx="178">
                  <c:v>0.89000000000000068</c:v>
                </c:pt>
                <c:pt idx="179">
                  <c:v>0.89500000000000068</c:v>
                </c:pt>
                <c:pt idx="180">
                  <c:v>0.90000000000000069</c:v>
                </c:pt>
                <c:pt idx="181">
                  <c:v>0.90500000000000069</c:v>
                </c:pt>
                <c:pt idx="182">
                  <c:v>0.9100000000000007</c:v>
                </c:pt>
                <c:pt idx="183">
                  <c:v>0.9150000000000007</c:v>
                </c:pt>
                <c:pt idx="184">
                  <c:v>0.92000000000000071</c:v>
                </c:pt>
                <c:pt idx="185">
                  <c:v>0.92500000000000071</c:v>
                </c:pt>
                <c:pt idx="186">
                  <c:v>0.93000000000000071</c:v>
                </c:pt>
                <c:pt idx="187">
                  <c:v>0.93500000000000072</c:v>
                </c:pt>
                <c:pt idx="188">
                  <c:v>0.94000000000000072</c:v>
                </c:pt>
                <c:pt idx="189">
                  <c:v>0.94500000000000073</c:v>
                </c:pt>
                <c:pt idx="190">
                  <c:v>0.95000000000000073</c:v>
                </c:pt>
                <c:pt idx="191">
                  <c:v>0.95500000000000074</c:v>
                </c:pt>
                <c:pt idx="192">
                  <c:v>0.96000000000000074</c:v>
                </c:pt>
                <c:pt idx="193">
                  <c:v>0.96500000000000075</c:v>
                </c:pt>
                <c:pt idx="194">
                  <c:v>0.97000000000000075</c:v>
                </c:pt>
                <c:pt idx="195">
                  <c:v>0.97500000000000075</c:v>
                </c:pt>
                <c:pt idx="196">
                  <c:v>0.98000000000000076</c:v>
                </c:pt>
                <c:pt idx="197">
                  <c:v>0.98500000000000076</c:v>
                </c:pt>
                <c:pt idx="198">
                  <c:v>0.99000000000000077</c:v>
                </c:pt>
                <c:pt idx="199">
                  <c:v>0.99500000000000077</c:v>
                </c:pt>
                <c:pt idx="200">
                  <c:v>1.0000000000000007</c:v>
                </c:pt>
                <c:pt idx="201">
                  <c:v>1.0050000000000006</c:v>
                </c:pt>
                <c:pt idx="202">
                  <c:v>1.0100000000000005</c:v>
                </c:pt>
                <c:pt idx="203">
                  <c:v>1.0150000000000003</c:v>
                </c:pt>
                <c:pt idx="204">
                  <c:v>1.0200000000000002</c:v>
                </c:pt>
                <c:pt idx="205">
                  <c:v>1.0250000000000001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1.0399999999999998</c:v>
                </c:pt>
                <c:pt idx="209">
                  <c:v>1.0449999999999997</c:v>
                </c:pt>
                <c:pt idx="210">
                  <c:v>1.0499999999999996</c:v>
                </c:pt>
                <c:pt idx="211">
                  <c:v>1.0549999999999995</c:v>
                </c:pt>
                <c:pt idx="212">
                  <c:v>1.0599999999999994</c:v>
                </c:pt>
                <c:pt idx="213">
                  <c:v>1.0649999999999993</c:v>
                </c:pt>
                <c:pt idx="214">
                  <c:v>1.0699999999999992</c:v>
                </c:pt>
                <c:pt idx="215">
                  <c:v>1.0749999999999991</c:v>
                </c:pt>
                <c:pt idx="216">
                  <c:v>1.079999999999999</c:v>
                </c:pt>
                <c:pt idx="217">
                  <c:v>1.0849999999999989</c:v>
                </c:pt>
                <c:pt idx="218">
                  <c:v>1.0899999999999987</c:v>
                </c:pt>
                <c:pt idx="219">
                  <c:v>1.0949999999999986</c:v>
                </c:pt>
                <c:pt idx="220">
                  <c:v>1.0999999999999985</c:v>
                </c:pt>
                <c:pt idx="221">
                  <c:v>1.1049999999999984</c:v>
                </c:pt>
                <c:pt idx="222">
                  <c:v>1.1099999999999983</c:v>
                </c:pt>
                <c:pt idx="223">
                  <c:v>1.1149999999999982</c:v>
                </c:pt>
                <c:pt idx="224">
                  <c:v>1.1199999999999981</c:v>
                </c:pt>
                <c:pt idx="225">
                  <c:v>1.124999999999998</c:v>
                </c:pt>
                <c:pt idx="226">
                  <c:v>1.1299999999999979</c:v>
                </c:pt>
                <c:pt idx="227">
                  <c:v>1.1349999999999978</c:v>
                </c:pt>
                <c:pt idx="228">
                  <c:v>1.1399999999999977</c:v>
                </c:pt>
                <c:pt idx="229">
                  <c:v>1.1449999999999976</c:v>
                </c:pt>
                <c:pt idx="230">
                  <c:v>1.1499999999999975</c:v>
                </c:pt>
                <c:pt idx="231">
                  <c:v>1.1549999999999974</c:v>
                </c:pt>
                <c:pt idx="232">
                  <c:v>1.1599999999999973</c:v>
                </c:pt>
                <c:pt idx="233">
                  <c:v>1.1649999999999971</c:v>
                </c:pt>
                <c:pt idx="234">
                  <c:v>1.169999999999997</c:v>
                </c:pt>
                <c:pt idx="235">
                  <c:v>1.1749999999999969</c:v>
                </c:pt>
                <c:pt idx="236">
                  <c:v>1.1799999999999968</c:v>
                </c:pt>
                <c:pt idx="237">
                  <c:v>1.1849999999999967</c:v>
                </c:pt>
                <c:pt idx="238">
                  <c:v>1.1899999999999966</c:v>
                </c:pt>
                <c:pt idx="239">
                  <c:v>1.1949999999999965</c:v>
                </c:pt>
                <c:pt idx="240">
                  <c:v>1.1999999999999964</c:v>
                </c:pt>
                <c:pt idx="241">
                  <c:v>1.2049999999999963</c:v>
                </c:pt>
                <c:pt idx="242">
                  <c:v>1.2099999999999962</c:v>
                </c:pt>
                <c:pt idx="243">
                  <c:v>1.2149999999999961</c:v>
                </c:pt>
                <c:pt idx="244">
                  <c:v>1.219999999999996</c:v>
                </c:pt>
                <c:pt idx="245">
                  <c:v>1.2249999999999959</c:v>
                </c:pt>
                <c:pt idx="246">
                  <c:v>1.2299999999999958</c:v>
                </c:pt>
                <c:pt idx="247">
                  <c:v>1.2349999999999957</c:v>
                </c:pt>
                <c:pt idx="248">
                  <c:v>1.2399999999999956</c:v>
                </c:pt>
                <c:pt idx="249">
                  <c:v>1.2449999999999954</c:v>
                </c:pt>
                <c:pt idx="250">
                  <c:v>1.2499999999999953</c:v>
                </c:pt>
                <c:pt idx="251">
                  <c:v>1.2549999999999952</c:v>
                </c:pt>
                <c:pt idx="252">
                  <c:v>1.2599999999999951</c:v>
                </c:pt>
                <c:pt idx="253">
                  <c:v>1.264999999999995</c:v>
                </c:pt>
                <c:pt idx="254">
                  <c:v>1.2699999999999949</c:v>
                </c:pt>
                <c:pt idx="255">
                  <c:v>1.2749999999999948</c:v>
                </c:pt>
                <c:pt idx="256">
                  <c:v>1.2799999999999947</c:v>
                </c:pt>
                <c:pt idx="257">
                  <c:v>1.2849999999999946</c:v>
                </c:pt>
                <c:pt idx="258">
                  <c:v>1.2899999999999945</c:v>
                </c:pt>
                <c:pt idx="259">
                  <c:v>1.2949999999999944</c:v>
                </c:pt>
                <c:pt idx="260">
                  <c:v>1.2999999999999943</c:v>
                </c:pt>
                <c:pt idx="261">
                  <c:v>1.3049999999999942</c:v>
                </c:pt>
                <c:pt idx="262">
                  <c:v>1.3099999999999941</c:v>
                </c:pt>
                <c:pt idx="263">
                  <c:v>1.314999999999994</c:v>
                </c:pt>
                <c:pt idx="264">
                  <c:v>1.3199999999999938</c:v>
                </c:pt>
                <c:pt idx="265">
                  <c:v>1.3249999999999937</c:v>
                </c:pt>
                <c:pt idx="266">
                  <c:v>1.3299999999999936</c:v>
                </c:pt>
                <c:pt idx="267">
                  <c:v>1.3349999999999935</c:v>
                </c:pt>
                <c:pt idx="268">
                  <c:v>1.3399999999999934</c:v>
                </c:pt>
                <c:pt idx="269">
                  <c:v>1.3449999999999933</c:v>
                </c:pt>
                <c:pt idx="270">
                  <c:v>1.3499999999999932</c:v>
                </c:pt>
                <c:pt idx="271">
                  <c:v>1.3549999999999931</c:v>
                </c:pt>
                <c:pt idx="272">
                  <c:v>1.359999999999993</c:v>
                </c:pt>
                <c:pt idx="273">
                  <c:v>1.3649999999999929</c:v>
                </c:pt>
                <c:pt idx="274">
                  <c:v>1.3699999999999928</c:v>
                </c:pt>
                <c:pt idx="275">
                  <c:v>1.3749999999999927</c:v>
                </c:pt>
                <c:pt idx="276">
                  <c:v>1.3799999999999926</c:v>
                </c:pt>
                <c:pt idx="277">
                  <c:v>1.3849999999999925</c:v>
                </c:pt>
                <c:pt idx="278">
                  <c:v>1.3899999999999924</c:v>
                </c:pt>
                <c:pt idx="279">
                  <c:v>1.3949999999999922</c:v>
                </c:pt>
                <c:pt idx="280">
                  <c:v>1.3999999999999921</c:v>
                </c:pt>
                <c:pt idx="281">
                  <c:v>1.404999999999992</c:v>
                </c:pt>
                <c:pt idx="282">
                  <c:v>1.4099999999999919</c:v>
                </c:pt>
                <c:pt idx="283">
                  <c:v>1.4149999999999918</c:v>
                </c:pt>
                <c:pt idx="284">
                  <c:v>1.4199999999999917</c:v>
                </c:pt>
                <c:pt idx="285">
                  <c:v>1.4249999999999916</c:v>
                </c:pt>
                <c:pt idx="286">
                  <c:v>1.4299999999999915</c:v>
                </c:pt>
                <c:pt idx="287">
                  <c:v>1.4349999999999914</c:v>
                </c:pt>
                <c:pt idx="288">
                  <c:v>1.4399999999999913</c:v>
                </c:pt>
                <c:pt idx="289">
                  <c:v>1.4449999999999912</c:v>
                </c:pt>
                <c:pt idx="290">
                  <c:v>1.4499999999999911</c:v>
                </c:pt>
                <c:pt idx="291">
                  <c:v>1.454999999999991</c:v>
                </c:pt>
                <c:pt idx="292">
                  <c:v>1.4599999999999909</c:v>
                </c:pt>
                <c:pt idx="293">
                  <c:v>1.4649999999999908</c:v>
                </c:pt>
                <c:pt idx="294">
                  <c:v>1.4699999999999906</c:v>
                </c:pt>
                <c:pt idx="295">
                  <c:v>1.4749999999999905</c:v>
                </c:pt>
                <c:pt idx="296">
                  <c:v>1.4799999999999904</c:v>
                </c:pt>
                <c:pt idx="297">
                  <c:v>1.4849999999999903</c:v>
                </c:pt>
                <c:pt idx="298">
                  <c:v>1.4899999999999902</c:v>
                </c:pt>
                <c:pt idx="299">
                  <c:v>1.4949999999999901</c:v>
                </c:pt>
                <c:pt idx="300">
                  <c:v>1.49999999999999</c:v>
                </c:pt>
                <c:pt idx="301">
                  <c:v>1.5049999999999899</c:v>
                </c:pt>
                <c:pt idx="302">
                  <c:v>1.5099999999999898</c:v>
                </c:pt>
                <c:pt idx="303">
                  <c:v>1.5149999999999897</c:v>
                </c:pt>
                <c:pt idx="304">
                  <c:v>1.5199999999999896</c:v>
                </c:pt>
                <c:pt idx="305">
                  <c:v>1.5249999999999895</c:v>
                </c:pt>
                <c:pt idx="306">
                  <c:v>1.5299999999999894</c:v>
                </c:pt>
                <c:pt idx="307">
                  <c:v>1.5349999999999893</c:v>
                </c:pt>
                <c:pt idx="308">
                  <c:v>1.5399999999999892</c:v>
                </c:pt>
                <c:pt idx="309">
                  <c:v>1.544999999999989</c:v>
                </c:pt>
                <c:pt idx="310">
                  <c:v>1.5499999999999889</c:v>
                </c:pt>
                <c:pt idx="311">
                  <c:v>1.5549999999999888</c:v>
                </c:pt>
                <c:pt idx="312">
                  <c:v>1.5599999999999887</c:v>
                </c:pt>
                <c:pt idx="313">
                  <c:v>1.5649999999999886</c:v>
                </c:pt>
                <c:pt idx="314">
                  <c:v>1.5699999999999885</c:v>
                </c:pt>
                <c:pt idx="315">
                  <c:v>1.5749999999999884</c:v>
                </c:pt>
                <c:pt idx="316">
                  <c:v>1.5799999999999883</c:v>
                </c:pt>
                <c:pt idx="317">
                  <c:v>1.5849999999999882</c:v>
                </c:pt>
                <c:pt idx="318">
                  <c:v>1.5899999999999881</c:v>
                </c:pt>
                <c:pt idx="319">
                  <c:v>1.594999999999988</c:v>
                </c:pt>
                <c:pt idx="320">
                  <c:v>1.5999999999999879</c:v>
                </c:pt>
                <c:pt idx="321">
                  <c:v>1.6049999999999878</c:v>
                </c:pt>
                <c:pt idx="322">
                  <c:v>1.6099999999999877</c:v>
                </c:pt>
                <c:pt idx="323">
                  <c:v>1.6149999999999876</c:v>
                </c:pt>
                <c:pt idx="324">
                  <c:v>1.6199999999999875</c:v>
                </c:pt>
                <c:pt idx="325">
                  <c:v>1.6249999999999873</c:v>
                </c:pt>
                <c:pt idx="326">
                  <c:v>1.6299999999999872</c:v>
                </c:pt>
                <c:pt idx="327">
                  <c:v>1.6349999999999871</c:v>
                </c:pt>
                <c:pt idx="328">
                  <c:v>1.639999999999987</c:v>
                </c:pt>
                <c:pt idx="329">
                  <c:v>1.6449999999999869</c:v>
                </c:pt>
                <c:pt idx="330">
                  <c:v>1.6499999999999868</c:v>
                </c:pt>
                <c:pt idx="331">
                  <c:v>1.6549999999999867</c:v>
                </c:pt>
                <c:pt idx="332">
                  <c:v>1.6599999999999866</c:v>
                </c:pt>
                <c:pt idx="333">
                  <c:v>1.6649999999999865</c:v>
                </c:pt>
                <c:pt idx="334">
                  <c:v>1.6699999999999864</c:v>
                </c:pt>
                <c:pt idx="335">
                  <c:v>1.6749999999999863</c:v>
                </c:pt>
                <c:pt idx="336">
                  <c:v>1.6799999999999862</c:v>
                </c:pt>
                <c:pt idx="337">
                  <c:v>1.6849999999999861</c:v>
                </c:pt>
                <c:pt idx="338">
                  <c:v>1.689999999999986</c:v>
                </c:pt>
                <c:pt idx="339">
                  <c:v>1.6949999999999859</c:v>
                </c:pt>
                <c:pt idx="340">
                  <c:v>1.6999999999999857</c:v>
                </c:pt>
                <c:pt idx="341">
                  <c:v>1.7049999999999856</c:v>
                </c:pt>
                <c:pt idx="342">
                  <c:v>1.7099999999999855</c:v>
                </c:pt>
                <c:pt idx="343">
                  <c:v>1.7149999999999854</c:v>
                </c:pt>
                <c:pt idx="344">
                  <c:v>1.7199999999999853</c:v>
                </c:pt>
                <c:pt idx="345">
                  <c:v>1.7249999999999852</c:v>
                </c:pt>
                <c:pt idx="346">
                  <c:v>1.7299999999999851</c:v>
                </c:pt>
                <c:pt idx="347">
                  <c:v>1.734999999999985</c:v>
                </c:pt>
                <c:pt idx="348">
                  <c:v>1.7399999999999849</c:v>
                </c:pt>
                <c:pt idx="349">
                  <c:v>1.7449999999999848</c:v>
                </c:pt>
                <c:pt idx="350">
                  <c:v>1.7499999999999847</c:v>
                </c:pt>
                <c:pt idx="351">
                  <c:v>1.7549999999999846</c:v>
                </c:pt>
                <c:pt idx="352">
                  <c:v>1.7599999999999845</c:v>
                </c:pt>
                <c:pt idx="353">
                  <c:v>1.7649999999999844</c:v>
                </c:pt>
                <c:pt idx="354">
                  <c:v>1.7699999999999843</c:v>
                </c:pt>
                <c:pt idx="355">
                  <c:v>1.7749999999999841</c:v>
                </c:pt>
                <c:pt idx="356">
                  <c:v>1.779999999999984</c:v>
                </c:pt>
                <c:pt idx="357">
                  <c:v>1.7849999999999839</c:v>
                </c:pt>
                <c:pt idx="358">
                  <c:v>1.7899999999999838</c:v>
                </c:pt>
                <c:pt idx="359">
                  <c:v>1.7949999999999837</c:v>
                </c:pt>
                <c:pt idx="360">
                  <c:v>1.7999999999999836</c:v>
                </c:pt>
                <c:pt idx="361">
                  <c:v>1.8049999999999835</c:v>
                </c:pt>
                <c:pt idx="362">
                  <c:v>1.8099999999999834</c:v>
                </c:pt>
                <c:pt idx="363">
                  <c:v>1.8149999999999833</c:v>
                </c:pt>
                <c:pt idx="364">
                  <c:v>1.8199999999999832</c:v>
                </c:pt>
                <c:pt idx="365">
                  <c:v>1.8249999999999831</c:v>
                </c:pt>
                <c:pt idx="366">
                  <c:v>1.829999999999983</c:v>
                </c:pt>
                <c:pt idx="367">
                  <c:v>1.8349999999999829</c:v>
                </c:pt>
                <c:pt idx="368">
                  <c:v>1.8399999999999828</c:v>
                </c:pt>
                <c:pt idx="369">
                  <c:v>1.8449999999999827</c:v>
                </c:pt>
                <c:pt idx="370">
                  <c:v>1.8499999999999825</c:v>
                </c:pt>
                <c:pt idx="371">
                  <c:v>1.8549999999999824</c:v>
                </c:pt>
                <c:pt idx="372">
                  <c:v>1.8599999999999823</c:v>
                </c:pt>
                <c:pt idx="373">
                  <c:v>1.8649999999999822</c:v>
                </c:pt>
                <c:pt idx="374">
                  <c:v>1.8699999999999821</c:v>
                </c:pt>
                <c:pt idx="375">
                  <c:v>1.874999999999982</c:v>
                </c:pt>
                <c:pt idx="376">
                  <c:v>1.8799999999999819</c:v>
                </c:pt>
                <c:pt idx="377">
                  <c:v>1.8849999999999818</c:v>
                </c:pt>
                <c:pt idx="378">
                  <c:v>1.8899999999999817</c:v>
                </c:pt>
                <c:pt idx="379">
                  <c:v>1.8949999999999816</c:v>
                </c:pt>
                <c:pt idx="380">
                  <c:v>1.8999999999999815</c:v>
                </c:pt>
                <c:pt idx="381">
                  <c:v>1.9049999999999814</c:v>
                </c:pt>
                <c:pt idx="382">
                  <c:v>1.9099999999999813</c:v>
                </c:pt>
                <c:pt idx="383">
                  <c:v>1.9149999999999812</c:v>
                </c:pt>
                <c:pt idx="384">
                  <c:v>1.9199999999999811</c:v>
                </c:pt>
                <c:pt idx="385">
                  <c:v>1.9249999999999809</c:v>
                </c:pt>
                <c:pt idx="386">
                  <c:v>1.9299999999999808</c:v>
                </c:pt>
                <c:pt idx="387">
                  <c:v>1.9349999999999807</c:v>
                </c:pt>
                <c:pt idx="388">
                  <c:v>1.9399999999999806</c:v>
                </c:pt>
                <c:pt idx="389">
                  <c:v>1.9449999999999805</c:v>
                </c:pt>
                <c:pt idx="390">
                  <c:v>1.9499999999999804</c:v>
                </c:pt>
                <c:pt idx="391">
                  <c:v>1.9549999999999803</c:v>
                </c:pt>
                <c:pt idx="392">
                  <c:v>1.9599999999999802</c:v>
                </c:pt>
                <c:pt idx="393">
                  <c:v>1.9649999999999801</c:v>
                </c:pt>
                <c:pt idx="394">
                  <c:v>1.96999999999998</c:v>
                </c:pt>
                <c:pt idx="395">
                  <c:v>1.9749999999999799</c:v>
                </c:pt>
                <c:pt idx="396">
                  <c:v>1.9799999999999798</c:v>
                </c:pt>
                <c:pt idx="397">
                  <c:v>1.9849999999999797</c:v>
                </c:pt>
                <c:pt idx="398">
                  <c:v>1.9899999999999796</c:v>
                </c:pt>
                <c:pt idx="399">
                  <c:v>1.9949999999999795</c:v>
                </c:pt>
                <c:pt idx="400">
                  <c:v>1.9999999999999793</c:v>
                </c:pt>
              </c:numCache>
            </c:numRef>
          </c:xVal>
          <c:yVal>
            <c:numRef>
              <c:f>Sheet1!$B$9:$B$409</c:f>
              <c:numCache>
                <c:formatCode>General</c:formatCode>
                <c:ptCount val="401"/>
                <c:pt idx="0">
                  <c:v>9.5</c:v>
                </c:pt>
                <c:pt idx="1">
                  <c:v>9.5</c:v>
                </c:pt>
                <c:pt idx="2">
                  <c:v>9.5</c:v>
                </c:pt>
                <c:pt idx="3">
                  <c:v>9.5</c:v>
                </c:pt>
                <c:pt idx="4">
                  <c:v>9.5</c:v>
                </c:pt>
                <c:pt idx="5">
                  <c:v>9.5</c:v>
                </c:pt>
                <c:pt idx="6">
                  <c:v>9.5</c:v>
                </c:pt>
                <c:pt idx="7">
                  <c:v>9.5</c:v>
                </c:pt>
                <c:pt idx="8">
                  <c:v>9.5</c:v>
                </c:pt>
                <c:pt idx="9">
                  <c:v>9.5</c:v>
                </c:pt>
                <c:pt idx="10">
                  <c:v>9.5</c:v>
                </c:pt>
                <c:pt idx="11">
                  <c:v>9.5</c:v>
                </c:pt>
                <c:pt idx="12">
                  <c:v>9.5</c:v>
                </c:pt>
                <c:pt idx="13">
                  <c:v>9.5</c:v>
                </c:pt>
                <c:pt idx="14">
                  <c:v>9.5</c:v>
                </c:pt>
                <c:pt idx="15">
                  <c:v>9.5</c:v>
                </c:pt>
                <c:pt idx="16">
                  <c:v>9.5</c:v>
                </c:pt>
                <c:pt idx="17">
                  <c:v>9.5</c:v>
                </c:pt>
                <c:pt idx="18">
                  <c:v>9.5</c:v>
                </c:pt>
                <c:pt idx="19">
                  <c:v>9.5</c:v>
                </c:pt>
                <c:pt idx="20">
                  <c:v>9.5</c:v>
                </c:pt>
                <c:pt idx="21">
                  <c:v>9.5</c:v>
                </c:pt>
                <c:pt idx="22">
                  <c:v>9.5</c:v>
                </c:pt>
                <c:pt idx="23">
                  <c:v>9.5</c:v>
                </c:pt>
                <c:pt idx="24">
                  <c:v>9.5</c:v>
                </c:pt>
                <c:pt idx="25">
                  <c:v>9.5</c:v>
                </c:pt>
                <c:pt idx="26">
                  <c:v>9.5</c:v>
                </c:pt>
                <c:pt idx="27">
                  <c:v>9.5</c:v>
                </c:pt>
                <c:pt idx="28">
                  <c:v>9.5</c:v>
                </c:pt>
                <c:pt idx="29">
                  <c:v>9.5</c:v>
                </c:pt>
                <c:pt idx="30">
                  <c:v>9.5</c:v>
                </c:pt>
                <c:pt idx="31">
                  <c:v>9.5</c:v>
                </c:pt>
                <c:pt idx="32">
                  <c:v>9.5</c:v>
                </c:pt>
                <c:pt idx="33">
                  <c:v>9.5</c:v>
                </c:pt>
                <c:pt idx="34">
                  <c:v>9.5</c:v>
                </c:pt>
                <c:pt idx="35">
                  <c:v>9.5</c:v>
                </c:pt>
                <c:pt idx="36">
                  <c:v>9.5</c:v>
                </c:pt>
                <c:pt idx="37">
                  <c:v>9.5</c:v>
                </c:pt>
                <c:pt idx="38">
                  <c:v>9.5</c:v>
                </c:pt>
                <c:pt idx="39">
                  <c:v>9.5</c:v>
                </c:pt>
                <c:pt idx="40">
                  <c:v>9.5</c:v>
                </c:pt>
                <c:pt idx="41">
                  <c:v>9.5</c:v>
                </c:pt>
                <c:pt idx="42">
                  <c:v>9.5</c:v>
                </c:pt>
                <c:pt idx="43">
                  <c:v>9.5</c:v>
                </c:pt>
                <c:pt idx="44">
                  <c:v>9.5</c:v>
                </c:pt>
                <c:pt idx="45">
                  <c:v>9.5</c:v>
                </c:pt>
                <c:pt idx="46">
                  <c:v>9.5</c:v>
                </c:pt>
                <c:pt idx="47">
                  <c:v>9.5</c:v>
                </c:pt>
                <c:pt idx="48">
                  <c:v>9.5</c:v>
                </c:pt>
                <c:pt idx="49">
                  <c:v>9.5</c:v>
                </c:pt>
                <c:pt idx="50">
                  <c:v>9.5</c:v>
                </c:pt>
                <c:pt idx="51">
                  <c:v>9.5</c:v>
                </c:pt>
                <c:pt idx="52">
                  <c:v>9.5</c:v>
                </c:pt>
                <c:pt idx="53">
                  <c:v>9.5</c:v>
                </c:pt>
                <c:pt idx="54">
                  <c:v>9.5</c:v>
                </c:pt>
                <c:pt idx="55">
                  <c:v>9.5</c:v>
                </c:pt>
                <c:pt idx="56">
                  <c:v>9.5</c:v>
                </c:pt>
                <c:pt idx="57">
                  <c:v>9.5</c:v>
                </c:pt>
                <c:pt idx="58">
                  <c:v>9.5</c:v>
                </c:pt>
                <c:pt idx="59">
                  <c:v>9.5</c:v>
                </c:pt>
                <c:pt idx="60">
                  <c:v>9.5</c:v>
                </c:pt>
                <c:pt idx="61">
                  <c:v>9.5</c:v>
                </c:pt>
                <c:pt idx="62">
                  <c:v>9.5</c:v>
                </c:pt>
                <c:pt idx="63">
                  <c:v>9.5</c:v>
                </c:pt>
                <c:pt idx="64">
                  <c:v>9.5</c:v>
                </c:pt>
                <c:pt idx="65">
                  <c:v>9.5</c:v>
                </c:pt>
                <c:pt idx="66">
                  <c:v>9.5</c:v>
                </c:pt>
                <c:pt idx="67">
                  <c:v>9.5</c:v>
                </c:pt>
                <c:pt idx="68">
                  <c:v>9.5</c:v>
                </c:pt>
                <c:pt idx="69">
                  <c:v>9.5</c:v>
                </c:pt>
                <c:pt idx="70">
                  <c:v>9.5</c:v>
                </c:pt>
                <c:pt idx="71">
                  <c:v>9.5</c:v>
                </c:pt>
                <c:pt idx="72">
                  <c:v>9.5</c:v>
                </c:pt>
                <c:pt idx="73">
                  <c:v>9.5</c:v>
                </c:pt>
                <c:pt idx="74">
                  <c:v>9.5</c:v>
                </c:pt>
                <c:pt idx="75">
                  <c:v>9.5</c:v>
                </c:pt>
                <c:pt idx="76">
                  <c:v>9.5</c:v>
                </c:pt>
                <c:pt idx="77">
                  <c:v>9.5</c:v>
                </c:pt>
                <c:pt idx="78">
                  <c:v>9.5</c:v>
                </c:pt>
                <c:pt idx="79">
                  <c:v>9.5</c:v>
                </c:pt>
                <c:pt idx="80">
                  <c:v>9.5</c:v>
                </c:pt>
                <c:pt idx="81">
                  <c:v>9.5</c:v>
                </c:pt>
                <c:pt idx="82">
                  <c:v>9.5</c:v>
                </c:pt>
                <c:pt idx="83">
                  <c:v>9.5</c:v>
                </c:pt>
                <c:pt idx="84">
                  <c:v>9.5</c:v>
                </c:pt>
                <c:pt idx="85">
                  <c:v>9.5</c:v>
                </c:pt>
                <c:pt idx="86">
                  <c:v>9.5</c:v>
                </c:pt>
                <c:pt idx="87">
                  <c:v>9.5</c:v>
                </c:pt>
                <c:pt idx="88">
                  <c:v>9.5</c:v>
                </c:pt>
                <c:pt idx="89">
                  <c:v>9.5</c:v>
                </c:pt>
                <c:pt idx="90">
                  <c:v>9.5</c:v>
                </c:pt>
                <c:pt idx="91">
                  <c:v>9.5</c:v>
                </c:pt>
                <c:pt idx="92">
                  <c:v>9.5</c:v>
                </c:pt>
                <c:pt idx="93">
                  <c:v>9.5</c:v>
                </c:pt>
                <c:pt idx="94">
                  <c:v>9.5</c:v>
                </c:pt>
                <c:pt idx="95">
                  <c:v>9.5</c:v>
                </c:pt>
                <c:pt idx="96">
                  <c:v>9.5</c:v>
                </c:pt>
                <c:pt idx="97">
                  <c:v>9.5</c:v>
                </c:pt>
                <c:pt idx="98">
                  <c:v>9.5</c:v>
                </c:pt>
                <c:pt idx="99">
                  <c:v>9.5</c:v>
                </c:pt>
                <c:pt idx="100">
                  <c:v>9.5</c:v>
                </c:pt>
                <c:pt idx="101">
                  <c:v>9.5</c:v>
                </c:pt>
                <c:pt idx="102">
                  <c:v>9.5</c:v>
                </c:pt>
                <c:pt idx="103">
                  <c:v>9.5</c:v>
                </c:pt>
                <c:pt idx="104">
                  <c:v>9.5</c:v>
                </c:pt>
                <c:pt idx="105">
                  <c:v>9.5</c:v>
                </c:pt>
                <c:pt idx="106">
                  <c:v>9.5</c:v>
                </c:pt>
                <c:pt idx="107">
                  <c:v>9.5</c:v>
                </c:pt>
                <c:pt idx="108">
                  <c:v>9.5</c:v>
                </c:pt>
                <c:pt idx="109">
                  <c:v>9.5</c:v>
                </c:pt>
                <c:pt idx="110">
                  <c:v>9.5</c:v>
                </c:pt>
                <c:pt idx="111">
                  <c:v>9.5</c:v>
                </c:pt>
                <c:pt idx="112">
                  <c:v>9.5</c:v>
                </c:pt>
                <c:pt idx="113">
                  <c:v>9.5</c:v>
                </c:pt>
                <c:pt idx="114">
                  <c:v>9.5</c:v>
                </c:pt>
                <c:pt idx="115">
                  <c:v>9.5</c:v>
                </c:pt>
                <c:pt idx="116">
                  <c:v>9.5</c:v>
                </c:pt>
                <c:pt idx="117">
                  <c:v>9.5</c:v>
                </c:pt>
                <c:pt idx="118">
                  <c:v>9.5</c:v>
                </c:pt>
                <c:pt idx="119">
                  <c:v>9.5</c:v>
                </c:pt>
                <c:pt idx="120">
                  <c:v>9.5</c:v>
                </c:pt>
                <c:pt idx="121">
                  <c:v>9.5</c:v>
                </c:pt>
                <c:pt idx="122">
                  <c:v>9.5</c:v>
                </c:pt>
                <c:pt idx="123">
                  <c:v>9.5</c:v>
                </c:pt>
                <c:pt idx="124">
                  <c:v>9.5</c:v>
                </c:pt>
                <c:pt idx="125">
                  <c:v>9.5</c:v>
                </c:pt>
                <c:pt idx="126">
                  <c:v>9.5</c:v>
                </c:pt>
                <c:pt idx="127">
                  <c:v>9.5</c:v>
                </c:pt>
                <c:pt idx="128">
                  <c:v>9.5</c:v>
                </c:pt>
                <c:pt idx="129">
                  <c:v>9.5</c:v>
                </c:pt>
                <c:pt idx="130">
                  <c:v>9.5</c:v>
                </c:pt>
                <c:pt idx="131">
                  <c:v>9.5</c:v>
                </c:pt>
                <c:pt idx="132">
                  <c:v>9.5</c:v>
                </c:pt>
                <c:pt idx="133">
                  <c:v>9.5</c:v>
                </c:pt>
                <c:pt idx="134">
                  <c:v>9.5</c:v>
                </c:pt>
                <c:pt idx="135">
                  <c:v>9.5</c:v>
                </c:pt>
                <c:pt idx="136">
                  <c:v>9.5</c:v>
                </c:pt>
                <c:pt idx="137">
                  <c:v>9.5</c:v>
                </c:pt>
                <c:pt idx="138">
                  <c:v>9.5</c:v>
                </c:pt>
                <c:pt idx="139">
                  <c:v>9.5</c:v>
                </c:pt>
                <c:pt idx="140">
                  <c:v>9.5</c:v>
                </c:pt>
                <c:pt idx="141">
                  <c:v>9.5</c:v>
                </c:pt>
                <c:pt idx="142">
                  <c:v>9.5</c:v>
                </c:pt>
                <c:pt idx="143">
                  <c:v>9.5</c:v>
                </c:pt>
                <c:pt idx="144">
                  <c:v>9.5</c:v>
                </c:pt>
                <c:pt idx="145">
                  <c:v>9.5</c:v>
                </c:pt>
                <c:pt idx="146">
                  <c:v>9.5</c:v>
                </c:pt>
                <c:pt idx="147">
                  <c:v>9.5</c:v>
                </c:pt>
                <c:pt idx="148">
                  <c:v>9.5</c:v>
                </c:pt>
                <c:pt idx="149">
                  <c:v>9.5</c:v>
                </c:pt>
                <c:pt idx="150">
                  <c:v>9.5</c:v>
                </c:pt>
                <c:pt idx="151">
                  <c:v>9.5</c:v>
                </c:pt>
                <c:pt idx="152">
                  <c:v>9.5</c:v>
                </c:pt>
                <c:pt idx="153">
                  <c:v>9.5</c:v>
                </c:pt>
                <c:pt idx="154">
                  <c:v>9.5</c:v>
                </c:pt>
                <c:pt idx="155">
                  <c:v>9.5</c:v>
                </c:pt>
                <c:pt idx="156">
                  <c:v>9.5</c:v>
                </c:pt>
                <c:pt idx="157">
                  <c:v>9.5</c:v>
                </c:pt>
                <c:pt idx="158">
                  <c:v>9.5</c:v>
                </c:pt>
                <c:pt idx="159">
                  <c:v>9.5</c:v>
                </c:pt>
                <c:pt idx="160">
                  <c:v>9.5</c:v>
                </c:pt>
                <c:pt idx="161">
                  <c:v>9.5</c:v>
                </c:pt>
                <c:pt idx="162">
                  <c:v>9.5</c:v>
                </c:pt>
                <c:pt idx="163">
                  <c:v>9.5</c:v>
                </c:pt>
                <c:pt idx="164">
                  <c:v>9.5</c:v>
                </c:pt>
                <c:pt idx="165">
                  <c:v>9.5</c:v>
                </c:pt>
                <c:pt idx="166">
                  <c:v>9.5</c:v>
                </c:pt>
                <c:pt idx="167">
                  <c:v>9.5</c:v>
                </c:pt>
                <c:pt idx="168">
                  <c:v>9.5</c:v>
                </c:pt>
                <c:pt idx="169">
                  <c:v>9.5</c:v>
                </c:pt>
                <c:pt idx="170">
                  <c:v>9.5</c:v>
                </c:pt>
                <c:pt idx="171">
                  <c:v>9.5</c:v>
                </c:pt>
                <c:pt idx="172">
                  <c:v>9.5</c:v>
                </c:pt>
                <c:pt idx="173">
                  <c:v>9.5</c:v>
                </c:pt>
                <c:pt idx="174">
                  <c:v>9.5</c:v>
                </c:pt>
                <c:pt idx="175">
                  <c:v>9.5</c:v>
                </c:pt>
                <c:pt idx="176">
                  <c:v>9.5</c:v>
                </c:pt>
                <c:pt idx="177">
                  <c:v>9.5</c:v>
                </c:pt>
                <c:pt idx="178">
                  <c:v>9.5</c:v>
                </c:pt>
                <c:pt idx="179">
                  <c:v>9.5</c:v>
                </c:pt>
                <c:pt idx="180">
                  <c:v>9.5</c:v>
                </c:pt>
                <c:pt idx="181">
                  <c:v>9.5</c:v>
                </c:pt>
                <c:pt idx="182">
                  <c:v>9.5</c:v>
                </c:pt>
                <c:pt idx="183">
                  <c:v>9.5</c:v>
                </c:pt>
                <c:pt idx="184">
                  <c:v>9.5</c:v>
                </c:pt>
                <c:pt idx="185">
                  <c:v>9.5</c:v>
                </c:pt>
                <c:pt idx="186">
                  <c:v>9.5</c:v>
                </c:pt>
                <c:pt idx="187">
                  <c:v>9.5</c:v>
                </c:pt>
                <c:pt idx="188">
                  <c:v>9.5</c:v>
                </c:pt>
                <c:pt idx="189">
                  <c:v>9.5</c:v>
                </c:pt>
                <c:pt idx="190">
                  <c:v>9.5</c:v>
                </c:pt>
                <c:pt idx="191">
                  <c:v>9.5</c:v>
                </c:pt>
                <c:pt idx="192">
                  <c:v>9.5</c:v>
                </c:pt>
                <c:pt idx="193">
                  <c:v>9.5</c:v>
                </c:pt>
                <c:pt idx="194">
                  <c:v>9.5</c:v>
                </c:pt>
                <c:pt idx="195">
                  <c:v>9.5</c:v>
                </c:pt>
                <c:pt idx="196">
                  <c:v>9.5</c:v>
                </c:pt>
                <c:pt idx="197">
                  <c:v>9.5</c:v>
                </c:pt>
                <c:pt idx="198">
                  <c:v>9.5</c:v>
                </c:pt>
                <c:pt idx="199">
                  <c:v>9.5</c:v>
                </c:pt>
                <c:pt idx="200">
                  <c:v>9.5</c:v>
                </c:pt>
                <c:pt idx="201">
                  <c:v>9.5</c:v>
                </c:pt>
                <c:pt idx="202">
                  <c:v>9.5</c:v>
                </c:pt>
                <c:pt idx="203">
                  <c:v>9.5</c:v>
                </c:pt>
                <c:pt idx="204">
                  <c:v>9.5</c:v>
                </c:pt>
                <c:pt idx="205">
                  <c:v>9.5</c:v>
                </c:pt>
                <c:pt idx="206">
                  <c:v>9.5</c:v>
                </c:pt>
                <c:pt idx="207">
                  <c:v>9.5</c:v>
                </c:pt>
                <c:pt idx="208">
                  <c:v>9.5</c:v>
                </c:pt>
                <c:pt idx="209">
                  <c:v>9.5</c:v>
                </c:pt>
                <c:pt idx="210">
                  <c:v>9.5</c:v>
                </c:pt>
                <c:pt idx="211">
                  <c:v>9.5</c:v>
                </c:pt>
                <c:pt idx="212">
                  <c:v>9.5</c:v>
                </c:pt>
                <c:pt idx="213">
                  <c:v>9.5</c:v>
                </c:pt>
                <c:pt idx="214">
                  <c:v>9.5</c:v>
                </c:pt>
                <c:pt idx="215">
                  <c:v>9.5</c:v>
                </c:pt>
                <c:pt idx="216">
                  <c:v>9.5</c:v>
                </c:pt>
                <c:pt idx="217">
                  <c:v>9.5</c:v>
                </c:pt>
                <c:pt idx="218">
                  <c:v>9.5</c:v>
                </c:pt>
                <c:pt idx="219">
                  <c:v>9.5</c:v>
                </c:pt>
                <c:pt idx="220">
                  <c:v>9.5</c:v>
                </c:pt>
                <c:pt idx="221">
                  <c:v>9.5</c:v>
                </c:pt>
                <c:pt idx="222">
                  <c:v>9.5</c:v>
                </c:pt>
                <c:pt idx="223">
                  <c:v>9.5</c:v>
                </c:pt>
                <c:pt idx="224">
                  <c:v>9.5</c:v>
                </c:pt>
                <c:pt idx="225">
                  <c:v>9.5</c:v>
                </c:pt>
                <c:pt idx="226">
                  <c:v>9.5</c:v>
                </c:pt>
                <c:pt idx="227">
                  <c:v>9.5</c:v>
                </c:pt>
                <c:pt idx="228">
                  <c:v>9.5</c:v>
                </c:pt>
                <c:pt idx="229">
                  <c:v>9.5</c:v>
                </c:pt>
                <c:pt idx="230">
                  <c:v>9.5</c:v>
                </c:pt>
                <c:pt idx="231">
                  <c:v>9.5</c:v>
                </c:pt>
                <c:pt idx="232">
                  <c:v>9.5</c:v>
                </c:pt>
                <c:pt idx="233">
                  <c:v>9.5</c:v>
                </c:pt>
                <c:pt idx="234">
                  <c:v>9.5</c:v>
                </c:pt>
                <c:pt idx="235">
                  <c:v>9.5</c:v>
                </c:pt>
                <c:pt idx="236">
                  <c:v>9.5</c:v>
                </c:pt>
                <c:pt idx="237">
                  <c:v>9.5</c:v>
                </c:pt>
                <c:pt idx="238">
                  <c:v>9.5</c:v>
                </c:pt>
                <c:pt idx="239">
                  <c:v>9.5</c:v>
                </c:pt>
                <c:pt idx="240">
                  <c:v>9.5</c:v>
                </c:pt>
                <c:pt idx="241">
                  <c:v>9.5</c:v>
                </c:pt>
                <c:pt idx="242">
                  <c:v>9.5</c:v>
                </c:pt>
                <c:pt idx="243">
                  <c:v>9.5</c:v>
                </c:pt>
                <c:pt idx="244">
                  <c:v>9.5</c:v>
                </c:pt>
                <c:pt idx="245">
                  <c:v>9.5</c:v>
                </c:pt>
                <c:pt idx="246">
                  <c:v>9.5</c:v>
                </c:pt>
                <c:pt idx="247">
                  <c:v>9.5</c:v>
                </c:pt>
                <c:pt idx="248">
                  <c:v>9.5</c:v>
                </c:pt>
                <c:pt idx="249">
                  <c:v>9.5</c:v>
                </c:pt>
                <c:pt idx="250">
                  <c:v>9.5</c:v>
                </c:pt>
                <c:pt idx="251">
                  <c:v>9.5</c:v>
                </c:pt>
                <c:pt idx="252">
                  <c:v>9.5</c:v>
                </c:pt>
                <c:pt idx="253">
                  <c:v>9.5</c:v>
                </c:pt>
                <c:pt idx="254">
                  <c:v>9.5</c:v>
                </c:pt>
                <c:pt idx="255">
                  <c:v>9.5</c:v>
                </c:pt>
                <c:pt idx="256">
                  <c:v>9.5</c:v>
                </c:pt>
                <c:pt idx="257">
                  <c:v>9.5</c:v>
                </c:pt>
                <c:pt idx="258">
                  <c:v>9.5</c:v>
                </c:pt>
                <c:pt idx="259">
                  <c:v>9.5</c:v>
                </c:pt>
                <c:pt idx="260">
                  <c:v>9.5</c:v>
                </c:pt>
                <c:pt idx="261">
                  <c:v>9.5</c:v>
                </c:pt>
                <c:pt idx="262">
                  <c:v>9.5</c:v>
                </c:pt>
                <c:pt idx="263">
                  <c:v>9.5</c:v>
                </c:pt>
                <c:pt idx="264">
                  <c:v>9.5</c:v>
                </c:pt>
                <c:pt idx="265">
                  <c:v>9.5</c:v>
                </c:pt>
                <c:pt idx="266">
                  <c:v>9.5</c:v>
                </c:pt>
                <c:pt idx="267">
                  <c:v>9.5</c:v>
                </c:pt>
                <c:pt idx="268">
                  <c:v>9.5</c:v>
                </c:pt>
                <c:pt idx="269">
                  <c:v>9.5</c:v>
                </c:pt>
                <c:pt idx="270">
                  <c:v>9.5</c:v>
                </c:pt>
                <c:pt idx="271">
                  <c:v>9.5</c:v>
                </c:pt>
                <c:pt idx="272">
                  <c:v>9.5</c:v>
                </c:pt>
                <c:pt idx="273">
                  <c:v>9.5</c:v>
                </c:pt>
                <c:pt idx="274">
                  <c:v>9.5</c:v>
                </c:pt>
                <c:pt idx="275">
                  <c:v>9.5</c:v>
                </c:pt>
                <c:pt idx="276">
                  <c:v>9.5</c:v>
                </c:pt>
                <c:pt idx="277">
                  <c:v>9.5</c:v>
                </c:pt>
                <c:pt idx="278">
                  <c:v>9.5</c:v>
                </c:pt>
                <c:pt idx="279">
                  <c:v>9.5</c:v>
                </c:pt>
                <c:pt idx="280">
                  <c:v>9.5</c:v>
                </c:pt>
                <c:pt idx="281">
                  <c:v>9.5</c:v>
                </c:pt>
                <c:pt idx="282">
                  <c:v>9.5</c:v>
                </c:pt>
                <c:pt idx="283">
                  <c:v>9.5</c:v>
                </c:pt>
                <c:pt idx="284">
                  <c:v>9.5</c:v>
                </c:pt>
                <c:pt idx="285">
                  <c:v>9.5</c:v>
                </c:pt>
                <c:pt idx="286">
                  <c:v>9.5</c:v>
                </c:pt>
                <c:pt idx="287">
                  <c:v>9.5</c:v>
                </c:pt>
                <c:pt idx="288">
                  <c:v>9.5</c:v>
                </c:pt>
                <c:pt idx="289">
                  <c:v>9.5</c:v>
                </c:pt>
                <c:pt idx="290">
                  <c:v>9.5</c:v>
                </c:pt>
                <c:pt idx="291">
                  <c:v>9.5</c:v>
                </c:pt>
                <c:pt idx="292">
                  <c:v>9.5</c:v>
                </c:pt>
                <c:pt idx="293">
                  <c:v>9.5</c:v>
                </c:pt>
                <c:pt idx="294">
                  <c:v>9.5</c:v>
                </c:pt>
                <c:pt idx="295">
                  <c:v>9.5</c:v>
                </c:pt>
                <c:pt idx="296">
                  <c:v>9.5</c:v>
                </c:pt>
                <c:pt idx="297">
                  <c:v>9.5</c:v>
                </c:pt>
                <c:pt idx="298">
                  <c:v>9.5</c:v>
                </c:pt>
                <c:pt idx="299">
                  <c:v>9.5</c:v>
                </c:pt>
                <c:pt idx="300">
                  <c:v>9.5</c:v>
                </c:pt>
                <c:pt idx="301">
                  <c:v>9.5</c:v>
                </c:pt>
                <c:pt idx="302">
                  <c:v>9.5</c:v>
                </c:pt>
                <c:pt idx="303">
                  <c:v>9.5</c:v>
                </c:pt>
                <c:pt idx="304">
                  <c:v>9.5</c:v>
                </c:pt>
                <c:pt idx="305">
                  <c:v>9.5</c:v>
                </c:pt>
                <c:pt idx="306">
                  <c:v>9.5</c:v>
                </c:pt>
                <c:pt idx="307">
                  <c:v>9.5</c:v>
                </c:pt>
                <c:pt idx="308">
                  <c:v>9.5</c:v>
                </c:pt>
                <c:pt idx="309">
                  <c:v>9.5</c:v>
                </c:pt>
                <c:pt idx="310">
                  <c:v>9.5</c:v>
                </c:pt>
                <c:pt idx="311">
                  <c:v>9.5</c:v>
                </c:pt>
                <c:pt idx="312">
                  <c:v>9.5</c:v>
                </c:pt>
                <c:pt idx="313">
                  <c:v>9.5</c:v>
                </c:pt>
                <c:pt idx="314">
                  <c:v>9.5</c:v>
                </c:pt>
                <c:pt idx="315">
                  <c:v>9.5</c:v>
                </c:pt>
                <c:pt idx="316">
                  <c:v>9.5</c:v>
                </c:pt>
                <c:pt idx="317">
                  <c:v>9.5</c:v>
                </c:pt>
                <c:pt idx="318">
                  <c:v>9.5</c:v>
                </c:pt>
                <c:pt idx="319">
                  <c:v>9.5</c:v>
                </c:pt>
                <c:pt idx="320">
                  <c:v>9.5</c:v>
                </c:pt>
                <c:pt idx="321">
                  <c:v>9.5</c:v>
                </c:pt>
                <c:pt idx="322">
                  <c:v>9.5</c:v>
                </c:pt>
                <c:pt idx="323">
                  <c:v>9.5</c:v>
                </c:pt>
                <c:pt idx="324">
                  <c:v>9.5</c:v>
                </c:pt>
                <c:pt idx="325">
                  <c:v>9.5</c:v>
                </c:pt>
                <c:pt idx="326">
                  <c:v>9.5</c:v>
                </c:pt>
                <c:pt idx="327">
                  <c:v>9.5</c:v>
                </c:pt>
                <c:pt idx="328">
                  <c:v>9.5</c:v>
                </c:pt>
                <c:pt idx="329">
                  <c:v>9.5</c:v>
                </c:pt>
                <c:pt idx="330">
                  <c:v>9.5</c:v>
                </c:pt>
                <c:pt idx="331">
                  <c:v>9.5</c:v>
                </c:pt>
                <c:pt idx="332">
                  <c:v>9.5</c:v>
                </c:pt>
                <c:pt idx="333">
                  <c:v>9.5</c:v>
                </c:pt>
                <c:pt idx="334">
                  <c:v>9.5</c:v>
                </c:pt>
                <c:pt idx="335">
                  <c:v>9.5</c:v>
                </c:pt>
                <c:pt idx="336">
                  <c:v>9.5</c:v>
                </c:pt>
                <c:pt idx="337">
                  <c:v>9.5</c:v>
                </c:pt>
                <c:pt idx="338">
                  <c:v>9.5</c:v>
                </c:pt>
                <c:pt idx="339">
                  <c:v>9.5</c:v>
                </c:pt>
                <c:pt idx="340">
                  <c:v>9.5</c:v>
                </c:pt>
                <c:pt idx="341">
                  <c:v>9.5</c:v>
                </c:pt>
                <c:pt idx="342">
                  <c:v>9.5</c:v>
                </c:pt>
                <c:pt idx="343">
                  <c:v>9.5</c:v>
                </c:pt>
                <c:pt idx="344">
                  <c:v>9.5</c:v>
                </c:pt>
                <c:pt idx="345">
                  <c:v>9.5</c:v>
                </c:pt>
                <c:pt idx="346">
                  <c:v>9.5</c:v>
                </c:pt>
                <c:pt idx="347">
                  <c:v>9.5</c:v>
                </c:pt>
                <c:pt idx="348">
                  <c:v>9.5</c:v>
                </c:pt>
                <c:pt idx="349">
                  <c:v>9.5</c:v>
                </c:pt>
                <c:pt idx="350">
                  <c:v>9.5</c:v>
                </c:pt>
                <c:pt idx="351">
                  <c:v>9.5</c:v>
                </c:pt>
                <c:pt idx="352">
                  <c:v>9.5</c:v>
                </c:pt>
                <c:pt idx="353">
                  <c:v>9.5</c:v>
                </c:pt>
                <c:pt idx="354">
                  <c:v>9.5</c:v>
                </c:pt>
                <c:pt idx="355">
                  <c:v>9.5</c:v>
                </c:pt>
                <c:pt idx="356">
                  <c:v>9.5</c:v>
                </c:pt>
                <c:pt idx="357">
                  <c:v>9.5</c:v>
                </c:pt>
                <c:pt idx="358">
                  <c:v>9.5</c:v>
                </c:pt>
                <c:pt idx="359">
                  <c:v>9.5</c:v>
                </c:pt>
                <c:pt idx="360">
                  <c:v>9.5</c:v>
                </c:pt>
                <c:pt idx="361">
                  <c:v>9.5</c:v>
                </c:pt>
                <c:pt idx="362">
                  <c:v>9.5</c:v>
                </c:pt>
                <c:pt idx="363">
                  <c:v>9.5</c:v>
                </c:pt>
                <c:pt idx="364">
                  <c:v>9.5</c:v>
                </c:pt>
                <c:pt idx="365">
                  <c:v>9.5</c:v>
                </c:pt>
                <c:pt idx="366">
                  <c:v>9.5</c:v>
                </c:pt>
                <c:pt idx="367">
                  <c:v>9.5</c:v>
                </c:pt>
                <c:pt idx="368">
                  <c:v>9.5</c:v>
                </c:pt>
                <c:pt idx="369">
                  <c:v>9.5</c:v>
                </c:pt>
                <c:pt idx="370">
                  <c:v>9.5</c:v>
                </c:pt>
                <c:pt idx="371">
                  <c:v>9.5</c:v>
                </c:pt>
                <c:pt idx="372">
                  <c:v>9.5</c:v>
                </c:pt>
                <c:pt idx="373">
                  <c:v>9.5</c:v>
                </c:pt>
                <c:pt idx="374">
                  <c:v>9.5</c:v>
                </c:pt>
                <c:pt idx="375">
                  <c:v>9.5</c:v>
                </c:pt>
                <c:pt idx="376">
                  <c:v>9.5</c:v>
                </c:pt>
                <c:pt idx="377">
                  <c:v>9.5</c:v>
                </c:pt>
                <c:pt idx="378">
                  <c:v>9.5</c:v>
                </c:pt>
                <c:pt idx="379">
                  <c:v>9.5</c:v>
                </c:pt>
                <c:pt idx="380">
                  <c:v>9.5</c:v>
                </c:pt>
                <c:pt idx="381">
                  <c:v>9.5</c:v>
                </c:pt>
                <c:pt idx="382">
                  <c:v>9.5</c:v>
                </c:pt>
                <c:pt idx="383">
                  <c:v>9.5</c:v>
                </c:pt>
                <c:pt idx="384">
                  <c:v>9.5</c:v>
                </c:pt>
                <c:pt idx="385">
                  <c:v>9.5</c:v>
                </c:pt>
                <c:pt idx="386">
                  <c:v>9.5</c:v>
                </c:pt>
                <c:pt idx="387">
                  <c:v>9.5</c:v>
                </c:pt>
                <c:pt idx="388">
                  <c:v>9.5</c:v>
                </c:pt>
                <c:pt idx="389">
                  <c:v>9.5</c:v>
                </c:pt>
                <c:pt idx="390">
                  <c:v>9.5</c:v>
                </c:pt>
                <c:pt idx="391">
                  <c:v>9.5</c:v>
                </c:pt>
                <c:pt idx="392">
                  <c:v>9.5</c:v>
                </c:pt>
                <c:pt idx="393">
                  <c:v>9.5</c:v>
                </c:pt>
                <c:pt idx="394">
                  <c:v>9.5</c:v>
                </c:pt>
                <c:pt idx="395">
                  <c:v>9.5</c:v>
                </c:pt>
                <c:pt idx="396">
                  <c:v>9.5</c:v>
                </c:pt>
                <c:pt idx="397">
                  <c:v>9.5</c:v>
                </c:pt>
                <c:pt idx="398">
                  <c:v>9.5</c:v>
                </c:pt>
                <c:pt idx="399">
                  <c:v>9.5</c:v>
                </c:pt>
                <c:pt idx="400">
                  <c:v>9.5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C20-40D9-8241-F65DDED60ADE}"/>
            </c:ext>
          </c:extLst>
        </c:ser>
        <c:ser>
          <c:idx val="0"/>
          <c:order val="2"/>
          <c:tx>
            <c:v>Respon Sistem</c:v>
          </c:tx>
          <c:spPr>
            <a:ln w="38100">
              <a:solidFill>
                <a:srgbClr val="003366"/>
              </a:solidFill>
              <a:prstDash val="solid"/>
            </a:ln>
          </c:spPr>
          <c:marker>
            <c:symbol val="none"/>
          </c:marker>
          <c:xVal>
            <c:numRef>
              <c:f>Sheet1!$A$9:$A$409</c:f>
              <c:numCache>
                <c:formatCode>General</c:formatCode>
                <c:ptCount val="4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5.4999999999999993E-2</c:v>
                </c:pt>
                <c:pt idx="12">
                  <c:v>5.9999999999999991E-2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9.5000000000000015E-2</c:v>
                </c:pt>
                <c:pt idx="20">
                  <c:v>0.10000000000000002</c:v>
                </c:pt>
                <c:pt idx="21">
                  <c:v>0.10500000000000002</c:v>
                </c:pt>
                <c:pt idx="22">
                  <c:v>0.11000000000000003</c:v>
                </c:pt>
                <c:pt idx="23">
                  <c:v>0.11500000000000003</c:v>
                </c:pt>
                <c:pt idx="24">
                  <c:v>0.12000000000000004</c:v>
                </c:pt>
                <c:pt idx="25">
                  <c:v>0.12500000000000003</c:v>
                </c:pt>
                <c:pt idx="26">
                  <c:v>0.13000000000000003</c:v>
                </c:pt>
                <c:pt idx="27">
                  <c:v>0.13500000000000004</c:v>
                </c:pt>
                <c:pt idx="28">
                  <c:v>0.14000000000000004</c:v>
                </c:pt>
                <c:pt idx="29">
                  <c:v>0.14500000000000005</c:v>
                </c:pt>
                <c:pt idx="30">
                  <c:v>0.15000000000000005</c:v>
                </c:pt>
                <c:pt idx="31">
                  <c:v>0.15500000000000005</c:v>
                </c:pt>
                <c:pt idx="32">
                  <c:v>0.16000000000000006</c:v>
                </c:pt>
                <c:pt idx="33">
                  <c:v>0.16500000000000006</c:v>
                </c:pt>
                <c:pt idx="34">
                  <c:v>0.17000000000000007</c:v>
                </c:pt>
                <c:pt idx="35">
                  <c:v>0.17500000000000007</c:v>
                </c:pt>
                <c:pt idx="36">
                  <c:v>0.18000000000000008</c:v>
                </c:pt>
                <c:pt idx="37">
                  <c:v>0.18500000000000008</c:v>
                </c:pt>
                <c:pt idx="38">
                  <c:v>0.19000000000000009</c:v>
                </c:pt>
                <c:pt idx="39">
                  <c:v>0.19500000000000009</c:v>
                </c:pt>
                <c:pt idx="40">
                  <c:v>0.20000000000000009</c:v>
                </c:pt>
                <c:pt idx="41">
                  <c:v>0.2050000000000001</c:v>
                </c:pt>
                <c:pt idx="42">
                  <c:v>0.2100000000000001</c:v>
                </c:pt>
                <c:pt idx="43">
                  <c:v>0.21500000000000011</c:v>
                </c:pt>
                <c:pt idx="44">
                  <c:v>0.22000000000000011</c:v>
                </c:pt>
                <c:pt idx="45">
                  <c:v>0.22500000000000012</c:v>
                </c:pt>
                <c:pt idx="46">
                  <c:v>0.23000000000000012</c:v>
                </c:pt>
                <c:pt idx="47">
                  <c:v>0.23500000000000013</c:v>
                </c:pt>
                <c:pt idx="48">
                  <c:v>0.24000000000000013</c:v>
                </c:pt>
                <c:pt idx="49">
                  <c:v>0.24500000000000013</c:v>
                </c:pt>
                <c:pt idx="50">
                  <c:v>0.25000000000000011</c:v>
                </c:pt>
                <c:pt idx="51">
                  <c:v>0.25500000000000012</c:v>
                </c:pt>
                <c:pt idx="52">
                  <c:v>0.26000000000000012</c:v>
                </c:pt>
                <c:pt idx="53">
                  <c:v>0.26500000000000012</c:v>
                </c:pt>
                <c:pt idx="54">
                  <c:v>0.27000000000000013</c:v>
                </c:pt>
                <c:pt idx="55">
                  <c:v>0.27500000000000013</c:v>
                </c:pt>
                <c:pt idx="56">
                  <c:v>0.28000000000000014</c:v>
                </c:pt>
                <c:pt idx="57">
                  <c:v>0.28500000000000014</c:v>
                </c:pt>
                <c:pt idx="58">
                  <c:v>0.29000000000000015</c:v>
                </c:pt>
                <c:pt idx="59">
                  <c:v>0.29500000000000015</c:v>
                </c:pt>
                <c:pt idx="60">
                  <c:v>0.30000000000000016</c:v>
                </c:pt>
                <c:pt idx="61">
                  <c:v>0.30500000000000016</c:v>
                </c:pt>
                <c:pt idx="62">
                  <c:v>0.31000000000000016</c:v>
                </c:pt>
                <c:pt idx="63">
                  <c:v>0.31500000000000017</c:v>
                </c:pt>
                <c:pt idx="64">
                  <c:v>0.32000000000000017</c:v>
                </c:pt>
                <c:pt idx="65">
                  <c:v>0.32500000000000018</c:v>
                </c:pt>
                <c:pt idx="66">
                  <c:v>0.33000000000000018</c:v>
                </c:pt>
                <c:pt idx="67">
                  <c:v>0.33500000000000019</c:v>
                </c:pt>
                <c:pt idx="68">
                  <c:v>0.34000000000000019</c:v>
                </c:pt>
                <c:pt idx="69">
                  <c:v>0.3450000000000002</c:v>
                </c:pt>
                <c:pt idx="70">
                  <c:v>0.3500000000000002</c:v>
                </c:pt>
                <c:pt idx="71">
                  <c:v>0.3550000000000002</c:v>
                </c:pt>
                <c:pt idx="72">
                  <c:v>0.36000000000000021</c:v>
                </c:pt>
                <c:pt idx="73">
                  <c:v>0.36500000000000021</c:v>
                </c:pt>
                <c:pt idx="74">
                  <c:v>0.37000000000000022</c:v>
                </c:pt>
                <c:pt idx="75">
                  <c:v>0.37500000000000022</c:v>
                </c:pt>
                <c:pt idx="76">
                  <c:v>0.38000000000000023</c:v>
                </c:pt>
                <c:pt idx="77">
                  <c:v>0.38500000000000023</c:v>
                </c:pt>
                <c:pt idx="78">
                  <c:v>0.39000000000000024</c:v>
                </c:pt>
                <c:pt idx="79">
                  <c:v>0.39500000000000024</c:v>
                </c:pt>
                <c:pt idx="80">
                  <c:v>0.40000000000000024</c:v>
                </c:pt>
                <c:pt idx="81">
                  <c:v>0.40500000000000025</c:v>
                </c:pt>
                <c:pt idx="82">
                  <c:v>0.41000000000000025</c:v>
                </c:pt>
                <c:pt idx="83">
                  <c:v>0.41500000000000026</c:v>
                </c:pt>
                <c:pt idx="84">
                  <c:v>0.42000000000000026</c:v>
                </c:pt>
                <c:pt idx="85">
                  <c:v>0.42500000000000027</c:v>
                </c:pt>
                <c:pt idx="86">
                  <c:v>0.43000000000000027</c:v>
                </c:pt>
                <c:pt idx="87">
                  <c:v>0.43500000000000028</c:v>
                </c:pt>
                <c:pt idx="88">
                  <c:v>0.44000000000000028</c:v>
                </c:pt>
                <c:pt idx="89">
                  <c:v>0.44500000000000028</c:v>
                </c:pt>
                <c:pt idx="90">
                  <c:v>0.45000000000000029</c:v>
                </c:pt>
                <c:pt idx="91">
                  <c:v>0.45500000000000029</c:v>
                </c:pt>
                <c:pt idx="92">
                  <c:v>0.4600000000000003</c:v>
                </c:pt>
                <c:pt idx="93">
                  <c:v>0.4650000000000003</c:v>
                </c:pt>
                <c:pt idx="94">
                  <c:v>0.47000000000000031</c:v>
                </c:pt>
                <c:pt idx="95">
                  <c:v>0.47500000000000031</c:v>
                </c:pt>
                <c:pt idx="96">
                  <c:v>0.48000000000000032</c:v>
                </c:pt>
                <c:pt idx="97">
                  <c:v>0.48500000000000032</c:v>
                </c:pt>
                <c:pt idx="98">
                  <c:v>0.49000000000000032</c:v>
                </c:pt>
                <c:pt idx="99">
                  <c:v>0.49500000000000033</c:v>
                </c:pt>
                <c:pt idx="100">
                  <c:v>0.50000000000000033</c:v>
                </c:pt>
                <c:pt idx="101">
                  <c:v>0.50500000000000034</c:v>
                </c:pt>
                <c:pt idx="102">
                  <c:v>0.51000000000000034</c:v>
                </c:pt>
                <c:pt idx="103">
                  <c:v>0.51500000000000035</c:v>
                </c:pt>
                <c:pt idx="104">
                  <c:v>0.52000000000000035</c:v>
                </c:pt>
                <c:pt idx="105">
                  <c:v>0.52500000000000036</c:v>
                </c:pt>
                <c:pt idx="106">
                  <c:v>0.53000000000000036</c:v>
                </c:pt>
                <c:pt idx="107">
                  <c:v>0.53500000000000036</c:v>
                </c:pt>
                <c:pt idx="108">
                  <c:v>0.54000000000000037</c:v>
                </c:pt>
                <c:pt idx="109">
                  <c:v>0.54500000000000037</c:v>
                </c:pt>
                <c:pt idx="110">
                  <c:v>0.55000000000000038</c:v>
                </c:pt>
                <c:pt idx="111">
                  <c:v>0.55500000000000038</c:v>
                </c:pt>
                <c:pt idx="112">
                  <c:v>0.56000000000000039</c:v>
                </c:pt>
                <c:pt idx="113">
                  <c:v>0.56500000000000039</c:v>
                </c:pt>
                <c:pt idx="114">
                  <c:v>0.5700000000000004</c:v>
                </c:pt>
                <c:pt idx="115">
                  <c:v>0.5750000000000004</c:v>
                </c:pt>
                <c:pt idx="116">
                  <c:v>0.5800000000000004</c:v>
                </c:pt>
                <c:pt idx="117">
                  <c:v>0.58500000000000041</c:v>
                </c:pt>
                <c:pt idx="118">
                  <c:v>0.59000000000000041</c:v>
                </c:pt>
                <c:pt idx="119">
                  <c:v>0.59500000000000042</c:v>
                </c:pt>
                <c:pt idx="120">
                  <c:v>0.60000000000000042</c:v>
                </c:pt>
                <c:pt idx="121">
                  <c:v>0.60500000000000043</c:v>
                </c:pt>
                <c:pt idx="122">
                  <c:v>0.61000000000000043</c:v>
                </c:pt>
                <c:pt idx="123">
                  <c:v>0.61500000000000044</c:v>
                </c:pt>
                <c:pt idx="124">
                  <c:v>0.62000000000000044</c:v>
                </c:pt>
                <c:pt idx="125">
                  <c:v>0.62500000000000044</c:v>
                </c:pt>
                <c:pt idx="126">
                  <c:v>0.63000000000000045</c:v>
                </c:pt>
                <c:pt idx="127">
                  <c:v>0.63500000000000045</c:v>
                </c:pt>
                <c:pt idx="128">
                  <c:v>0.64000000000000046</c:v>
                </c:pt>
                <c:pt idx="129">
                  <c:v>0.64500000000000046</c:v>
                </c:pt>
                <c:pt idx="130">
                  <c:v>0.65000000000000047</c:v>
                </c:pt>
                <c:pt idx="131">
                  <c:v>0.65500000000000047</c:v>
                </c:pt>
                <c:pt idx="132">
                  <c:v>0.66000000000000048</c:v>
                </c:pt>
                <c:pt idx="133">
                  <c:v>0.66500000000000048</c:v>
                </c:pt>
                <c:pt idx="134">
                  <c:v>0.67000000000000048</c:v>
                </c:pt>
                <c:pt idx="135">
                  <c:v>0.67500000000000049</c:v>
                </c:pt>
                <c:pt idx="136">
                  <c:v>0.68000000000000049</c:v>
                </c:pt>
                <c:pt idx="137">
                  <c:v>0.6850000000000005</c:v>
                </c:pt>
                <c:pt idx="138">
                  <c:v>0.6900000000000005</c:v>
                </c:pt>
                <c:pt idx="139">
                  <c:v>0.69500000000000051</c:v>
                </c:pt>
                <c:pt idx="140">
                  <c:v>0.70000000000000051</c:v>
                </c:pt>
                <c:pt idx="141">
                  <c:v>0.70500000000000052</c:v>
                </c:pt>
                <c:pt idx="142">
                  <c:v>0.71000000000000052</c:v>
                </c:pt>
                <c:pt idx="143">
                  <c:v>0.71500000000000052</c:v>
                </c:pt>
                <c:pt idx="144">
                  <c:v>0.72000000000000053</c:v>
                </c:pt>
                <c:pt idx="145">
                  <c:v>0.72500000000000053</c:v>
                </c:pt>
                <c:pt idx="146">
                  <c:v>0.73000000000000054</c:v>
                </c:pt>
                <c:pt idx="147">
                  <c:v>0.73500000000000054</c:v>
                </c:pt>
                <c:pt idx="148">
                  <c:v>0.74000000000000055</c:v>
                </c:pt>
                <c:pt idx="149">
                  <c:v>0.74500000000000055</c:v>
                </c:pt>
                <c:pt idx="150">
                  <c:v>0.75000000000000056</c:v>
                </c:pt>
                <c:pt idx="151">
                  <c:v>0.75500000000000056</c:v>
                </c:pt>
                <c:pt idx="152">
                  <c:v>0.76000000000000056</c:v>
                </c:pt>
                <c:pt idx="153">
                  <c:v>0.76500000000000057</c:v>
                </c:pt>
                <c:pt idx="154">
                  <c:v>0.77000000000000057</c:v>
                </c:pt>
                <c:pt idx="155">
                  <c:v>0.77500000000000058</c:v>
                </c:pt>
                <c:pt idx="156">
                  <c:v>0.78000000000000058</c:v>
                </c:pt>
                <c:pt idx="157">
                  <c:v>0.78500000000000059</c:v>
                </c:pt>
                <c:pt idx="158">
                  <c:v>0.79000000000000059</c:v>
                </c:pt>
                <c:pt idx="159">
                  <c:v>0.7950000000000006</c:v>
                </c:pt>
                <c:pt idx="160">
                  <c:v>0.8000000000000006</c:v>
                </c:pt>
                <c:pt idx="161">
                  <c:v>0.8050000000000006</c:v>
                </c:pt>
                <c:pt idx="162">
                  <c:v>0.81000000000000061</c:v>
                </c:pt>
                <c:pt idx="163">
                  <c:v>0.81500000000000061</c:v>
                </c:pt>
                <c:pt idx="164">
                  <c:v>0.82000000000000062</c:v>
                </c:pt>
                <c:pt idx="165">
                  <c:v>0.82500000000000062</c:v>
                </c:pt>
                <c:pt idx="166">
                  <c:v>0.83000000000000063</c:v>
                </c:pt>
                <c:pt idx="167">
                  <c:v>0.83500000000000063</c:v>
                </c:pt>
                <c:pt idx="168">
                  <c:v>0.84000000000000064</c:v>
                </c:pt>
                <c:pt idx="169">
                  <c:v>0.84500000000000064</c:v>
                </c:pt>
                <c:pt idx="170">
                  <c:v>0.85000000000000064</c:v>
                </c:pt>
                <c:pt idx="171">
                  <c:v>0.85500000000000065</c:v>
                </c:pt>
                <c:pt idx="172">
                  <c:v>0.86000000000000065</c:v>
                </c:pt>
                <c:pt idx="173">
                  <c:v>0.86500000000000066</c:v>
                </c:pt>
                <c:pt idx="174">
                  <c:v>0.87000000000000066</c:v>
                </c:pt>
                <c:pt idx="175">
                  <c:v>0.87500000000000067</c:v>
                </c:pt>
                <c:pt idx="176">
                  <c:v>0.88000000000000067</c:v>
                </c:pt>
                <c:pt idx="177">
                  <c:v>0.88500000000000068</c:v>
                </c:pt>
                <c:pt idx="178">
                  <c:v>0.89000000000000068</c:v>
                </c:pt>
                <c:pt idx="179">
                  <c:v>0.89500000000000068</c:v>
                </c:pt>
                <c:pt idx="180">
                  <c:v>0.90000000000000069</c:v>
                </c:pt>
                <c:pt idx="181">
                  <c:v>0.90500000000000069</c:v>
                </c:pt>
                <c:pt idx="182">
                  <c:v>0.9100000000000007</c:v>
                </c:pt>
                <c:pt idx="183">
                  <c:v>0.9150000000000007</c:v>
                </c:pt>
                <c:pt idx="184">
                  <c:v>0.92000000000000071</c:v>
                </c:pt>
                <c:pt idx="185">
                  <c:v>0.92500000000000071</c:v>
                </c:pt>
                <c:pt idx="186">
                  <c:v>0.93000000000000071</c:v>
                </c:pt>
                <c:pt idx="187">
                  <c:v>0.93500000000000072</c:v>
                </c:pt>
                <c:pt idx="188">
                  <c:v>0.94000000000000072</c:v>
                </c:pt>
                <c:pt idx="189">
                  <c:v>0.94500000000000073</c:v>
                </c:pt>
                <c:pt idx="190">
                  <c:v>0.95000000000000073</c:v>
                </c:pt>
                <c:pt idx="191">
                  <c:v>0.95500000000000074</c:v>
                </c:pt>
                <c:pt idx="192">
                  <c:v>0.96000000000000074</c:v>
                </c:pt>
                <c:pt idx="193">
                  <c:v>0.96500000000000075</c:v>
                </c:pt>
                <c:pt idx="194">
                  <c:v>0.97000000000000075</c:v>
                </c:pt>
                <c:pt idx="195">
                  <c:v>0.97500000000000075</c:v>
                </c:pt>
                <c:pt idx="196">
                  <c:v>0.98000000000000076</c:v>
                </c:pt>
                <c:pt idx="197">
                  <c:v>0.98500000000000076</c:v>
                </c:pt>
                <c:pt idx="198">
                  <c:v>0.99000000000000077</c:v>
                </c:pt>
                <c:pt idx="199">
                  <c:v>0.99500000000000077</c:v>
                </c:pt>
                <c:pt idx="200">
                  <c:v>1.0000000000000007</c:v>
                </c:pt>
                <c:pt idx="201">
                  <c:v>1.0050000000000006</c:v>
                </c:pt>
                <c:pt idx="202">
                  <c:v>1.0100000000000005</c:v>
                </c:pt>
                <c:pt idx="203">
                  <c:v>1.0150000000000003</c:v>
                </c:pt>
                <c:pt idx="204">
                  <c:v>1.0200000000000002</c:v>
                </c:pt>
                <c:pt idx="205">
                  <c:v>1.0250000000000001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1.0399999999999998</c:v>
                </c:pt>
                <c:pt idx="209">
                  <c:v>1.0449999999999997</c:v>
                </c:pt>
                <c:pt idx="210">
                  <c:v>1.0499999999999996</c:v>
                </c:pt>
                <c:pt idx="211">
                  <c:v>1.0549999999999995</c:v>
                </c:pt>
                <c:pt idx="212">
                  <c:v>1.0599999999999994</c:v>
                </c:pt>
                <c:pt idx="213">
                  <c:v>1.0649999999999993</c:v>
                </c:pt>
                <c:pt idx="214">
                  <c:v>1.0699999999999992</c:v>
                </c:pt>
                <c:pt idx="215">
                  <c:v>1.0749999999999991</c:v>
                </c:pt>
                <c:pt idx="216">
                  <c:v>1.079999999999999</c:v>
                </c:pt>
                <c:pt idx="217">
                  <c:v>1.0849999999999989</c:v>
                </c:pt>
                <c:pt idx="218">
                  <c:v>1.0899999999999987</c:v>
                </c:pt>
                <c:pt idx="219">
                  <c:v>1.0949999999999986</c:v>
                </c:pt>
                <c:pt idx="220">
                  <c:v>1.0999999999999985</c:v>
                </c:pt>
                <c:pt idx="221">
                  <c:v>1.1049999999999984</c:v>
                </c:pt>
                <c:pt idx="222">
                  <c:v>1.1099999999999983</c:v>
                </c:pt>
                <c:pt idx="223">
                  <c:v>1.1149999999999982</c:v>
                </c:pt>
                <c:pt idx="224">
                  <c:v>1.1199999999999981</c:v>
                </c:pt>
                <c:pt idx="225">
                  <c:v>1.124999999999998</c:v>
                </c:pt>
                <c:pt idx="226">
                  <c:v>1.1299999999999979</c:v>
                </c:pt>
                <c:pt idx="227">
                  <c:v>1.1349999999999978</c:v>
                </c:pt>
                <c:pt idx="228">
                  <c:v>1.1399999999999977</c:v>
                </c:pt>
                <c:pt idx="229">
                  <c:v>1.1449999999999976</c:v>
                </c:pt>
                <c:pt idx="230">
                  <c:v>1.1499999999999975</c:v>
                </c:pt>
                <c:pt idx="231">
                  <c:v>1.1549999999999974</c:v>
                </c:pt>
                <c:pt idx="232">
                  <c:v>1.1599999999999973</c:v>
                </c:pt>
                <c:pt idx="233">
                  <c:v>1.1649999999999971</c:v>
                </c:pt>
                <c:pt idx="234">
                  <c:v>1.169999999999997</c:v>
                </c:pt>
                <c:pt idx="235">
                  <c:v>1.1749999999999969</c:v>
                </c:pt>
                <c:pt idx="236">
                  <c:v>1.1799999999999968</c:v>
                </c:pt>
                <c:pt idx="237">
                  <c:v>1.1849999999999967</c:v>
                </c:pt>
                <c:pt idx="238">
                  <c:v>1.1899999999999966</c:v>
                </c:pt>
                <c:pt idx="239">
                  <c:v>1.1949999999999965</c:v>
                </c:pt>
                <c:pt idx="240">
                  <c:v>1.1999999999999964</c:v>
                </c:pt>
                <c:pt idx="241">
                  <c:v>1.2049999999999963</c:v>
                </c:pt>
                <c:pt idx="242">
                  <c:v>1.2099999999999962</c:v>
                </c:pt>
                <c:pt idx="243">
                  <c:v>1.2149999999999961</c:v>
                </c:pt>
                <c:pt idx="244">
                  <c:v>1.219999999999996</c:v>
                </c:pt>
                <c:pt idx="245">
                  <c:v>1.2249999999999959</c:v>
                </c:pt>
                <c:pt idx="246">
                  <c:v>1.2299999999999958</c:v>
                </c:pt>
                <c:pt idx="247">
                  <c:v>1.2349999999999957</c:v>
                </c:pt>
                <c:pt idx="248">
                  <c:v>1.2399999999999956</c:v>
                </c:pt>
                <c:pt idx="249">
                  <c:v>1.2449999999999954</c:v>
                </c:pt>
                <c:pt idx="250">
                  <c:v>1.2499999999999953</c:v>
                </c:pt>
                <c:pt idx="251">
                  <c:v>1.2549999999999952</c:v>
                </c:pt>
                <c:pt idx="252">
                  <c:v>1.2599999999999951</c:v>
                </c:pt>
                <c:pt idx="253">
                  <c:v>1.264999999999995</c:v>
                </c:pt>
                <c:pt idx="254">
                  <c:v>1.2699999999999949</c:v>
                </c:pt>
                <c:pt idx="255">
                  <c:v>1.2749999999999948</c:v>
                </c:pt>
                <c:pt idx="256">
                  <c:v>1.2799999999999947</c:v>
                </c:pt>
                <c:pt idx="257">
                  <c:v>1.2849999999999946</c:v>
                </c:pt>
                <c:pt idx="258">
                  <c:v>1.2899999999999945</c:v>
                </c:pt>
                <c:pt idx="259">
                  <c:v>1.2949999999999944</c:v>
                </c:pt>
                <c:pt idx="260">
                  <c:v>1.2999999999999943</c:v>
                </c:pt>
                <c:pt idx="261">
                  <c:v>1.3049999999999942</c:v>
                </c:pt>
                <c:pt idx="262">
                  <c:v>1.3099999999999941</c:v>
                </c:pt>
                <c:pt idx="263">
                  <c:v>1.314999999999994</c:v>
                </c:pt>
                <c:pt idx="264">
                  <c:v>1.3199999999999938</c:v>
                </c:pt>
                <c:pt idx="265">
                  <c:v>1.3249999999999937</c:v>
                </c:pt>
                <c:pt idx="266">
                  <c:v>1.3299999999999936</c:v>
                </c:pt>
                <c:pt idx="267">
                  <c:v>1.3349999999999935</c:v>
                </c:pt>
                <c:pt idx="268">
                  <c:v>1.3399999999999934</c:v>
                </c:pt>
                <c:pt idx="269">
                  <c:v>1.3449999999999933</c:v>
                </c:pt>
                <c:pt idx="270">
                  <c:v>1.3499999999999932</c:v>
                </c:pt>
                <c:pt idx="271">
                  <c:v>1.3549999999999931</c:v>
                </c:pt>
                <c:pt idx="272">
                  <c:v>1.359999999999993</c:v>
                </c:pt>
                <c:pt idx="273">
                  <c:v>1.3649999999999929</c:v>
                </c:pt>
                <c:pt idx="274">
                  <c:v>1.3699999999999928</c:v>
                </c:pt>
                <c:pt idx="275">
                  <c:v>1.3749999999999927</c:v>
                </c:pt>
                <c:pt idx="276">
                  <c:v>1.3799999999999926</c:v>
                </c:pt>
                <c:pt idx="277">
                  <c:v>1.3849999999999925</c:v>
                </c:pt>
                <c:pt idx="278">
                  <c:v>1.3899999999999924</c:v>
                </c:pt>
                <c:pt idx="279">
                  <c:v>1.3949999999999922</c:v>
                </c:pt>
                <c:pt idx="280">
                  <c:v>1.3999999999999921</c:v>
                </c:pt>
                <c:pt idx="281">
                  <c:v>1.404999999999992</c:v>
                </c:pt>
                <c:pt idx="282">
                  <c:v>1.4099999999999919</c:v>
                </c:pt>
                <c:pt idx="283">
                  <c:v>1.4149999999999918</c:v>
                </c:pt>
                <c:pt idx="284">
                  <c:v>1.4199999999999917</c:v>
                </c:pt>
                <c:pt idx="285">
                  <c:v>1.4249999999999916</c:v>
                </c:pt>
                <c:pt idx="286">
                  <c:v>1.4299999999999915</c:v>
                </c:pt>
                <c:pt idx="287">
                  <c:v>1.4349999999999914</c:v>
                </c:pt>
                <c:pt idx="288">
                  <c:v>1.4399999999999913</c:v>
                </c:pt>
                <c:pt idx="289">
                  <c:v>1.4449999999999912</c:v>
                </c:pt>
                <c:pt idx="290">
                  <c:v>1.4499999999999911</c:v>
                </c:pt>
                <c:pt idx="291">
                  <c:v>1.454999999999991</c:v>
                </c:pt>
                <c:pt idx="292">
                  <c:v>1.4599999999999909</c:v>
                </c:pt>
                <c:pt idx="293">
                  <c:v>1.4649999999999908</c:v>
                </c:pt>
                <c:pt idx="294">
                  <c:v>1.4699999999999906</c:v>
                </c:pt>
                <c:pt idx="295">
                  <c:v>1.4749999999999905</c:v>
                </c:pt>
                <c:pt idx="296">
                  <c:v>1.4799999999999904</c:v>
                </c:pt>
                <c:pt idx="297">
                  <c:v>1.4849999999999903</c:v>
                </c:pt>
                <c:pt idx="298">
                  <c:v>1.4899999999999902</c:v>
                </c:pt>
                <c:pt idx="299">
                  <c:v>1.4949999999999901</c:v>
                </c:pt>
                <c:pt idx="300">
                  <c:v>1.49999999999999</c:v>
                </c:pt>
                <c:pt idx="301">
                  <c:v>1.5049999999999899</c:v>
                </c:pt>
                <c:pt idx="302">
                  <c:v>1.5099999999999898</c:v>
                </c:pt>
                <c:pt idx="303">
                  <c:v>1.5149999999999897</c:v>
                </c:pt>
                <c:pt idx="304">
                  <c:v>1.5199999999999896</c:v>
                </c:pt>
                <c:pt idx="305">
                  <c:v>1.5249999999999895</c:v>
                </c:pt>
                <c:pt idx="306">
                  <c:v>1.5299999999999894</c:v>
                </c:pt>
                <c:pt idx="307">
                  <c:v>1.5349999999999893</c:v>
                </c:pt>
                <c:pt idx="308">
                  <c:v>1.5399999999999892</c:v>
                </c:pt>
                <c:pt idx="309">
                  <c:v>1.544999999999989</c:v>
                </c:pt>
                <c:pt idx="310">
                  <c:v>1.5499999999999889</c:v>
                </c:pt>
                <c:pt idx="311">
                  <c:v>1.5549999999999888</c:v>
                </c:pt>
                <c:pt idx="312">
                  <c:v>1.5599999999999887</c:v>
                </c:pt>
                <c:pt idx="313">
                  <c:v>1.5649999999999886</c:v>
                </c:pt>
                <c:pt idx="314">
                  <c:v>1.5699999999999885</c:v>
                </c:pt>
                <c:pt idx="315">
                  <c:v>1.5749999999999884</c:v>
                </c:pt>
                <c:pt idx="316">
                  <c:v>1.5799999999999883</c:v>
                </c:pt>
                <c:pt idx="317">
                  <c:v>1.5849999999999882</c:v>
                </c:pt>
                <c:pt idx="318">
                  <c:v>1.5899999999999881</c:v>
                </c:pt>
                <c:pt idx="319">
                  <c:v>1.594999999999988</c:v>
                </c:pt>
                <c:pt idx="320">
                  <c:v>1.5999999999999879</c:v>
                </c:pt>
                <c:pt idx="321">
                  <c:v>1.6049999999999878</c:v>
                </c:pt>
                <c:pt idx="322">
                  <c:v>1.6099999999999877</c:v>
                </c:pt>
                <c:pt idx="323">
                  <c:v>1.6149999999999876</c:v>
                </c:pt>
                <c:pt idx="324">
                  <c:v>1.6199999999999875</c:v>
                </c:pt>
                <c:pt idx="325">
                  <c:v>1.6249999999999873</c:v>
                </c:pt>
                <c:pt idx="326">
                  <c:v>1.6299999999999872</c:v>
                </c:pt>
                <c:pt idx="327">
                  <c:v>1.6349999999999871</c:v>
                </c:pt>
                <c:pt idx="328">
                  <c:v>1.639999999999987</c:v>
                </c:pt>
                <c:pt idx="329">
                  <c:v>1.6449999999999869</c:v>
                </c:pt>
                <c:pt idx="330">
                  <c:v>1.6499999999999868</c:v>
                </c:pt>
                <c:pt idx="331">
                  <c:v>1.6549999999999867</c:v>
                </c:pt>
                <c:pt idx="332">
                  <c:v>1.6599999999999866</c:v>
                </c:pt>
                <c:pt idx="333">
                  <c:v>1.6649999999999865</c:v>
                </c:pt>
                <c:pt idx="334">
                  <c:v>1.6699999999999864</c:v>
                </c:pt>
                <c:pt idx="335">
                  <c:v>1.6749999999999863</c:v>
                </c:pt>
                <c:pt idx="336">
                  <c:v>1.6799999999999862</c:v>
                </c:pt>
                <c:pt idx="337">
                  <c:v>1.6849999999999861</c:v>
                </c:pt>
                <c:pt idx="338">
                  <c:v>1.689999999999986</c:v>
                </c:pt>
                <c:pt idx="339">
                  <c:v>1.6949999999999859</c:v>
                </c:pt>
                <c:pt idx="340">
                  <c:v>1.6999999999999857</c:v>
                </c:pt>
                <c:pt idx="341">
                  <c:v>1.7049999999999856</c:v>
                </c:pt>
                <c:pt idx="342">
                  <c:v>1.7099999999999855</c:v>
                </c:pt>
                <c:pt idx="343">
                  <c:v>1.7149999999999854</c:v>
                </c:pt>
                <c:pt idx="344">
                  <c:v>1.7199999999999853</c:v>
                </c:pt>
                <c:pt idx="345">
                  <c:v>1.7249999999999852</c:v>
                </c:pt>
                <c:pt idx="346">
                  <c:v>1.7299999999999851</c:v>
                </c:pt>
                <c:pt idx="347">
                  <c:v>1.734999999999985</c:v>
                </c:pt>
                <c:pt idx="348">
                  <c:v>1.7399999999999849</c:v>
                </c:pt>
                <c:pt idx="349">
                  <c:v>1.7449999999999848</c:v>
                </c:pt>
                <c:pt idx="350">
                  <c:v>1.7499999999999847</c:v>
                </c:pt>
                <c:pt idx="351">
                  <c:v>1.7549999999999846</c:v>
                </c:pt>
                <c:pt idx="352">
                  <c:v>1.7599999999999845</c:v>
                </c:pt>
                <c:pt idx="353">
                  <c:v>1.7649999999999844</c:v>
                </c:pt>
                <c:pt idx="354">
                  <c:v>1.7699999999999843</c:v>
                </c:pt>
                <c:pt idx="355">
                  <c:v>1.7749999999999841</c:v>
                </c:pt>
                <c:pt idx="356">
                  <c:v>1.779999999999984</c:v>
                </c:pt>
                <c:pt idx="357">
                  <c:v>1.7849999999999839</c:v>
                </c:pt>
                <c:pt idx="358">
                  <c:v>1.7899999999999838</c:v>
                </c:pt>
                <c:pt idx="359">
                  <c:v>1.7949999999999837</c:v>
                </c:pt>
                <c:pt idx="360">
                  <c:v>1.7999999999999836</c:v>
                </c:pt>
                <c:pt idx="361">
                  <c:v>1.8049999999999835</c:v>
                </c:pt>
                <c:pt idx="362">
                  <c:v>1.8099999999999834</c:v>
                </c:pt>
                <c:pt idx="363">
                  <c:v>1.8149999999999833</c:v>
                </c:pt>
                <c:pt idx="364">
                  <c:v>1.8199999999999832</c:v>
                </c:pt>
                <c:pt idx="365">
                  <c:v>1.8249999999999831</c:v>
                </c:pt>
                <c:pt idx="366">
                  <c:v>1.829999999999983</c:v>
                </c:pt>
                <c:pt idx="367">
                  <c:v>1.8349999999999829</c:v>
                </c:pt>
                <c:pt idx="368">
                  <c:v>1.8399999999999828</c:v>
                </c:pt>
                <c:pt idx="369">
                  <c:v>1.8449999999999827</c:v>
                </c:pt>
                <c:pt idx="370">
                  <c:v>1.8499999999999825</c:v>
                </c:pt>
                <c:pt idx="371">
                  <c:v>1.8549999999999824</c:v>
                </c:pt>
                <c:pt idx="372">
                  <c:v>1.8599999999999823</c:v>
                </c:pt>
                <c:pt idx="373">
                  <c:v>1.8649999999999822</c:v>
                </c:pt>
                <c:pt idx="374">
                  <c:v>1.8699999999999821</c:v>
                </c:pt>
                <c:pt idx="375">
                  <c:v>1.874999999999982</c:v>
                </c:pt>
                <c:pt idx="376">
                  <c:v>1.8799999999999819</c:v>
                </c:pt>
                <c:pt idx="377">
                  <c:v>1.8849999999999818</c:v>
                </c:pt>
                <c:pt idx="378">
                  <c:v>1.8899999999999817</c:v>
                </c:pt>
                <c:pt idx="379">
                  <c:v>1.8949999999999816</c:v>
                </c:pt>
                <c:pt idx="380">
                  <c:v>1.8999999999999815</c:v>
                </c:pt>
                <c:pt idx="381">
                  <c:v>1.9049999999999814</c:v>
                </c:pt>
                <c:pt idx="382">
                  <c:v>1.9099999999999813</c:v>
                </c:pt>
                <c:pt idx="383">
                  <c:v>1.9149999999999812</c:v>
                </c:pt>
                <c:pt idx="384">
                  <c:v>1.9199999999999811</c:v>
                </c:pt>
                <c:pt idx="385">
                  <c:v>1.9249999999999809</c:v>
                </c:pt>
                <c:pt idx="386">
                  <c:v>1.9299999999999808</c:v>
                </c:pt>
                <c:pt idx="387">
                  <c:v>1.9349999999999807</c:v>
                </c:pt>
                <c:pt idx="388">
                  <c:v>1.9399999999999806</c:v>
                </c:pt>
                <c:pt idx="389">
                  <c:v>1.9449999999999805</c:v>
                </c:pt>
                <c:pt idx="390">
                  <c:v>1.9499999999999804</c:v>
                </c:pt>
                <c:pt idx="391">
                  <c:v>1.9549999999999803</c:v>
                </c:pt>
                <c:pt idx="392">
                  <c:v>1.9599999999999802</c:v>
                </c:pt>
                <c:pt idx="393">
                  <c:v>1.9649999999999801</c:v>
                </c:pt>
                <c:pt idx="394">
                  <c:v>1.96999999999998</c:v>
                </c:pt>
                <c:pt idx="395">
                  <c:v>1.9749999999999799</c:v>
                </c:pt>
                <c:pt idx="396">
                  <c:v>1.9799999999999798</c:v>
                </c:pt>
                <c:pt idx="397">
                  <c:v>1.9849999999999797</c:v>
                </c:pt>
                <c:pt idx="398">
                  <c:v>1.9899999999999796</c:v>
                </c:pt>
                <c:pt idx="399">
                  <c:v>1.9949999999999795</c:v>
                </c:pt>
                <c:pt idx="400">
                  <c:v>1.9999999999999793</c:v>
                </c:pt>
              </c:numCache>
            </c:numRef>
          </c:xVal>
          <c:yVal>
            <c:numRef>
              <c:f>Sheet1!$I$9:$I$409</c:f>
              <c:numCache>
                <c:formatCode>General</c:formatCode>
                <c:ptCount val="4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0.36391129032258063</c:v>
                </c:pt>
                <c:pt idx="28">
                  <c:v>0.73192856358370051</c:v>
                </c:pt>
                <c:pt idx="29">
                  <c:v>1.1039855942520931</c:v>
                </c:pt>
                <c:pt idx="30">
                  <c:v>1.4800172249502213</c:v>
                </c:pt>
                <c:pt idx="31">
                  <c:v>1.8599593492259929</c:v>
                </c:pt>
                <c:pt idx="32">
                  <c:v>2.2437488946023492</c:v>
                </c:pt>
                <c:pt idx="33">
                  <c:v>2.6313238059002484</c:v>
                </c:pt>
                <c:pt idx="34">
                  <c:v>3.0226230288306333</c:v>
                </c:pt>
                <c:pt idx="35">
                  <c:v>3.4175864938510445</c:v>
                </c:pt>
                <c:pt idx="36">
                  <c:v>3.8161551002826108</c:v>
                </c:pt>
                <c:pt idx="37">
                  <c:v>4.2182707006832167</c:v>
                </c:pt>
                <c:pt idx="38">
                  <c:v>4.6238760854727161</c:v>
                </c:pt>
                <c:pt idx="39">
                  <c:v>5.0329149678061267</c:v>
                </c:pt>
                <c:pt idx="40">
                  <c:v>5.4453319686908053</c:v>
                </c:pt>
                <c:pt idx="41">
                  <c:v>5.8610726023436666</c:v>
                </c:pt>
                <c:pt idx="42">
                  <c:v>6.2800832617845792</c:v>
                </c:pt>
                <c:pt idx="43">
                  <c:v>6.7023112046621218</c:v>
                </c:pt>
                <c:pt idx="44">
                  <c:v>7.1277045393079632</c:v>
                </c:pt>
                <c:pt idx="45">
                  <c:v>7.5562122110161623</c:v>
                </c:pt>
                <c:pt idx="46">
                  <c:v>7.9877839885437769</c:v>
                </c:pt>
                <c:pt idx="47">
                  <c:v>8.4223704508292059</c:v>
                </c:pt>
                <c:pt idx="48">
                  <c:v>8.8599229739247409</c:v>
                </c:pt>
                <c:pt idx="49">
                  <c:v>9.3003937181398957</c:v>
                </c:pt>
                <c:pt idx="50">
                  <c:v>9.7437356153920973</c:v>
                </c:pt>
                <c:pt idx="51">
                  <c:v>10.189902356761392</c:v>
                </c:pt>
                <c:pt idx="52">
                  <c:v>10.638848380245893</c:v>
                </c:pt>
                <c:pt idx="53">
                  <c:v>11.090528858714707</c:v>
                </c:pt>
                <c:pt idx="54">
                  <c:v>11.530959537821056</c:v>
                </c:pt>
                <c:pt idx="55">
                  <c:v>11.959782453535427</c:v>
                </c:pt>
                <c:pt idx="56">
                  <c:v>12.376643640800014</c:v>
                </c:pt>
                <c:pt idx="57">
                  <c:v>12.781193097652427</c:v>
                </c:pt>
                <c:pt idx="58">
                  <c:v>13.173084749466385</c:v>
                </c:pt>
                <c:pt idx="59">
                  <c:v>13.551976413314957</c:v>
                </c:pt>
                <c:pt idx="60">
                  <c:v>13.917529762461685</c:v>
                </c:pt>
                <c:pt idx="61">
                  <c:v>14.269410290984759</c:v>
                </c:pt>
                <c:pt idx="62">
                  <c:v>14.607287278539172</c:v>
                </c:pt>
                <c:pt idx="63">
                  <c:v>14.930833755261608</c:v>
                </c:pt>
                <c:pt idx="64">
                  <c:v>15.23972646682263</c:v>
                </c:pt>
                <c:pt idx="65">
                  <c:v>15.533645839630548</c:v>
                </c:pt>
                <c:pt idx="66">
                  <c:v>15.812275946191166</c:v>
                </c:pt>
                <c:pt idx="67">
                  <c:v>16.075304470627412</c:v>
                </c:pt>
                <c:pt idx="68">
                  <c:v>16.322422674362745</c:v>
                </c:pt>
                <c:pt idx="69">
                  <c:v>16.553325361971986</c:v>
                </c:pt>
                <c:pt idx="70">
                  <c:v>16.767710847203112</c:v>
                </c:pt>
                <c:pt idx="71">
                  <c:v>16.965280919173413</c:v>
                </c:pt>
                <c:pt idx="72">
                  <c:v>17.145740808743156</c:v>
                </c:pt>
                <c:pt idx="73">
                  <c:v>17.308799155069913</c:v>
                </c:pt>
                <c:pt idx="74">
                  <c:v>17.454167972346394</c:v>
                </c:pt>
                <c:pt idx="75">
                  <c:v>17.581562616724611</c:v>
                </c:pt>
                <c:pt idx="76">
                  <c:v>17.690701753429003</c:v>
                </c:pt>
                <c:pt idx="77">
                  <c:v>17.781307324061043</c:v>
                </c:pt>
                <c:pt idx="78">
                  <c:v>17.853104514097669</c:v>
                </c:pt>
                <c:pt idx="79">
                  <c:v>17.905821720585838</c:v>
                </c:pt>
                <c:pt idx="80">
                  <c:v>17.9391905200353</c:v>
                </c:pt>
                <c:pt idx="81">
                  <c:v>17.953479634202047</c:v>
                </c:pt>
                <c:pt idx="82">
                  <c:v>17.948978975856939</c:v>
                </c:pt>
                <c:pt idx="83">
                  <c:v>17.925999529690547</c:v>
                </c:pt>
                <c:pt idx="84">
                  <c:v>17.884873232314046</c:v>
                </c:pt>
                <c:pt idx="85">
                  <c:v>17.825952851403901</c:v>
                </c:pt>
                <c:pt idx="86">
                  <c:v>17.749611864037064</c:v>
                </c:pt>
                <c:pt idx="87">
                  <c:v>17.656244334262194</c:v>
                </c:pt>
                <c:pt idx="88">
                  <c:v>17.546264789951472</c:v>
                </c:pt>
                <c:pt idx="89">
                  <c:v>17.420108098976442</c:v>
                </c:pt>
                <c:pt idx="90">
                  <c:v>17.278229344750311</c:v>
                </c:pt>
                <c:pt idx="91">
                  <c:v>17.121103701178164</c:v>
                </c:pt>
                <c:pt idx="92">
                  <c:v>16.949226307055504</c:v>
                </c:pt>
                <c:pt idx="93">
                  <c:v>16.763112139954593</c:v>
                </c:pt>
                <c:pt idx="94">
                  <c:v>16.5632958896371</c:v>
                </c:pt>
                <c:pt idx="95">
                  <c:v>16.35033183103064</c:v>
                </c:pt>
                <c:pt idx="96">
                  <c:v>16.124793696805838</c:v>
                </c:pt>
                <c:pt idx="97">
                  <c:v>15.8872745495897</c:v>
                </c:pt>
                <c:pt idx="98">
                  <c:v>15.63838665385012</c:v>
                </c:pt>
                <c:pt idx="99">
                  <c:v>15.378761347485563</c:v>
                </c:pt>
                <c:pt idx="100">
                  <c:v>15.109048913153037</c:v>
                </c:pt>
                <c:pt idx="101">
                  <c:v>14.82991844936668</c:v>
                </c:pt>
                <c:pt idx="102">
                  <c:v>14.542057741398446</c:v>
                </c:pt>
                <c:pt idx="103">
                  <c:v>14.246173132011585</c:v>
                </c:pt>
                <c:pt idx="104">
                  <c:v>13.942989392056791</c:v>
                </c:pt>
                <c:pt idx="105">
                  <c:v>13.633249590960174</c:v>
                </c:pt>
                <c:pt idx="106">
                  <c:v>13.317714967131373</c:v>
                </c:pt>
                <c:pt idx="107">
                  <c:v>12.997164798319464</c:v>
                </c:pt>
                <c:pt idx="108">
                  <c:v>12.672375816386841</c:v>
                </c:pt>
                <c:pt idx="109">
                  <c:v>12.344121154446775</c:v>
                </c:pt>
                <c:pt idx="110">
                  <c:v>12.013169293292998</c:v>
                </c:pt>
                <c:pt idx="111">
                  <c:v>11.680283007292447</c:v>
                </c:pt>
                <c:pt idx="112">
                  <c:v>11.346218309908599</c:v>
                </c:pt>
                <c:pt idx="113">
                  <c:v>11.011723399019292</c:v>
                </c:pt>
                <c:pt idx="114">
                  <c:v>10.677537602189352</c:v>
                </c:pt>
                <c:pt idx="115">
                  <c:v>10.344390322054874</c:v>
                </c:pt>
                <c:pt idx="116">
                  <c:v>10.012999981972568</c:v>
                </c:pt>
                <c:pt idx="117">
                  <c:v>9.6840729720841807</c:v>
                </c:pt>
                <c:pt idx="118">
                  <c:v>9.3583025959426607</c:v>
                </c:pt>
                <c:pt idx="119">
                  <c:v>9.0363680178434596</c:v>
                </c:pt>
                <c:pt idx="120">
                  <c:v>8.7189332110011044</c:v>
                </c:pt>
                <c:pt idx="121">
                  <c:v>8.4066459067079631</c:v>
                </c:pt>
                <c:pt idx="122">
                  <c:v>8.1001365446090094</c:v>
                </c:pt>
                <c:pt idx="123">
                  <c:v>7.8000172242232706</c:v>
                </c:pt>
                <c:pt idx="124">
                  <c:v>7.5068806578395639</c:v>
                </c:pt>
                <c:pt idx="125">
                  <c:v>7.2212991249111571</c:v>
                </c:pt>
                <c:pt idx="126">
                  <c:v>6.9438234280709938</c:v>
                </c:pt>
                <c:pt idx="127">
                  <c:v>6.6749818508861969</c:v>
                </c:pt>
                <c:pt idx="128">
                  <c:v>6.4152791174677146</c:v>
                </c:pt>
                <c:pt idx="129">
                  <c:v>6.165195354048107</c:v>
                </c:pt>
                <c:pt idx="130">
                  <c:v>5.9251850526377066</c:v>
                </c:pt>
                <c:pt idx="131">
                  <c:v>5.6956760368666162</c:v>
                </c:pt>
                <c:pt idx="132">
                  <c:v>5.4770684301173276</c:v>
                </c:pt>
                <c:pt idx="133">
                  <c:v>5.2697336260500585</c:v>
                </c:pt>
                <c:pt idx="134">
                  <c:v>5.074013261620296</c:v>
                </c:pt>
                <c:pt idx="135">
                  <c:v>4.8902189762652544</c:v>
                </c:pt>
                <c:pt idx="136">
                  <c:v>4.7186322179791595</c:v>
                </c:pt>
                <c:pt idx="137">
                  <c:v>4.5595040966537832</c:v>
                </c:pt>
                <c:pt idx="138">
                  <c:v>4.4130552850487499</c:v>
                </c:pt>
                <c:pt idx="139">
                  <c:v>4.2794759677444167</c:v>
                </c:pt>
                <c:pt idx="140">
                  <c:v>4.1589258384185461</c:v>
                </c:pt>
                <c:pt idx="141">
                  <c:v>4.0515341457765555</c:v>
                </c:pt>
                <c:pt idx="142">
                  <c:v>3.9573997884538588</c:v>
                </c:pt>
                <c:pt idx="143">
                  <c:v>3.8765914591976758</c:v>
                </c:pt>
                <c:pt idx="144">
                  <c:v>3.8091478386247042</c:v>
                </c:pt>
                <c:pt idx="145">
                  <c:v>3.7550778388402155</c:v>
                </c:pt>
                <c:pt idx="146">
                  <c:v>3.714360897193449</c:v>
                </c:pt>
                <c:pt idx="147">
                  <c:v>3.6869473204336316</c:v>
                </c:pt>
                <c:pt idx="148">
                  <c:v>3.6727586795205602</c:v>
                </c:pt>
                <c:pt idx="149">
                  <c:v>3.6716882553334265</c:v>
                </c:pt>
                <c:pt idx="150">
                  <c:v>3.6836015355114595</c:v>
                </c:pt>
                <c:pt idx="151">
                  <c:v>3.7083367626499939</c:v>
                </c:pt>
                <c:pt idx="152">
                  <c:v>3.7457055340657499</c:v>
                </c:pt>
                <c:pt idx="153">
                  <c:v>3.7954934533354252</c:v>
                </c:pt>
                <c:pt idx="154">
                  <c:v>3.8574608338021661</c:v>
                </c:pt>
                <c:pt idx="155">
                  <c:v>3.9313434542350723</c:v>
                </c:pt>
                <c:pt idx="156">
                  <c:v>4.0168533668176343</c:v>
                </c:pt>
                <c:pt idx="157">
                  <c:v>4.1136797576318731</c:v>
                </c:pt>
                <c:pt idx="158">
                  <c:v>4.2214898597959625</c:v>
                </c:pt>
                <c:pt idx="159">
                  <c:v>4.3399299194042618</c:v>
                </c:pt>
                <c:pt idx="160">
                  <c:v>4.4686262144099684</c:v>
                </c:pt>
                <c:pt idx="161">
                  <c:v>4.6071861265820138</c:v>
                </c:pt>
                <c:pt idx="162">
                  <c:v>4.755199236643211</c:v>
                </c:pt>
                <c:pt idx="163">
                  <c:v>4.912238440672489</c:v>
                </c:pt>
                <c:pt idx="164">
                  <c:v>5.0778610858213096</c:v>
                </c:pt>
                <c:pt idx="165">
                  <c:v>5.2516101233622239</c:v>
                </c:pt>
                <c:pt idx="166">
                  <c:v>5.4330152770559534</c:v>
                </c:pt>
                <c:pt idx="167">
                  <c:v>5.6215942247924282</c:v>
                </c:pt>
                <c:pt idx="168">
                  <c:v>5.8168537914307796</c:v>
                </c:pt>
                <c:pt idx="169">
                  <c:v>6.0182911507335017</c:v>
                </c:pt>
                <c:pt idx="170">
                  <c:v>6.2253950342607158</c:v>
                </c:pt>
                <c:pt idx="171">
                  <c:v>6.4376469450618039</c:v>
                </c:pt>
                <c:pt idx="172">
                  <c:v>6.6545223739735713</c:v>
                </c:pt>
                <c:pt idx="173">
                  <c:v>6.8754920163065361</c:v>
                </c:pt>
                <c:pt idx="174">
                  <c:v>7.1000229866739542</c:v>
                </c:pt>
                <c:pt idx="175">
                  <c:v>7.3275800296917604</c:v>
                </c:pt>
                <c:pt idx="176">
                  <c:v>7.5576267242517225</c:v>
                </c:pt>
                <c:pt idx="177">
                  <c:v>7.7896266790447592</c:v>
                </c:pt>
                <c:pt idx="178">
                  <c:v>8.0230447169866057</c:v>
                </c:pt>
                <c:pt idx="179">
                  <c:v>8.2573480461737461</c:v>
                </c:pt>
                <c:pt idx="180">
                  <c:v>8.4920074149738287</c:v>
                </c:pt>
                <c:pt idx="181">
                  <c:v>8.7264982488316001</c:v>
                </c:pt>
                <c:pt idx="182">
                  <c:v>8.9603017663487616</c:v>
                </c:pt>
                <c:pt idx="183">
                  <c:v>9.1929060721740044</c:v>
                </c:pt>
                <c:pt idx="184">
                  <c:v>9.4238072242179154</c:v>
                </c:pt>
                <c:pt idx="185">
                  <c:v>9.6525102726863263</c:v>
                </c:pt>
                <c:pt idx="186">
                  <c:v>9.8785302684051413</c:v>
                </c:pt>
                <c:pt idx="187">
                  <c:v>10.10139323788961</c:v>
                </c:pt>
                <c:pt idx="188">
                  <c:v>10.320637122591448</c:v>
                </c:pt>
                <c:pt idx="189">
                  <c:v>10.535812680887979</c:v>
                </c:pt>
                <c:pt idx="190">
                  <c:v>10.746484351449736</c:v>
                </c:pt>
                <c:pt idx="191">
                  <c:v>10.952231076697297</c:v>
                </c:pt>
                <c:pt idx="192">
                  <c:v>11.152647085134587</c:v>
                </c:pt>
                <c:pt idx="193">
                  <c:v>11.347342631424366</c:v>
                </c:pt>
                <c:pt idx="194">
                  <c:v>11.535944693152144</c:v>
                </c:pt>
                <c:pt idx="195">
                  <c:v>11.718097623307335</c:v>
                </c:pt>
                <c:pt idx="196">
                  <c:v>11.893463757594956</c:v>
                </c:pt>
                <c:pt idx="197">
                  <c:v>12.061723975777715</c:v>
                </c:pt>
                <c:pt idx="198">
                  <c:v>12.222578216336739</c:v>
                </c:pt>
                <c:pt idx="199">
                  <c:v>12.375745943829592</c:v>
                </c:pt>
                <c:pt idx="200">
                  <c:v>12.520966568416483</c:v>
                </c:pt>
                <c:pt idx="201">
                  <c:v>12.657999817119689</c:v>
                </c:pt>
                <c:pt idx="202">
                  <c:v>12.786626056477242</c:v>
                </c:pt>
                <c:pt idx="203">
                  <c:v>12.906646566349709</c:v>
                </c:pt>
                <c:pt idx="204">
                  <c:v>13.017883764738558</c:v>
                </c:pt>
                <c:pt idx="205">
                  <c:v>13.120181383575993</c:v>
                </c:pt>
                <c:pt idx="206">
                  <c:v>13.213404595549282</c:v>
                </c:pt>
                <c:pt idx="207">
                  <c:v>13.297440092127562</c:v>
                </c:pt>
                <c:pt idx="208">
                  <c:v>13.372196113065661</c:v>
                </c:pt>
                <c:pt idx="209">
                  <c:v>13.437602427767802</c:v>
                </c:pt>
                <c:pt idx="210">
                  <c:v>13.493610269004034</c:v>
                </c:pt>
                <c:pt idx="211">
                  <c:v>13.540192219583792</c:v>
                </c:pt>
                <c:pt idx="212">
                  <c:v>13.577342052704283</c:v>
                </c:pt>
                <c:pt idx="213">
                  <c:v>13.605074526806128</c:v>
                </c:pt>
                <c:pt idx="214">
                  <c:v>13.623425135885158</c:v>
                </c:pt>
                <c:pt idx="215">
                  <c:v>13.632449816327137</c:v>
                </c:pt>
                <c:pt idx="216">
                  <c:v>13.63222461140761</c:v>
                </c:pt>
                <c:pt idx="217">
                  <c:v>13.622845294672032</c:v>
                </c:pt>
                <c:pt idx="218">
                  <c:v>13.604426953481639</c:v>
                </c:pt>
                <c:pt idx="219">
                  <c:v>13.577103534078178</c:v>
                </c:pt>
                <c:pt idx="220">
                  <c:v>13.541027349585416</c:v>
                </c:pt>
                <c:pt idx="221">
                  <c:v>13.496368552427205</c:v>
                </c:pt>
                <c:pt idx="222">
                  <c:v>13.443314572700716</c:v>
                </c:pt>
                <c:pt idx="223">
                  <c:v>13.382069524099091</c:v>
                </c:pt>
                <c:pt idx="224">
                  <c:v>13.312853579030119</c:v>
                </c:pt>
                <c:pt idx="225">
                  <c:v>13.235902314626552</c:v>
                </c:pt>
                <c:pt idx="226">
                  <c:v>13.151466031389111</c:v>
                </c:pt>
                <c:pt idx="227">
                  <c:v>13.05980904624511</c:v>
                </c:pt>
                <c:pt idx="228">
                  <c:v>12.961208961843765</c:v>
                </c:pt>
                <c:pt idx="229">
                  <c:v>12.855955913943511</c:v>
                </c:pt>
                <c:pt idx="230">
                  <c:v>12.744351798777066</c:v>
                </c:pt>
                <c:pt idx="231">
                  <c:v>12.626709482306202</c:v>
                </c:pt>
                <c:pt idx="232">
                  <c:v>12.503351993300399</c:v>
                </c:pt>
                <c:pt idx="233">
                  <c:v>12.374611702191361</c:v>
                </c:pt>
                <c:pt idx="234">
                  <c:v>12.240829487668933</c:v>
                </c:pt>
                <c:pt idx="235">
                  <c:v>12.102353892992918</c:v>
                </c:pt>
                <c:pt idx="236">
                  <c:v>11.959540273999792</c:v>
                </c:pt>
                <c:pt idx="237">
                  <c:v>11.81274994078302</c:v>
                </c:pt>
                <c:pt idx="238">
                  <c:v>11.662349295020656</c:v>
                </c:pt>
                <c:pt idx="239">
                  <c:v>11.508708964914005</c:v>
                </c:pt>
                <c:pt idx="240">
                  <c:v>11.352202939686164</c:v>
                </c:pt>
                <c:pt idx="241">
                  <c:v>11.193207705569277</c:v>
                </c:pt>
                <c:pt idx="242">
                  <c:v>11.032101385184138</c:v>
                </c:pt>
                <c:pt idx="243">
                  <c:v>10.869262882186961</c:v>
                </c:pt>
                <c:pt idx="244">
                  <c:v>10.705071033025803</c:v>
                </c:pt>
                <c:pt idx="245">
                  <c:v>10.539903767613353</c:v>
                </c:pt>
                <c:pt idx="246">
                  <c:v>10.374137280683648</c:v>
                </c:pt>
                <c:pt idx="247">
                  <c:v>10.208145215557867</c:v>
                </c:pt>
                <c:pt idx="248">
                  <c:v>10.042297861998746</c:v>
                </c:pt>
                <c:pt idx="249">
                  <c:v>9.8769613697845227</c:v>
                </c:pt>
                <c:pt idx="250">
                  <c:v>9.7124969795816547</c:v>
                </c:pt>
                <c:pt idx="251">
                  <c:v>9.5492602726411207</c:v>
                </c:pt>
                <c:pt idx="252">
                  <c:v>9.3876004407858833</c:v>
                </c:pt>
                <c:pt idx="253">
                  <c:v>9.2278595780973234</c:v>
                </c:pt>
                <c:pt idx="254">
                  <c:v>9.0703719956461448</c:v>
                </c:pt>
                <c:pt idx="255">
                  <c:v>8.9154635605487069</c:v>
                </c:pt>
                <c:pt idx="256">
                  <c:v>8.7634510605629217</c:v>
                </c:pt>
                <c:pt idx="257">
                  <c:v>8.614641595369056</c:v>
                </c:pt>
                <c:pt idx="258">
                  <c:v>8.4693319956100854</c:v>
                </c:pt>
                <c:pt idx="259">
                  <c:v>8.3278082706938488</c:v>
                </c:pt>
                <c:pt idx="260">
                  <c:v>8.19034508628528</c:v>
                </c:pt>
                <c:pt idx="261">
                  <c:v>8.0572052723416814</c:v>
                </c:pt>
                <c:pt idx="262">
                  <c:v>7.9286393624674769</c:v>
                </c:pt>
                <c:pt idx="263">
                  <c:v>7.8048851652873514</c:v>
                </c:pt>
                <c:pt idx="264">
                  <c:v>7.6861673684583263</c:v>
                </c:pt>
                <c:pt idx="265">
                  <c:v>7.57269717586236</c:v>
                </c:pt>
                <c:pt idx="266">
                  <c:v>7.46467197844167</c:v>
                </c:pt>
                <c:pt idx="267">
                  <c:v>7.362275059059372</c:v>
                </c:pt>
                <c:pt idx="268">
                  <c:v>7.2656753316884348</c:v>
                </c:pt>
                <c:pt idx="269">
                  <c:v>7.1750271151525853</c:v>
                </c:pt>
                <c:pt idx="270">
                  <c:v>7.0904699415637999</c:v>
                </c:pt>
                <c:pt idx="271">
                  <c:v>7.0121283995225889</c:v>
                </c:pt>
                <c:pt idx="272">
                  <c:v>6.940112012069525</c:v>
                </c:pt>
                <c:pt idx="273">
                  <c:v>6.8745151492995928</c:v>
                </c:pt>
                <c:pt idx="274">
                  <c:v>6.8154169754750518</c:v>
                </c:pt>
                <c:pt idx="275">
                  <c:v>6.762881430397794</c:v>
                </c:pt>
                <c:pt idx="276">
                  <c:v>6.7169572447287571</c:v>
                </c:pt>
                <c:pt idx="277">
                  <c:v>6.6776779888699966</c:v>
                </c:pt>
                <c:pt idx="278">
                  <c:v>6.6450621549546494</c:v>
                </c:pt>
                <c:pt idx="279">
                  <c:v>6.6191132714213605</c:v>
                </c:pt>
                <c:pt idx="280">
                  <c:v>6.5998200495829664</c:v>
                </c:pt>
                <c:pt idx="281">
                  <c:v>6.5871565615344103</c:v>
                </c:pt>
                <c:pt idx="282">
                  <c:v>6.5810824486821691</c:v>
                </c:pt>
                <c:pt idx="283">
                  <c:v>6.5815431601169943</c:v>
                </c:pt>
                <c:pt idx="284">
                  <c:v>6.5884702199936243</c:v>
                </c:pt>
                <c:pt idx="285">
                  <c:v>6.601781523025438</c:v>
                </c:pt>
                <c:pt idx="286">
                  <c:v>6.6213816571488548</c:v>
                </c:pt>
                <c:pt idx="287">
                  <c:v>6.6471622523617784</c:v>
                </c:pt>
                <c:pt idx="288">
                  <c:v>6.679002354692587</c:v>
                </c:pt>
                <c:pt idx="289">
                  <c:v>6.7167688242111927</c:v>
                </c:pt>
                <c:pt idx="290">
                  <c:v>6.7603167559515853</c:v>
                </c:pt>
                <c:pt idx="291">
                  <c:v>6.8094899225761178</c:v>
                </c:pt>
                <c:pt idx="292">
                  <c:v>6.8641212375756462</c:v>
                </c:pt>
                <c:pt idx="293">
                  <c:v>6.9240332377665297</c:v>
                </c:pt>
                <c:pt idx="294">
                  <c:v>6.9890385838155069</c:v>
                </c:pt>
                <c:pt idx="295">
                  <c:v>7.0589405774965917</c:v>
                </c:pt>
                <c:pt idx="296">
                  <c:v>7.1335336943604162</c:v>
                </c:pt>
                <c:pt idx="297">
                  <c:v>7.2126041304759232</c:v>
                </c:pt>
                <c:pt idx="298">
                  <c:v>7.2959303618869376</c:v>
                </c:pt>
                <c:pt idx="299">
                  <c:v>7.3832837154119959</c:v>
                </c:pt>
                <c:pt idx="300">
                  <c:v>7.4744289494048202</c:v>
                </c:pt>
                <c:pt idx="301">
                  <c:v>7.5691248430850333</c:v>
                </c:pt>
                <c:pt idx="302">
                  <c:v>7.6671247930440511</c:v>
                </c:pt>
                <c:pt idx="303">
                  <c:v>7.7681774155295962</c:v>
                </c:pt>
                <c:pt idx="304">
                  <c:v>7.8720271531138799</c:v>
                </c:pt>
                <c:pt idx="305">
                  <c:v>7.9784148843551685</c:v>
                </c:pt>
                <c:pt idx="306">
                  <c:v>8.0870785350701659</c:v>
                </c:pt>
                <c:pt idx="307">
                  <c:v>8.1977536898453351</c:v>
                </c:pt>
                <c:pt idx="308">
                  <c:v>8.3101742024289127</c:v>
                </c:pt>
                <c:pt idx="309">
                  <c:v>8.4240728036618364</c:v>
                </c:pt>
                <c:pt idx="310">
                  <c:v>8.5391817056251451</c:v>
                </c:pt>
                <c:pt idx="311">
                  <c:v>8.6552332007033979</c:v>
                </c:pt>
                <c:pt idx="312">
                  <c:v>8.7719602542883823</c:v>
                </c:pt>
                <c:pt idx="313">
                  <c:v>8.8890970898746069</c:v>
                </c:pt>
                <c:pt idx="314">
                  <c:v>9.0063797653278534</c:v>
                </c:pt>
                <c:pt idx="315">
                  <c:v>9.123546739140199</c:v>
                </c:pt>
                <c:pt idx="316">
                  <c:v>9.2403394255193518</c:v>
                </c:pt>
                <c:pt idx="317">
                  <c:v>9.3565027371968146</c:v>
                </c:pt>
                <c:pt idx="318">
                  <c:v>9.4717856148781028</c:v>
                </c:pt>
                <c:pt idx="319">
                  <c:v>9.585941542299004</c:v>
                </c:pt>
                <c:pt idx="320">
                  <c:v>9.6987290458944546</c:v>
                </c:pt>
                <c:pt idx="321">
                  <c:v>9.8099121781309844</c:v>
                </c:pt>
                <c:pt idx="322">
                  <c:v>9.919260983599699</c:v>
                </c:pt>
                <c:pt idx="323">
                  <c:v>10.026551947014308</c:v>
                </c:pt>
                <c:pt idx="324">
                  <c:v>10.131568422307664</c:v>
                </c:pt>
                <c:pt idx="325">
                  <c:v>10.234101042070501</c:v>
                </c:pt>
                <c:pt idx="326">
                  <c:v>10.333948106627457</c:v>
                </c:pt>
                <c:pt idx="327">
                  <c:v>10.430915952097878</c:v>
                </c:pt>
                <c:pt idx="328">
                  <c:v>10.524819296842248</c:v>
                </c:pt>
                <c:pt idx="329">
                  <c:v>10.615481565749146</c:v>
                </c:pt>
                <c:pt idx="330">
                  <c:v>10.702735191872458</c:v>
                </c:pt>
                <c:pt idx="331">
                  <c:v>10.786421894983786</c:v>
                </c:pt>
                <c:pt idx="332">
                  <c:v>10.866392936660686</c:v>
                </c:pt>
                <c:pt idx="333">
                  <c:v>10.94250935158732</c:v>
                </c:pt>
                <c:pt idx="334">
                  <c:v>11.014642154800162</c:v>
                </c:pt>
                <c:pt idx="335">
                  <c:v>11.082672524667496</c:v>
                </c:pt>
                <c:pt idx="336">
                  <c:v>11.146491961447435</c:v>
                </c:pt>
                <c:pt idx="337">
                  <c:v>11.206002421324921</c:v>
                </c:pt>
                <c:pt idx="338">
                  <c:v>11.26111642588357</c:v>
                </c:pt>
                <c:pt idx="339">
                  <c:v>11.311757147023139</c:v>
                </c:pt>
                <c:pt idx="340">
                  <c:v>11.357858467387741</c:v>
                </c:pt>
                <c:pt idx="341">
                  <c:v>11.399365016423523</c:v>
                </c:pt>
                <c:pt idx="342">
                  <c:v>11.436232182237358</c:v>
                </c:pt>
                <c:pt idx="343">
                  <c:v>11.468426099479974</c:v>
                </c:pt>
                <c:pt idx="344">
                  <c:v>11.495923613527806</c:v>
                </c:pt>
                <c:pt idx="345">
                  <c:v>11.518712221287554</c:v>
                </c:pt>
                <c:pt idx="346">
                  <c:v>11.53678998899594</c:v>
                </c:pt>
                <c:pt idx="347">
                  <c:v>11.550165447434296</c:v>
                </c:pt>
                <c:pt idx="348">
                  <c:v>11.55885746502338</c:v>
                </c:pt>
                <c:pt idx="349">
                  <c:v>11.562895099308053</c:v>
                </c:pt>
                <c:pt idx="350">
                  <c:v>11.562317427384087</c:v>
                </c:pt>
                <c:pt idx="351">
                  <c:v>11.557173355860375</c:v>
                </c:pt>
                <c:pt idx="352">
                  <c:v>11.547521410989061</c:v>
                </c:pt>
                <c:pt idx="353">
                  <c:v>11.533429509633574</c:v>
                </c:pt>
                <c:pt idx="354">
                  <c:v>11.514974711780065</c:v>
                </c:pt>
                <c:pt idx="355">
                  <c:v>11.492242955331443</c:v>
                </c:pt>
                <c:pt idx="356">
                  <c:v>11.465328773954838</c:v>
                </c:pt>
                <c:pt idx="357">
                  <c:v>11.434334998782917</c:v>
                </c:pt>
                <c:pt idx="358">
                  <c:v>11.399372444797066</c:v>
                </c:pt>
                <c:pt idx="359">
                  <c:v>11.360559582745797</c:v>
                </c:pt>
                <c:pt idx="360">
                  <c:v>11.318022197475088</c:v>
                </c:pt>
                <c:pt idx="361">
                  <c:v>11.271893033568373</c:v>
                </c:pt>
                <c:pt idx="362">
                  <c:v>11.222311429212803</c:v>
                </c:pt>
                <c:pt idx="363">
                  <c:v>11.169422939225042</c:v>
                </c:pt>
                <c:pt idx="364">
                  <c:v>11.113378948184256</c:v>
                </c:pt>
                <c:pt idx="365">
                  <c:v>11.05433627463213</c:v>
                </c:pt>
                <c:pt idx="366">
                  <c:v>10.992456767309612</c:v>
                </c:pt>
                <c:pt idx="367">
                  <c:v>10.927906894407769</c:v>
                </c:pt>
                <c:pt idx="368">
                  <c:v>10.860857326815513</c:v>
                </c:pt>
                <c:pt idx="369">
                  <c:v>10.791482516350147</c:v>
                </c:pt>
                <c:pt idx="370">
                  <c:v>10.719960269957621</c:v>
                </c:pt>
                <c:pt idx="371">
                  <c:v>10.646471320868123</c:v>
                </c:pt>
                <c:pt idx="372">
                  <c:v>10.571198897689243</c:v>
                </c:pt>
                <c:pt idx="373">
                  <c:v>10.494328292413346</c:v>
                </c:pt>
                <c:pt idx="374">
                  <c:v>10.416046428308167</c:v>
                </c:pt>
                <c:pt idx="375">
                  <c:v>10.336541428649843</c:v>
                </c:pt>
                <c:pt idx="376">
                  <c:v>10.256002187245873</c:v>
                </c:pt>
                <c:pt idx="377">
                  <c:v>10.17461794168174</c:v>
                </c:pt>
                <c:pt idx="378">
                  <c:v>10.092577850209247</c:v>
                </c:pt>
                <c:pt idx="379">
                  <c:v>10.010070573177078</c:v>
                </c:pt>
                <c:pt idx="380">
                  <c:v>9.9272838598847297</c:v>
                </c:pt>
                <c:pt idx="381">
                  <c:v>9.8444041417198402</c:v>
                </c:pt>
                <c:pt idx="382">
                  <c:v>9.7616161324161421</c:v>
                </c:pt>
                <c:pt idx="383">
                  <c:v>9.679102436244829</c:v>
                </c:pt>
                <c:pt idx="384">
                  <c:v>9.5970431649261609</c:v>
                </c:pt>
                <c:pt idx="385">
                  <c:v>9.515615564020667</c:v>
                </c:pt>
                <c:pt idx="386">
                  <c:v>9.43499364953046</c:v>
                </c:pt>
                <c:pt idx="387">
                  <c:v>9.355347855410999</c:v>
                </c:pt>
                <c:pt idx="388">
                  <c:v>9.2768446926622161</c:v>
                </c:pt>
                <c:pt idx="389">
                  <c:v>9.1996464206353554</c:v>
                </c:pt>
                <c:pt idx="390">
                  <c:v>9.1239107311582117</c:v>
                </c:pt>
                <c:pt idx="391">
                  <c:v>9.0497904460468277</c:v>
                </c:pt>
                <c:pt idx="392">
                  <c:v>8.9774332285361513</c:v>
                </c:pt>
                <c:pt idx="393">
                  <c:v>8.9069813091258254</c:v>
                </c:pt>
                <c:pt idx="394">
                  <c:v>8.8385712263001732</c:v>
                </c:pt>
                <c:pt idx="395">
                  <c:v>8.7723335825437427</c:v>
                </c:pt>
                <c:pt idx="396">
                  <c:v>8.7083928160355164</c:v>
                </c:pt>
                <c:pt idx="397">
                  <c:v>8.6468669883661633</c:v>
                </c:pt>
                <c:pt idx="398">
                  <c:v>8.5878675885836557</c:v>
                </c:pt>
                <c:pt idx="399">
                  <c:v>8.531499353833178</c:v>
                </c:pt>
                <c:pt idx="400">
                  <c:v>8.4778601068177757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C20-40D9-8241-F65DDED60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3006264"/>
        <c:axId val="1"/>
      </c:scatterChart>
      <c:valAx>
        <c:axId val="403006264"/>
        <c:scaling>
          <c:orientation val="minMax"/>
          <c:max val="2"/>
        </c:scaling>
        <c:delete val="0"/>
        <c:axPos val="b"/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8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id-ID"/>
                  <a:t>Waktu (dtk)</a:t>
                </a:r>
              </a:p>
            </c:rich>
          </c:tx>
          <c:layout>
            <c:manualLayout>
              <c:xMode val="edge"/>
              <c:yMode val="edge"/>
              <c:x val="0.43685387152692867"/>
              <c:y val="0.9583350450758872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1" i="0" u="none" strike="noStrike" baseline="0">
                <a:solidFill>
                  <a:srgbClr val="000080"/>
                </a:solidFill>
                <a:latin typeface="Verdana"/>
                <a:ea typeface="Verdana"/>
                <a:cs typeface="Verdana"/>
              </a:defRPr>
            </a:pPr>
            <a:endParaRPr lang="id-ID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20"/>
          <c:min val="-2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8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id-ID"/>
                  <a:t>Respon Sistem</a:t>
                </a:r>
              </a:p>
            </c:rich>
          </c:tx>
          <c:layout>
            <c:manualLayout>
              <c:xMode val="edge"/>
              <c:yMode val="edge"/>
              <c:x val="1.0351966873706004E-2"/>
              <c:y val="0.4148558332382364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1" i="0" u="none" strike="noStrike" baseline="0">
                <a:solidFill>
                  <a:srgbClr val="000080"/>
                </a:solidFill>
                <a:latin typeface="Verdana"/>
                <a:ea typeface="Verdana"/>
                <a:cs typeface="Verdana"/>
              </a:defRPr>
            </a:pPr>
            <a:endParaRPr lang="id-ID"/>
          </a:p>
        </c:txPr>
        <c:crossAx val="403006264"/>
        <c:crosses val="autoZero"/>
        <c:crossBetween val="midCat"/>
      </c:valAx>
      <c:spPr>
        <a:blipFill dpi="0" rotWithShape="0">
          <a:blip xmlns:r="http://schemas.openxmlformats.org/officeDocument/2006/relationships" r:embed="rId1"/>
          <a:srcRect/>
          <a:tile tx="0" ty="0" sx="100000" sy="100000" flip="none" algn="tl"/>
        </a:blipFill>
        <a:ln w="12700">
          <a:solidFill>
            <a:srgbClr val="FFFFCC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169784731222363"/>
          <c:y val="7.6271186440677971E-2"/>
          <c:w val="0.30020764631786667"/>
          <c:h val="0.1101694915254237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0" b="1" i="0" u="none" strike="noStrike" baseline="0">
              <a:solidFill>
                <a:srgbClr val="000080"/>
              </a:solidFill>
              <a:latin typeface="Verdana"/>
              <a:ea typeface="Verdana"/>
              <a:cs typeface="Verdana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rgbClr val="CCCCFF"/>
    </a:solidFill>
    <a:ln w="9525">
      <a:noFill/>
    </a:ln>
  </c:spPr>
  <c:txPr>
    <a:bodyPr/>
    <a:lstStyle/>
    <a:p>
      <a:pPr>
        <a:defRPr sz="975" b="1" i="0" u="none" strike="noStrike" baseline="0">
          <a:solidFill>
            <a:srgbClr val="000080"/>
          </a:solidFill>
          <a:latin typeface="Verdana"/>
          <a:ea typeface="Verdana"/>
          <a:cs typeface="Verdana"/>
        </a:defRPr>
      </a:pPr>
      <a:endParaRPr lang="id-ID"/>
    </a:p>
  </c:txPr>
  <c:printSettings>
    <c:headerFooter alignWithMargins="0"/>
    <c:pageMargins b="1" l="0.75000000000000011" r="0.75000000000000011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80"/>
                </a:solidFill>
                <a:latin typeface="Verdana"/>
                <a:ea typeface="Verdana"/>
                <a:cs typeface="Verdana"/>
              </a:defRPr>
            </a:pPr>
            <a:r>
              <a:rPr lang="id-ID"/>
              <a:t>Respon Kontrol Sistem Orde 1</a:t>
            </a:r>
          </a:p>
        </c:rich>
      </c:tx>
      <c:layout>
        <c:manualLayout>
          <c:xMode val="edge"/>
          <c:yMode val="edge"/>
          <c:x val="0.27536297093298123"/>
          <c:y val="9.057971014492754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884306483554287E-2"/>
          <c:y val="5.8551661925544951E-2"/>
          <c:w val="0.87810005942106328"/>
          <c:h val="0.89830576059454492"/>
        </c:manualLayout>
      </c:layout>
      <c:scatterChart>
        <c:scatterStyle val="smoothMarker"/>
        <c:varyColors val="0"/>
        <c:ser>
          <c:idx val="1"/>
          <c:order val="0"/>
          <c:tx>
            <c:v>Sinyal Kontrol</c:v>
          </c:tx>
          <c:spPr>
            <a:ln w="38100">
              <a:solidFill>
                <a:srgbClr val="99CC00"/>
              </a:solidFill>
              <a:prstDash val="solid"/>
            </a:ln>
          </c:spPr>
          <c:marker>
            <c:symbol val="none"/>
          </c:marker>
          <c:xVal>
            <c:numRef>
              <c:f>Sheet1!$A$9:$A$209</c:f>
              <c:numCache>
                <c:formatCode>General</c:formatCode>
                <c:ptCount val="2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5.4999999999999993E-2</c:v>
                </c:pt>
                <c:pt idx="12">
                  <c:v>5.9999999999999991E-2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9.5000000000000015E-2</c:v>
                </c:pt>
                <c:pt idx="20">
                  <c:v>0.10000000000000002</c:v>
                </c:pt>
                <c:pt idx="21">
                  <c:v>0.10500000000000002</c:v>
                </c:pt>
                <c:pt idx="22">
                  <c:v>0.11000000000000003</c:v>
                </c:pt>
                <c:pt idx="23">
                  <c:v>0.11500000000000003</c:v>
                </c:pt>
                <c:pt idx="24">
                  <c:v>0.12000000000000004</c:v>
                </c:pt>
                <c:pt idx="25">
                  <c:v>0.12500000000000003</c:v>
                </c:pt>
                <c:pt idx="26">
                  <c:v>0.13000000000000003</c:v>
                </c:pt>
                <c:pt idx="27">
                  <c:v>0.13500000000000004</c:v>
                </c:pt>
                <c:pt idx="28">
                  <c:v>0.14000000000000004</c:v>
                </c:pt>
                <c:pt idx="29">
                  <c:v>0.14500000000000005</c:v>
                </c:pt>
                <c:pt idx="30">
                  <c:v>0.15000000000000005</c:v>
                </c:pt>
                <c:pt idx="31">
                  <c:v>0.15500000000000005</c:v>
                </c:pt>
                <c:pt idx="32">
                  <c:v>0.16000000000000006</c:v>
                </c:pt>
                <c:pt idx="33">
                  <c:v>0.16500000000000006</c:v>
                </c:pt>
                <c:pt idx="34">
                  <c:v>0.17000000000000007</c:v>
                </c:pt>
                <c:pt idx="35">
                  <c:v>0.17500000000000007</c:v>
                </c:pt>
                <c:pt idx="36">
                  <c:v>0.18000000000000008</c:v>
                </c:pt>
                <c:pt idx="37">
                  <c:v>0.18500000000000008</c:v>
                </c:pt>
                <c:pt idx="38">
                  <c:v>0.19000000000000009</c:v>
                </c:pt>
                <c:pt idx="39">
                  <c:v>0.19500000000000009</c:v>
                </c:pt>
                <c:pt idx="40">
                  <c:v>0.20000000000000009</c:v>
                </c:pt>
                <c:pt idx="41">
                  <c:v>0.2050000000000001</c:v>
                </c:pt>
                <c:pt idx="42">
                  <c:v>0.2100000000000001</c:v>
                </c:pt>
                <c:pt idx="43">
                  <c:v>0.21500000000000011</c:v>
                </c:pt>
                <c:pt idx="44">
                  <c:v>0.22000000000000011</c:v>
                </c:pt>
                <c:pt idx="45">
                  <c:v>0.22500000000000012</c:v>
                </c:pt>
                <c:pt idx="46">
                  <c:v>0.23000000000000012</c:v>
                </c:pt>
                <c:pt idx="47">
                  <c:v>0.23500000000000013</c:v>
                </c:pt>
                <c:pt idx="48">
                  <c:v>0.24000000000000013</c:v>
                </c:pt>
                <c:pt idx="49">
                  <c:v>0.24500000000000013</c:v>
                </c:pt>
                <c:pt idx="50">
                  <c:v>0.25000000000000011</c:v>
                </c:pt>
                <c:pt idx="51">
                  <c:v>0.25500000000000012</c:v>
                </c:pt>
                <c:pt idx="52">
                  <c:v>0.26000000000000012</c:v>
                </c:pt>
                <c:pt idx="53">
                  <c:v>0.26500000000000012</c:v>
                </c:pt>
                <c:pt idx="54">
                  <c:v>0.27000000000000013</c:v>
                </c:pt>
                <c:pt idx="55">
                  <c:v>0.27500000000000013</c:v>
                </c:pt>
                <c:pt idx="56">
                  <c:v>0.28000000000000014</c:v>
                </c:pt>
                <c:pt idx="57">
                  <c:v>0.28500000000000014</c:v>
                </c:pt>
                <c:pt idx="58">
                  <c:v>0.29000000000000015</c:v>
                </c:pt>
                <c:pt idx="59">
                  <c:v>0.29500000000000015</c:v>
                </c:pt>
                <c:pt idx="60">
                  <c:v>0.30000000000000016</c:v>
                </c:pt>
                <c:pt idx="61">
                  <c:v>0.30500000000000016</c:v>
                </c:pt>
                <c:pt idx="62">
                  <c:v>0.31000000000000016</c:v>
                </c:pt>
                <c:pt idx="63">
                  <c:v>0.31500000000000017</c:v>
                </c:pt>
                <c:pt idx="64">
                  <c:v>0.32000000000000017</c:v>
                </c:pt>
                <c:pt idx="65">
                  <c:v>0.32500000000000018</c:v>
                </c:pt>
                <c:pt idx="66">
                  <c:v>0.33000000000000018</c:v>
                </c:pt>
                <c:pt idx="67">
                  <c:v>0.33500000000000019</c:v>
                </c:pt>
                <c:pt idx="68">
                  <c:v>0.34000000000000019</c:v>
                </c:pt>
                <c:pt idx="69">
                  <c:v>0.3450000000000002</c:v>
                </c:pt>
                <c:pt idx="70">
                  <c:v>0.3500000000000002</c:v>
                </c:pt>
                <c:pt idx="71">
                  <c:v>0.3550000000000002</c:v>
                </c:pt>
                <c:pt idx="72">
                  <c:v>0.36000000000000021</c:v>
                </c:pt>
                <c:pt idx="73">
                  <c:v>0.36500000000000021</c:v>
                </c:pt>
                <c:pt idx="74">
                  <c:v>0.37000000000000022</c:v>
                </c:pt>
                <c:pt idx="75">
                  <c:v>0.37500000000000022</c:v>
                </c:pt>
                <c:pt idx="76">
                  <c:v>0.38000000000000023</c:v>
                </c:pt>
                <c:pt idx="77">
                  <c:v>0.38500000000000023</c:v>
                </c:pt>
                <c:pt idx="78">
                  <c:v>0.39000000000000024</c:v>
                </c:pt>
                <c:pt idx="79">
                  <c:v>0.39500000000000024</c:v>
                </c:pt>
                <c:pt idx="80">
                  <c:v>0.40000000000000024</c:v>
                </c:pt>
                <c:pt idx="81">
                  <c:v>0.40500000000000025</c:v>
                </c:pt>
                <c:pt idx="82">
                  <c:v>0.41000000000000025</c:v>
                </c:pt>
                <c:pt idx="83">
                  <c:v>0.41500000000000026</c:v>
                </c:pt>
                <c:pt idx="84">
                  <c:v>0.42000000000000026</c:v>
                </c:pt>
                <c:pt idx="85">
                  <c:v>0.42500000000000027</c:v>
                </c:pt>
                <c:pt idx="86">
                  <c:v>0.43000000000000027</c:v>
                </c:pt>
                <c:pt idx="87">
                  <c:v>0.43500000000000028</c:v>
                </c:pt>
                <c:pt idx="88">
                  <c:v>0.44000000000000028</c:v>
                </c:pt>
                <c:pt idx="89">
                  <c:v>0.44500000000000028</c:v>
                </c:pt>
                <c:pt idx="90">
                  <c:v>0.45000000000000029</c:v>
                </c:pt>
                <c:pt idx="91">
                  <c:v>0.45500000000000029</c:v>
                </c:pt>
                <c:pt idx="92">
                  <c:v>0.4600000000000003</c:v>
                </c:pt>
                <c:pt idx="93">
                  <c:v>0.4650000000000003</c:v>
                </c:pt>
                <c:pt idx="94">
                  <c:v>0.47000000000000031</c:v>
                </c:pt>
                <c:pt idx="95">
                  <c:v>0.47500000000000031</c:v>
                </c:pt>
                <c:pt idx="96">
                  <c:v>0.48000000000000032</c:v>
                </c:pt>
                <c:pt idx="97">
                  <c:v>0.48500000000000032</c:v>
                </c:pt>
                <c:pt idx="98">
                  <c:v>0.49000000000000032</c:v>
                </c:pt>
                <c:pt idx="99">
                  <c:v>0.49500000000000033</c:v>
                </c:pt>
                <c:pt idx="100">
                  <c:v>0.50000000000000033</c:v>
                </c:pt>
                <c:pt idx="101">
                  <c:v>0.50500000000000034</c:v>
                </c:pt>
                <c:pt idx="102">
                  <c:v>0.51000000000000034</c:v>
                </c:pt>
                <c:pt idx="103">
                  <c:v>0.51500000000000035</c:v>
                </c:pt>
                <c:pt idx="104">
                  <c:v>0.52000000000000035</c:v>
                </c:pt>
                <c:pt idx="105">
                  <c:v>0.52500000000000036</c:v>
                </c:pt>
                <c:pt idx="106">
                  <c:v>0.53000000000000036</c:v>
                </c:pt>
                <c:pt idx="107">
                  <c:v>0.53500000000000036</c:v>
                </c:pt>
                <c:pt idx="108">
                  <c:v>0.54000000000000037</c:v>
                </c:pt>
                <c:pt idx="109">
                  <c:v>0.54500000000000037</c:v>
                </c:pt>
                <c:pt idx="110">
                  <c:v>0.55000000000000038</c:v>
                </c:pt>
                <c:pt idx="111">
                  <c:v>0.55500000000000038</c:v>
                </c:pt>
                <c:pt idx="112">
                  <c:v>0.56000000000000039</c:v>
                </c:pt>
                <c:pt idx="113">
                  <c:v>0.56500000000000039</c:v>
                </c:pt>
                <c:pt idx="114">
                  <c:v>0.5700000000000004</c:v>
                </c:pt>
                <c:pt idx="115">
                  <c:v>0.5750000000000004</c:v>
                </c:pt>
                <c:pt idx="116">
                  <c:v>0.5800000000000004</c:v>
                </c:pt>
                <c:pt idx="117">
                  <c:v>0.58500000000000041</c:v>
                </c:pt>
                <c:pt idx="118">
                  <c:v>0.59000000000000041</c:v>
                </c:pt>
                <c:pt idx="119">
                  <c:v>0.59500000000000042</c:v>
                </c:pt>
                <c:pt idx="120">
                  <c:v>0.60000000000000042</c:v>
                </c:pt>
                <c:pt idx="121">
                  <c:v>0.60500000000000043</c:v>
                </c:pt>
                <c:pt idx="122">
                  <c:v>0.61000000000000043</c:v>
                </c:pt>
                <c:pt idx="123">
                  <c:v>0.61500000000000044</c:v>
                </c:pt>
                <c:pt idx="124">
                  <c:v>0.62000000000000044</c:v>
                </c:pt>
                <c:pt idx="125">
                  <c:v>0.62500000000000044</c:v>
                </c:pt>
                <c:pt idx="126">
                  <c:v>0.63000000000000045</c:v>
                </c:pt>
                <c:pt idx="127">
                  <c:v>0.63500000000000045</c:v>
                </c:pt>
                <c:pt idx="128">
                  <c:v>0.64000000000000046</c:v>
                </c:pt>
                <c:pt idx="129">
                  <c:v>0.64500000000000046</c:v>
                </c:pt>
                <c:pt idx="130">
                  <c:v>0.65000000000000047</c:v>
                </c:pt>
                <c:pt idx="131">
                  <c:v>0.65500000000000047</c:v>
                </c:pt>
                <c:pt idx="132">
                  <c:v>0.66000000000000048</c:v>
                </c:pt>
                <c:pt idx="133">
                  <c:v>0.66500000000000048</c:v>
                </c:pt>
                <c:pt idx="134">
                  <c:v>0.67000000000000048</c:v>
                </c:pt>
                <c:pt idx="135">
                  <c:v>0.67500000000000049</c:v>
                </c:pt>
                <c:pt idx="136">
                  <c:v>0.68000000000000049</c:v>
                </c:pt>
                <c:pt idx="137">
                  <c:v>0.6850000000000005</c:v>
                </c:pt>
                <c:pt idx="138">
                  <c:v>0.6900000000000005</c:v>
                </c:pt>
                <c:pt idx="139">
                  <c:v>0.69500000000000051</c:v>
                </c:pt>
                <c:pt idx="140">
                  <c:v>0.70000000000000051</c:v>
                </c:pt>
                <c:pt idx="141">
                  <c:v>0.70500000000000052</c:v>
                </c:pt>
                <c:pt idx="142">
                  <c:v>0.71000000000000052</c:v>
                </c:pt>
                <c:pt idx="143">
                  <c:v>0.71500000000000052</c:v>
                </c:pt>
                <c:pt idx="144">
                  <c:v>0.72000000000000053</c:v>
                </c:pt>
                <c:pt idx="145">
                  <c:v>0.72500000000000053</c:v>
                </c:pt>
                <c:pt idx="146">
                  <c:v>0.73000000000000054</c:v>
                </c:pt>
                <c:pt idx="147">
                  <c:v>0.73500000000000054</c:v>
                </c:pt>
                <c:pt idx="148">
                  <c:v>0.74000000000000055</c:v>
                </c:pt>
                <c:pt idx="149">
                  <c:v>0.74500000000000055</c:v>
                </c:pt>
                <c:pt idx="150">
                  <c:v>0.75000000000000056</c:v>
                </c:pt>
                <c:pt idx="151">
                  <c:v>0.75500000000000056</c:v>
                </c:pt>
                <c:pt idx="152">
                  <c:v>0.76000000000000056</c:v>
                </c:pt>
                <c:pt idx="153">
                  <c:v>0.76500000000000057</c:v>
                </c:pt>
                <c:pt idx="154">
                  <c:v>0.77000000000000057</c:v>
                </c:pt>
                <c:pt idx="155">
                  <c:v>0.77500000000000058</c:v>
                </c:pt>
                <c:pt idx="156">
                  <c:v>0.78000000000000058</c:v>
                </c:pt>
                <c:pt idx="157">
                  <c:v>0.78500000000000059</c:v>
                </c:pt>
                <c:pt idx="158">
                  <c:v>0.79000000000000059</c:v>
                </c:pt>
                <c:pt idx="159">
                  <c:v>0.7950000000000006</c:v>
                </c:pt>
                <c:pt idx="160">
                  <c:v>0.8000000000000006</c:v>
                </c:pt>
                <c:pt idx="161">
                  <c:v>0.8050000000000006</c:v>
                </c:pt>
                <c:pt idx="162">
                  <c:v>0.81000000000000061</c:v>
                </c:pt>
                <c:pt idx="163">
                  <c:v>0.81500000000000061</c:v>
                </c:pt>
                <c:pt idx="164">
                  <c:v>0.82000000000000062</c:v>
                </c:pt>
                <c:pt idx="165">
                  <c:v>0.82500000000000062</c:v>
                </c:pt>
                <c:pt idx="166">
                  <c:v>0.83000000000000063</c:v>
                </c:pt>
                <c:pt idx="167">
                  <c:v>0.83500000000000063</c:v>
                </c:pt>
                <c:pt idx="168">
                  <c:v>0.84000000000000064</c:v>
                </c:pt>
                <c:pt idx="169">
                  <c:v>0.84500000000000064</c:v>
                </c:pt>
                <c:pt idx="170">
                  <c:v>0.85000000000000064</c:v>
                </c:pt>
                <c:pt idx="171">
                  <c:v>0.85500000000000065</c:v>
                </c:pt>
                <c:pt idx="172">
                  <c:v>0.86000000000000065</c:v>
                </c:pt>
                <c:pt idx="173">
                  <c:v>0.86500000000000066</c:v>
                </c:pt>
                <c:pt idx="174">
                  <c:v>0.87000000000000066</c:v>
                </c:pt>
                <c:pt idx="175">
                  <c:v>0.87500000000000067</c:v>
                </c:pt>
                <c:pt idx="176">
                  <c:v>0.88000000000000067</c:v>
                </c:pt>
                <c:pt idx="177">
                  <c:v>0.88500000000000068</c:v>
                </c:pt>
                <c:pt idx="178">
                  <c:v>0.89000000000000068</c:v>
                </c:pt>
                <c:pt idx="179">
                  <c:v>0.89500000000000068</c:v>
                </c:pt>
                <c:pt idx="180">
                  <c:v>0.90000000000000069</c:v>
                </c:pt>
                <c:pt idx="181">
                  <c:v>0.90500000000000069</c:v>
                </c:pt>
                <c:pt idx="182">
                  <c:v>0.9100000000000007</c:v>
                </c:pt>
                <c:pt idx="183">
                  <c:v>0.9150000000000007</c:v>
                </c:pt>
                <c:pt idx="184">
                  <c:v>0.92000000000000071</c:v>
                </c:pt>
                <c:pt idx="185">
                  <c:v>0.92500000000000071</c:v>
                </c:pt>
                <c:pt idx="186">
                  <c:v>0.93000000000000071</c:v>
                </c:pt>
                <c:pt idx="187">
                  <c:v>0.93500000000000072</c:v>
                </c:pt>
                <c:pt idx="188">
                  <c:v>0.94000000000000072</c:v>
                </c:pt>
                <c:pt idx="189">
                  <c:v>0.94500000000000073</c:v>
                </c:pt>
                <c:pt idx="190">
                  <c:v>0.95000000000000073</c:v>
                </c:pt>
                <c:pt idx="191">
                  <c:v>0.95500000000000074</c:v>
                </c:pt>
                <c:pt idx="192">
                  <c:v>0.96000000000000074</c:v>
                </c:pt>
                <c:pt idx="193">
                  <c:v>0.96500000000000075</c:v>
                </c:pt>
                <c:pt idx="194">
                  <c:v>0.97000000000000075</c:v>
                </c:pt>
                <c:pt idx="195">
                  <c:v>0.97500000000000075</c:v>
                </c:pt>
                <c:pt idx="196">
                  <c:v>0.98000000000000076</c:v>
                </c:pt>
                <c:pt idx="197">
                  <c:v>0.98500000000000076</c:v>
                </c:pt>
                <c:pt idx="198">
                  <c:v>0.99000000000000077</c:v>
                </c:pt>
                <c:pt idx="199">
                  <c:v>0.99500000000000077</c:v>
                </c:pt>
                <c:pt idx="200">
                  <c:v>1.0000000000000007</c:v>
                </c:pt>
              </c:numCache>
            </c:numRef>
          </c:xVal>
          <c:yVal>
            <c:numRef>
              <c:f>Sheet1!$G$9:$G$209</c:f>
              <c:numCache>
                <c:formatCode>General</c:formatCode>
                <c:ptCount val="201"/>
                <c:pt idx="0">
                  <c:v>36.1</c:v>
                </c:pt>
                <c:pt idx="1">
                  <c:v>37.089571572019224</c:v>
                </c:pt>
                <c:pt idx="2">
                  <c:v>38.079143144038454</c:v>
                </c:pt>
                <c:pt idx="3">
                  <c:v>39.068714716057677</c:v>
                </c:pt>
                <c:pt idx="4">
                  <c:v>40.0582862880769</c:v>
                </c:pt>
                <c:pt idx="5">
                  <c:v>41.04785786009613</c:v>
                </c:pt>
                <c:pt idx="6">
                  <c:v>42.037429432115353</c:v>
                </c:pt>
                <c:pt idx="7">
                  <c:v>43.027001004134576</c:v>
                </c:pt>
                <c:pt idx="8">
                  <c:v>44.016572576153806</c:v>
                </c:pt>
                <c:pt idx="9">
                  <c:v>45.006144148173028</c:v>
                </c:pt>
                <c:pt idx="10">
                  <c:v>45.995715720192251</c:v>
                </c:pt>
                <c:pt idx="11">
                  <c:v>46.985287292211481</c:v>
                </c:pt>
                <c:pt idx="12">
                  <c:v>47.974858864230704</c:v>
                </c:pt>
                <c:pt idx="13">
                  <c:v>48.964430436249927</c:v>
                </c:pt>
                <c:pt idx="14">
                  <c:v>49.954002008269157</c:v>
                </c:pt>
                <c:pt idx="15">
                  <c:v>50.94357358028838</c:v>
                </c:pt>
                <c:pt idx="16">
                  <c:v>51.933145152307603</c:v>
                </c:pt>
                <c:pt idx="17">
                  <c:v>52.922716724326833</c:v>
                </c:pt>
                <c:pt idx="18">
                  <c:v>53.912288296346055</c:v>
                </c:pt>
                <c:pt idx="19">
                  <c:v>54.901859868365278</c:v>
                </c:pt>
                <c:pt idx="20">
                  <c:v>55.891431440384508</c:v>
                </c:pt>
                <c:pt idx="21">
                  <c:v>56.881003012403731</c:v>
                </c:pt>
                <c:pt idx="22">
                  <c:v>57.870574584422954</c:v>
                </c:pt>
                <c:pt idx="23">
                  <c:v>58.860146156442184</c:v>
                </c:pt>
                <c:pt idx="24">
                  <c:v>59.849717728461414</c:v>
                </c:pt>
                <c:pt idx="25">
                  <c:v>60.839289300480644</c:v>
                </c:pt>
                <c:pt idx="26">
                  <c:v>61.828860872499874</c:v>
                </c:pt>
                <c:pt idx="27">
                  <c:v>61.43556954129329</c:v>
                </c:pt>
                <c:pt idx="28">
                  <c:v>60.988768499379198</c:v>
                </c:pt>
                <c:pt idx="29">
                  <c:v>60.488281702303659</c:v>
                </c:pt>
                <c:pt idx="30">
                  <c:v>59.933935945039408</c:v>
                </c:pt>
                <c:pt idx="31">
                  <c:v>59.325560816188641</c:v>
                </c:pt>
                <c:pt idx="32">
                  <c:v>58.662988652924511</c:v>
                </c:pt>
                <c:pt idx="33">
                  <c:v>57.946054496659301</c:v>
                </c:pt>
                <c:pt idx="34">
                  <c:v>57.174596049427656</c:v>
                </c:pt>
                <c:pt idx="35">
                  <c:v>56.348453630973381</c:v>
                </c:pt>
                <c:pt idx="36">
                  <c:v>55.467470136528249</c:v>
                </c:pt>
                <c:pt idx="37">
                  <c:v>54.53149099527193</c:v>
                </c:pt>
                <c:pt idx="38">
                  <c:v>53.540364129461814</c:v>
                </c:pt>
                <c:pt idx="39">
                  <c:v>52.493939914222153</c:v>
                </c:pt>
                <c:pt idx="40">
                  <c:v>51.392071137981588</c:v>
                </c:pt>
                <c:pt idx="41">
                  <c:v>50.234612963549012</c:v>
                </c:pt>
                <c:pt idx="42">
                  <c:v>49.021422889816975</c:v>
                </c:pt>
                <c:pt idx="43">
                  <c:v>47.752360714083039</c:v>
                </c:pt>
                <c:pt idx="44">
                  <c:v>46.427288494978633</c:v>
                </c:pt>
                <c:pt idx="45">
                  <c:v>45.046070515996014</c:v>
                </c:pt>
                <c:pt idx="46">
                  <c:v>43.608573249603346</c:v>
                </c:pt>
                <c:pt idx="47">
                  <c:v>42.114665321938652</c:v>
                </c:pt>
                <c:pt idx="48">
                  <c:v>40.564217478073225</c:v>
                </c:pt>
                <c:pt idx="49">
                  <c:v>38.957102547835298</c:v>
                </c:pt>
                <c:pt idx="50">
                  <c:v>37.293195412184843</c:v>
                </c:pt>
                <c:pt idx="51">
                  <c:v>35.572372970130935</c:v>
                </c:pt>
                <c:pt idx="52">
                  <c:v>33.794514106182447</c:v>
                </c:pt>
                <c:pt idx="53">
                  <c:v>31.959499658323956</c:v>
                </c:pt>
                <c:pt idx="54">
                  <c:v>30.120184957397697</c:v>
                </c:pt>
                <c:pt idx="55">
                  <c:v>28.279102106888455</c:v>
                </c:pt>
                <c:pt idx="56">
                  <c:v>26.438805301665091</c:v>
                </c:pt>
                <c:pt idx="57">
                  <c:v>24.601870547755858</c:v>
                </c:pt>
                <c:pt idx="58">
                  <c:v>22.770895385416239</c:v>
                </c:pt>
                <c:pt idx="59">
                  <c:v>20.94849861545595</c:v>
                </c:pt>
                <c:pt idx="60">
                  <c:v>19.137320028792185</c:v>
                </c:pt>
                <c:pt idx="61">
                  <c:v>17.340020139195985</c:v>
                </c:pt>
                <c:pt idx="62">
                  <c:v>15.559279919199273</c:v>
                </c:pt>
                <c:pt idx="63">
                  <c:v>13.797800539130041</c:v>
                </c:pt>
                <c:pt idx="64">
                  <c:v>12.058303109243493</c:v>
                </c:pt>
                <c:pt idx="65">
                  <c:v>10.343528424917192</c:v>
                </c:pt>
                <c:pt idx="66">
                  <c:v>8.6562367148783785</c:v>
                </c:pt>
                <c:pt idx="67">
                  <c:v>6.9992073924320621</c:v>
                </c:pt>
                <c:pt idx="68">
                  <c:v>5.3752388096584447</c:v>
                </c:pt>
                <c:pt idx="69">
                  <c:v>3.7871480145487268</c:v>
                </c:pt>
                <c:pt idx="70">
                  <c:v>2.2377705110483745</c:v>
                </c:pt>
                <c:pt idx="71">
                  <c:v>0.72996002197723797</c:v>
                </c:pt>
                <c:pt idx="72">
                  <c:v>-0.73341174520374253</c:v>
                </c:pt>
                <c:pt idx="73">
                  <c:v>-2.1494553298095767</c:v>
                </c:pt>
                <c:pt idx="74">
                  <c:v>-3.5152637465617751</c:v>
                </c:pt>
                <c:pt idx="75">
                  <c:v>-4.8279127114621367</c:v>
                </c:pt>
                <c:pt idx="76">
                  <c:v>-6.0844608649392455</c:v>
                </c:pt>
                <c:pt idx="77">
                  <c:v>-7.28194999229693</c:v>
                </c:pt>
                <c:pt idx="78">
                  <c:v>-8.4174052414935225</c:v>
                </c:pt>
                <c:pt idx="79">
                  <c:v>-9.4878353382808243</c:v>
                </c:pt>
                <c:pt idx="80">
                  <c:v>-10.490232798731252</c:v>
                </c:pt>
                <c:pt idx="81">
                  <c:v>-11.423603330405005</c:v>
                </c:pt>
                <c:pt idx="82">
                  <c:v>-12.287061158235677</c:v>
                </c:pt>
                <c:pt idx="83">
                  <c:v>-13.079830779339826</c:v>
                </c:pt>
                <c:pt idx="84">
                  <c:v>-13.801248701985873</c:v>
                </c:pt>
                <c:pt idx="85">
                  <c:v>-14.450765168809738</c:v>
                </c:pt>
                <c:pt idx="86">
                  <c:v>-15.02794586436541</c:v>
                </c:pt>
                <c:pt idx="87">
                  <c:v>-15.532473607099176</c:v>
                </c:pt>
                <c:pt idx="88">
                  <c:v>-15.964150025837249</c:v>
                </c:pt>
                <c:pt idx="89">
                  <c:v>-16.322897220876897</c:v>
                </c:pt>
                <c:pt idx="90">
                  <c:v>-16.608759409771949</c:v>
                </c:pt>
                <c:pt idx="91">
                  <c:v>-16.821904557904169</c:v>
                </c:pt>
                <c:pt idx="92">
                  <c:v>-16.962625993932424</c:v>
                </c:pt>
                <c:pt idx="93">
                  <c:v>-17.031344010212106</c:v>
                </c:pt>
                <c:pt idx="94">
                  <c:v>-17.028607448277928</c:v>
                </c:pt>
                <c:pt idx="95">
                  <c:v>-16.955095269483394</c:v>
                </c:pt>
                <c:pt idx="96">
                  <c:v>-16.811618110890862</c:v>
                </c:pt>
                <c:pt idx="97">
                  <c:v>-16.599119826506506</c:v>
                </c:pt>
                <c:pt idx="98">
                  <c:v>-16.318679013954615</c:v>
                </c:pt>
                <c:pt idx="99">
                  <c:v>-15.971510526686384</c:v>
                </c:pt>
                <c:pt idx="100">
                  <c:v>-15.558966971818272</c:v>
                </c:pt>
                <c:pt idx="101">
                  <c:v>-15.082540193695543</c:v>
                </c:pt>
                <c:pt idx="102">
                  <c:v>-14.543862743276687</c:v>
                </c:pt>
                <c:pt idx="103">
                  <c:v>-13.944709333434751</c:v>
                </c:pt>
                <c:pt idx="104">
                  <c:v>-13.286998280271813</c:v>
                </c:pt>
                <c:pt idx="105">
                  <c:v>-12.572792930542814</c:v>
                </c:pt>
                <c:pt idx="106">
                  <c:v>-11.804303075285398</c:v>
                </c:pt>
                <c:pt idx="107">
                  <c:v>-10.983886349752304</c:v>
                </c:pt>
                <c:pt idx="108">
                  <c:v>-10.113971888627633</c:v>
                </c:pt>
                <c:pt idx="109">
                  <c:v>-9.197056059956191</c:v>
                </c:pt>
                <c:pt idx="110">
                  <c:v>-8.2356980867106859</c:v>
                </c:pt>
                <c:pt idx="111">
                  <c:v>-7.2325155565732642</c:v>
                </c:pt>
                <c:pt idx="112">
                  <c:v>-6.1901798205118181</c:v>
                </c:pt>
                <c:pt idx="113">
                  <c:v>-5.1114112807352878</c:v>
                </c:pt>
                <c:pt idx="114">
                  <c:v>-3.998974568615806</c:v>
                </c:pt>
                <c:pt idx="115">
                  <c:v>-2.8556736131690292</c:v>
                </c:pt>
                <c:pt idx="116">
                  <c:v>-1.6843466006871779</c:v>
                </c:pt>
                <c:pt idx="117">
                  <c:v>-0.48786082612250947</c:v>
                </c:pt>
                <c:pt idx="118">
                  <c:v>0.73089256317825679</c:v>
                </c:pt>
                <c:pt idx="119">
                  <c:v>1.9690039307851226</c:v>
                </c:pt>
                <c:pt idx="120">
                  <c:v>3.2235506209356548</c:v>
                </c:pt>
                <c:pt idx="121">
                  <c:v>4.4916025341171339</c:v>
                </c:pt>
                <c:pt idx="122">
                  <c:v>5.7702278078692268</c:v>
                </c:pt>
                <c:pt idx="123">
                  <c:v>7.0564986021943525</c:v>
                </c:pt>
                <c:pt idx="124">
                  <c:v>8.3474969889609625</c:v>
                </c:pt>
                <c:pt idx="125">
                  <c:v>9.6403209446829745</c:v>
                </c:pt>
                <c:pt idx="126">
                  <c:v>10.932090446056989</c:v>
                </c:pt>
                <c:pt idx="127">
                  <c:v>12.219953667637375</c:v>
                </c:pt>
                <c:pt idx="128">
                  <c:v>13.501093281027755</c:v>
                </c:pt>
                <c:pt idx="129">
                  <c:v>14.772732854966264</c:v>
                </c:pt>
                <c:pt idx="130">
                  <c:v>16.032143355680695</c:v>
                </c:pt>
                <c:pt idx="131">
                  <c:v>17.276649746888641</c:v>
                </c:pt>
                <c:pt idx="132">
                  <c:v>18.503637688816813</c:v>
                </c:pt>
                <c:pt idx="133">
                  <c:v>19.710560335612918</c:v>
                </c:pt>
                <c:pt idx="134">
                  <c:v>20.894945230522826</c:v>
                </c:pt>
                <c:pt idx="135">
                  <c:v>22.054398320601944</c:v>
                </c:pt>
                <c:pt idx="136">
                  <c:v>23.186607818333485</c:v>
                </c:pt>
                <c:pt idx="137">
                  <c:v>24.289347903839012</c:v>
                </c:pt>
                <c:pt idx="138">
                  <c:v>25.360482261372756</c:v>
                </c:pt>
                <c:pt idx="139">
                  <c:v>26.397967443797562</c:v>
                </c:pt>
                <c:pt idx="140">
                  <c:v>27.39985605874779</c:v>
                </c:pt>
                <c:pt idx="141">
                  <c:v>28.36429977019235</c:v>
                </c:pt>
                <c:pt idx="142">
                  <c:v>29.289552109119327</c:v>
                </c:pt>
                <c:pt idx="143">
                  <c:v>30.173971087073227</c:v>
                </c:pt>
                <c:pt idx="144">
                  <c:v>31.016021606285054</c:v>
                </c:pt>
                <c:pt idx="145">
                  <c:v>31.814277660146232</c:v>
                </c:pt>
                <c:pt idx="146">
                  <c:v>32.56742431778784</c:v>
                </c:pt>
                <c:pt idx="147">
                  <c:v>33.27425948653832</c:v>
                </c:pt>
                <c:pt idx="148">
                  <c:v>33.933695446044737</c:v>
                </c:pt>
                <c:pt idx="149">
                  <c:v>34.54476014785503</c:v>
                </c:pt>
                <c:pt idx="150">
                  <c:v>35.10659827427196</c:v>
                </c:pt>
                <c:pt idx="151">
                  <c:v>35.618472050302806</c:v>
                </c:pt>
                <c:pt idx="152">
                  <c:v>36.079761802542976</c:v>
                </c:pt>
                <c:pt idx="153">
                  <c:v>36.489966258846223</c:v>
                </c:pt>
                <c:pt idx="154">
                  <c:v>36.848702582649111</c:v>
                </c:pt>
                <c:pt idx="155">
                  <c:v>37.155706135832958</c:v>
                </c:pt>
                <c:pt idx="156">
                  <c:v>37.410829964022142</c:v>
                </c:pt>
                <c:pt idx="157">
                  <c:v>37.614043998234365</c:v>
                </c:pt>
                <c:pt idx="158">
                  <c:v>37.765433966814953</c:v>
                </c:pt>
                <c:pt idx="159">
                  <c:v>37.865200011604585</c:v>
                </c:pt>
                <c:pt idx="160">
                  <c:v>37.913655002307593</c:v>
                </c:pt>
                <c:pt idx="161">
                  <c:v>37.911222543045675</c:v>
                </c:pt>
                <c:pt idx="162">
                  <c:v>37.858434779162152</c:v>
                </c:pt>
                <c:pt idx="163">
                  <c:v>37.755930009146994</c:v>
                </c:pt>
                <c:pt idx="164">
                  <c:v>37.604450106877593</c:v>
                </c:pt>
                <c:pt idx="165">
                  <c:v>37.404837759694885</c:v>
                </c:pt>
                <c:pt idx="166">
                  <c:v>37.15803352816134</c:v>
                </c:pt>
                <c:pt idx="167">
                  <c:v>36.865072733674523</c:v>
                </c:pt>
                <c:pt idx="168">
                  <c:v>36.52708218043832</c:v>
                </c:pt>
                <c:pt idx="169">
                  <c:v>36.145276718623819</c:v>
                </c:pt>
                <c:pt idx="170">
                  <c:v>35.720955655881653</c:v>
                </c:pt>
                <c:pt idx="171">
                  <c:v>35.255499024699475</c:v>
                </c:pt>
                <c:pt idx="172">
                  <c:v>34.75036371342982</c:v>
                </c:pt>
                <c:pt idx="173">
                  <c:v>34.207079469146926</c:v>
                </c:pt>
                <c:pt idx="174">
                  <c:v>33.627244780824483</c:v>
                </c:pt>
                <c:pt idx="175">
                  <c:v>33.012522651660724</c:v>
                </c:pt>
                <c:pt idx="176">
                  <c:v>32.364636269712221</c:v>
                </c:pt>
                <c:pt idx="177">
                  <c:v>31.685364586333456</c:v>
                </c:pt>
                <c:pt idx="178">
                  <c:v>30.976537812255216</c:v>
                </c:pt>
                <c:pt idx="179">
                  <c:v>30.240032841471841</c:v>
                </c:pt>
                <c:pt idx="180">
                  <c:v>29.477768613444223</c:v>
                </c:pt>
                <c:pt idx="181">
                  <c:v>28.691701424463432</c:v>
                </c:pt>
                <c:pt idx="182">
                  <c:v>27.883820199357519</c:v>
                </c:pt>
                <c:pt idx="183">
                  <c:v>27.056141735062674</c:v>
                </c:pt>
                <c:pt idx="184">
                  <c:v>26.210705927918582</c:v>
                </c:pt>
                <c:pt idx="185">
                  <c:v>25.349570996886751</c:v>
                </c:pt>
                <c:pt idx="186">
                  <c:v>24.474808715229852</c:v>
                </c:pt>
                <c:pt idx="187">
                  <c:v>23.588499663529653</c:v>
                </c:pt>
                <c:pt idx="188">
                  <c:v>22.692728517260548</c:v>
                </c:pt>
                <c:pt idx="189">
                  <c:v>21.789579378106346</c:v>
                </c:pt>
                <c:pt idx="190">
                  <c:v>20.881131158082852</c:v>
                </c:pt>
                <c:pt idx="191">
                  <c:v>19.969453025388276</c:v>
                </c:pt>
                <c:pt idx="192">
                  <c:v>19.056599920747367</c:v>
                </c:pt>
                <c:pt idx="193">
                  <c:v>18.144608152843087</c:v>
                </c:pt>
                <c:pt idx="194">
                  <c:v>17.235491081242088</c:v>
                </c:pt>
                <c:pt idx="195">
                  <c:v>16.331234895015857</c:v>
                </c:pt>
                <c:pt idx="196">
                  <c:v>15.433794495039916</c:v>
                </c:pt>
                <c:pt idx="197">
                  <c:v>14.545089487716558</c:v>
                </c:pt>
                <c:pt idx="198">
                  <c:v>13.667000297614406</c:v>
                </c:pt>
                <c:pt idx="199">
                  <c:v>12.801364406248334</c:v>
                </c:pt>
                <c:pt idx="200">
                  <c:v>11.949972723937798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13F-4771-961A-9F60DCE65651}"/>
            </c:ext>
          </c:extLst>
        </c:ser>
        <c:ser>
          <c:idx val="2"/>
          <c:order val="1"/>
          <c:tx>
            <c:v>Referensi</c:v>
          </c:tx>
          <c:spPr>
            <a:ln w="38100">
              <a:solidFill>
                <a:srgbClr val="FF9900"/>
              </a:solidFill>
              <a:prstDash val="solid"/>
            </a:ln>
          </c:spPr>
          <c:marker>
            <c:symbol val="none"/>
          </c:marker>
          <c:xVal>
            <c:numRef>
              <c:f>Sheet1!$A$9:$A$209</c:f>
              <c:numCache>
                <c:formatCode>General</c:formatCode>
                <c:ptCount val="2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5.4999999999999993E-2</c:v>
                </c:pt>
                <c:pt idx="12">
                  <c:v>5.9999999999999991E-2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9.5000000000000015E-2</c:v>
                </c:pt>
                <c:pt idx="20">
                  <c:v>0.10000000000000002</c:v>
                </c:pt>
                <c:pt idx="21">
                  <c:v>0.10500000000000002</c:v>
                </c:pt>
                <c:pt idx="22">
                  <c:v>0.11000000000000003</c:v>
                </c:pt>
                <c:pt idx="23">
                  <c:v>0.11500000000000003</c:v>
                </c:pt>
                <c:pt idx="24">
                  <c:v>0.12000000000000004</c:v>
                </c:pt>
                <c:pt idx="25">
                  <c:v>0.12500000000000003</c:v>
                </c:pt>
                <c:pt idx="26">
                  <c:v>0.13000000000000003</c:v>
                </c:pt>
                <c:pt idx="27">
                  <c:v>0.13500000000000004</c:v>
                </c:pt>
                <c:pt idx="28">
                  <c:v>0.14000000000000004</c:v>
                </c:pt>
                <c:pt idx="29">
                  <c:v>0.14500000000000005</c:v>
                </c:pt>
                <c:pt idx="30">
                  <c:v>0.15000000000000005</c:v>
                </c:pt>
                <c:pt idx="31">
                  <c:v>0.15500000000000005</c:v>
                </c:pt>
                <c:pt idx="32">
                  <c:v>0.16000000000000006</c:v>
                </c:pt>
                <c:pt idx="33">
                  <c:v>0.16500000000000006</c:v>
                </c:pt>
                <c:pt idx="34">
                  <c:v>0.17000000000000007</c:v>
                </c:pt>
                <c:pt idx="35">
                  <c:v>0.17500000000000007</c:v>
                </c:pt>
                <c:pt idx="36">
                  <c:v>0.18000000000000008</c:v>
                </c:pt>
                <c:pt idx="37">
                  <c:v>0.18500000000000008</c:v>
                </c:pt>
                <c:pt idx="38">
                  <c:v>0.19000000000000009</c:v>
                </c:pt>
                <c:pt idx="39">
                  <c:v>0.19500000000000009</c:v>
                </c:pt>
                <c:pt idx="40">
                  <c:v>0.20000000000000009</c:v>
                </c:pt>
                <c:pt idx="41">
                  <c:v>0.2050000000000001</c:v>
                </c:pt>
                <c:pt idx="42">
                  <c:v>0.2100000000000001</c:v>
                </c:pt>
                <c:pt idx="43">
                  <c:v>0.21500000000000011</c:v>
                </c:pt>
                <c:pt idx="44">
                  <c:v>0.22000000000000011</c:v>
                </c:pt>
                <c:pt idx="45">
                  <c:v>0.22500000000000012</c:v>
                </c:pt>
                <c:pt idx="46">
                  <c:v>0.23000000000000012</c:v>
                </c:pt>
                <c:pt idx="47">
                  <c:v>0.23500000000000013</c:v>
                </c:pt>
                <c:pt idx="48">
                  <c:v>0.24000000000000013</c:v>
                </c:pt>
                <c:pt idx="49">
                  <c:v>0.24500000000000013</c:v>
                </c:pt>
                <c:pt idx="50">
                  <c:v>0.25000000000000011</c:v>
                </c:pt>
                <c:pt idx="51">
                  <c:v>0.25500000000000012</c:v>
                </c:pt>
                <c:pt idx="52">
                  <c:v>0.26000000000000012</c:v>
                </c:pt>
                <c:pt idx="53">
                  <c:v>0.26500000000000012</c:v>
                </c:pt>
                <c:pt idx="54">
                  <c:v>0.27000000000000013</c:v>
                </c:pt>
                <c:pt idx="55">
                  <c:v>0.27500000000000013</c:v>
                </c:pt>
                <c:pt idx="56">
                  <c:v>0.28000000000000014</c:v>
                </c:pt>
                <c:pt idx="57">
                  <c:v>0.28500000000000014</c:v>
                </c:pt>
                <c:pt idx="58">
                  <c:v>0.29000000000000015</c:v>
                </c:pt>
                <c:pt idx="59">
                  <c:v>0.29500000000000015</c:v>
                </c:pt>
                <c:pt idx="60">
                  <c:v>0.30000000000000016</c:v>
                </c:pt>
                <c:pt idx="61">
                  <c:v>0.30500000000000016</c:v>
                </c:pt>
                <c:pt idx="62">
                  <c:v>0.31000000000000016</c:v>
                </c:pt>
                <c:pt idx="63">
                  <c:v>0.31500000000000017</c:v>
                </c:pt>
                <c:pt idx="64">
                  <c:v>0.32000000000000017</c:v>
                </c:pt>
                <c:pt idx="65">
                  <c:v>0.32500000000000018</c:v>
                </c:pt>
                <c:pt idx="66">
                  <c:v>0.33000000000000018</c:v>
                </c:pt>
                <c:pt idx="67">
                  <c:v>0.33500000000000019</c:v>
                </c:pt>
                <c:pt idx="68">
                  <c:v>0.34000000000000019</c:v>
                </c:pt>
                <c:pt idx="69">
                  <c:v>0.3450000000000002</c:v>
                </c:pt>
                <c:pt idx="70">
                  <c:v>0.3500000000000002</c:v>
                </c:pt>
                <c:pt idx="71">
                  <c:v>0.3550000000000002</c:v>
                </c:pt>
                <c:pt idx="72">
                  <c:v>0.36000000000000021</c:v>
                </c:pt>
                <c:pt idx="73">
                  <c:v>0.36500000000000021</c:v>
                </c:pt>
                <c:pt idx="74">
                  <c:v>0.37000000000000022</c:v>
                </c:pt>
                <c:pt idx="75">
                  <c:v>0.37500000000000022</c:v>
                </c:pt>
                <c:pt idx="76">
                  <c:v>0.38000000000000023</c:v>
                </c:pt>
                <c:pt idx="77">
                  <c:v>0.38500000000000023</c:v>
                </c:pt>
                <c:pt idx="78">
                  <c:v>0.39000000000000024</c:v>
                </c:pt>
                <c:pt idx="79">
                  <c:v>0.39500000000000024</c:v>
                </c:pt>
                <c:pt idx="80">
                  <c:v>0.40000000000000024</c:v>
                </c:pt>
                <c:pt idx="81">
                  <c:v>0.40500000000000025</c:v>
                </c:pt>
                <c:pt idx="82">
                  <c:v>0.41000000000000025</c:v>
                </c:pt>
                <c:pt idx="83">
                  <c:v>0.41500000000000026</c:v>
                </c:pt>
                <c:pt idx="84">
                  <c:v>0.42000000000000026</c:v>
                </c:pt>
                <c:pt idx="85">
                  <c:v>0.42500000000000027</c:v>
                </c:pt>
                <c:pt idx="86">
                  <c:v>0.43000000000000027</c:v>
                </c:pt>
                <c:pt idx="87">
                  <c:v>0.43500000000000028</c:v>
                </c:pt>
                <c:pt idx="88">
                  <c:v>0.44000000000000028</c:v>
                </c:pt>
                <c:pt idx="89">
                  <c:v>0.44500000000000028</c:v>
                </c:pt>
                <c:pt idx="90">
                  <c:v>0.45000000000000029</c:v>
                </c:pt>
                <c:pt idx="91">
                  <c:v>0.45500000000000029</c:v>
                </c:pt>
                <c:pt idx="92">
                  <c:v>0.4600000000000003</c:v>
                </c:pt>
                <c:pt idx="93">
                  <c:v>0.4650000000000003</c:v>
                </c:pt>
                <c:pt idx="94">
                  <c:v>0.47000000000000031</c:v>
                </c:pt>
                <c:pt idx="95">
                  <c:v>0.47500000000000031</c:v>
                </c:pt>
                <c:pt idx="96">
                  <c:v>0.48000000000000032</c:v>
                </c:pt>
                <c:pt idx="97">
                  <c:v>0.48500000000000032</c:v>
                </c:pt>
                <c:pt idx="98">
                  <c:v>0.49000000000000032</c:v>
                </c:pt>
                <c:pt idx="99">
                  <c:v>0.49500000000000033</c:v>
                </c:pt>
                <c:pt idx="100">
                  <c:v>0.50000000000000033</c:v>
                </c:pt>
                <c:pt idx="101">
                  <c:v>0.50500000000000034</c:v>
                </c:pt>
                <c:pt idx="102">
                  <c:v>0.51000000000000034</c:v>
                </c:pt>
                <c:pt idx="103">
                  <c:v>0.51500000000000035</c:v>
                </c:pt>
                <c:pt idx="104">
                  <c:v>0.52000000000000035</c:v>
                </c:pt>
                <c:pt idx="105">
                  <c:v>0.52500000000000036</c:v>
                </c:pt>
                <c:pt idx="106">
                  <c:v>0.53000000000000036</c:v>
                </c:pt>
                <c:pt idx="107">
                  <c:v>0.53500000000000036</c:v>
                </c:pt>
                <c:pt idx="108">
                  <c:v>0.54000000000000037</c:v>
                </c:pt>
                <c:pt idx="109">
                  <c:v>0.54500000000000037</c:v>
                </c:pt>
                <c:pt idx="110">
                  <c:v>0.55000000000000038</c:v>
                </c:pt>
                <c:pt idx="111">
                  <c:v>0.55500000000000038</c:v>
                </c:pt>
                <c:pt idx="112">
                  <c:v>0.56000000000000039</c:v>
                </c:pt>
                <c:pt idx="113">
                  <c:v>0.56500000000000039</c:v>
                </c:pt>
                <c:pt idx="114">
                  <c:v>0.5700000000000004</c:v>
                </c:pt>
                <c:pt idx="115">
                  <c:v>0.5750000000000004</c:v>
                </c:pt>
                <c:pt idx="116">
                  <c:v>0.5800000000000004</c:v>
                </c:pt>
                <c:pt idx="117">
                  <c:v>0.58500000000000041</c:v>
                </c:pt>
                <c:pt idx="118">
                  <c:v>0.59000000000000041</c:v>
                </c:pt>
                <c:pt idx="119">
                  <c:v>0.59500000000000042</c:v>
                </c:pt>
                <c:pt idx="120">
                  <c:v>0.60000000000000042</c:v>
                </c:pt>
                <c:pt idx="121">
                  <c:v>0.60500000000000043</c:v>
                </c:pt>
                <c:pt idx="122">
                  <c:v>0.61000000000000043</c:v>
                </c:pt>
                <c:pt idx="123">
                  <c:v>0.61500000000000044</c:v>
                </c:pt>
                <c:pt idx="124">
                  <c:v>0.62000000000000044</c:v>
                </c:pt>
                <c:pt idx="125">
                  <c:v>0.62500000000000044</c:v>
                </c:pt>
                <c:pt idx="126">
                  <c:v>0.63000000000000045</c:v>
                </c:pt>
                <c:pt idx="127">
                  <c:v>0.63500000000000045</c:v>
                </c:pt>
                <c:pt idx="128">
                  <c:v>0.64000000000000046</c:v>
                </c:pt>
                <c:pt idx="129">
                  <c:v>0.64500000000000046</c:v>
                </c:pt>
                <c:pt idx="130">
                  <c:v>0.65000000000000047</c:v>
                </c:pt>
                <c:pt idx="131">
                  <c:v>0.65500000000000047</c:v>
                </c:pt>
                <c:pt idx="132">
                  <c:v>0.66000000000000048</c:v>
                </c:pt>
                <c:pt idx="133">
                  <c:v>0.66500000000000048</c:v>
                </c:pt>
                <c:pt idx="134">
                  <c:v>0.67000000000000048</c:v>
                </c:pt>
                <c:pt idx="135">
                  <c:v>0.67500000000000049</c:v>
                </c:pt>
                <c:pt idx="136">
                  <c:v>0.68000000000000049</c:v>
                </c:pt>
                <c:pt idx="137">
                  <c:v>0.6850000000000005</c:v>
                </c:pt>
                <c:pt idx="138">
                  <c:v>0.6900000000000005</c:v>
                </c:pt>
                <c:pt idx="139">
                  <c:v>0.69500000000000051</c:v>
                </c:pt>
                <c:pt idx="140">
                  <c:v>0.70000000000000051</c:v>
                </c:pt>
                <c:pt idx="141">
                  <c:v>0.70500000000000052</c:v>
                </c:pt>
                <c:pt idx="142">
                  <c:v>0.71000000000000052</c:v>
                </c:pt>
                <c:pt idx="143">
                  <c:v>0.71500000000000052</c:v>
                </c:pt>
                <c:pt idx="144">
                  <c:v>0.72000000000000053</c:v>
                </c:pt>
                <c:pt idx="145">
                  <c:v>0.72500000000000053</c:v>
                </c:pt>
                <c:pt idx="146">
                  <c:v>0.73000000000000054</c:v>
                </c:pt>
                <c:pt idx="147">
                  <c:v>0.73500000000000054</c:v>
                </c:pt>
                <c:pt idx="148">
                  <c:v>0.74000000000000055</c:v>
                </c:pt>
                <c:pt idx="149">
                  <c:v>0.74500000000000055</c:v>
                </c:pt>
                <c:pt idx="150">
                  <c:v>0.75000000000000056</c:v>
                </c:pt>
                <c:pt idx="151">
                  <c:v>0.75500000000000056</c:v>
                </c:pt>
                <c:pt idx="152">
                  <c:v>0.76000000000000056</c:v>
                </c:pt>
                <c:pt idx="153">
                  <c:v>0.76500000000000057</c:v>
                </c:pt>
                <c:pt idx="154">
                  <c:v>0.77000000000000057</c:v>
                </c:pt>
                <c:pt idx="155">
                  <c:v>0.77500000000000058</c:v>
                </c:pt>
                <c:pt idx="156">
                  <c:v>0.78000000000000058</c:v>
                </c:pt>
                <c:pt idx="157">
                  <c:v>0.78500000000000059</c:v>
                </c:pt>
                <c:pt idx="158">
                  <c:v>0.79000000000000059</c:v>
                </c:pt>
                <c:pt idx="159">
                  <c:v>0.7950000000000006</c:v>
                </c:pt>
                <c:pt idx="160">
                  <c:v>0.8000000000000006</c:v>
                </c:pt>
                <c:pt idx="161">
                  <c:v>0.8050000000000006</c:v>
                </c:pt>
                <c:pt idx="162">
                  <c:v>0.81000000000000061</c:v>
                </c:pt>
                <c:pt idx="163">
                  <c:v>0.81500000000000061</c:v>
                </c:pt>
                <c:pt idx="164">
                  <c:v>0.82000000000000062</c:v>
                </c:pt>
                <c:pt idx="165">
                  <c:v>0.82500000000000062</c:v>
                </c:pt>
                <c:pt idx="166">
                  <c:v>0.83000000000000063</c:v>
                </c:pt>
                <c:pt idx="167">
                  <c:v>0.83500000000000063</c:v>
                </c:pt>
                <c:pt idx="168">
                  <c:v>0.84000000000000064</c:v>
                </c:pt>
                <c:pt idx="169">
                  <c:v>0.84500000000000064</c:v>
                </c:pt>
                <c:pt idx="170">
                  <c:v>0.85000000000000064</c:v>
                </c:pt>
                <c:pt idx="171">
                  <c:v>0.85500000000000065</c:v>
                </c:pt>
                <c:pt idx="172">
                  <c:v>0.86000000000000065</c:v>
                </c:pt>
                <c:pt idx="173">
                  <c:v>0.86500000000000066</c:v>
                </c:pt>
                <c:pt idx="174">
                  <c:v>0.87000000000000066</c:v>
                </c:pt>
                <c:pt idx="175">
                  <c:v>0.87500000000000067</c:v>
                </c:pt>
                <c:pt idx="176">
                  <c:v>0.88000000000000067</c:v>
                </c:pt>
                <c:pt idx="177">
                  <c:v>0.88500000000000068</c:v>
                </c:pt>
                <c:pt idx="178">
                  <c:v>0.89000000000000068</c:v>
                </c:pt>
                <c:pt idx="179">
                  <c:v>0.89500000000000068</c:v>
                </c:pt>
                <c:pt idx="180">
                  <c:v>0.90000000000000069</c:v>
                </c:pt>
                <c:pt idx="181">
                  <c:v>0.90500000000000069</c:v>
                </c:pt>
                <c:pt idx="182">
                  <c:v>0.9100000000000007</c:v>
                </c:pt>
                <c:pt idx="183">
                  <c:v>0.9150000000000007</c:v>
                </c:pt>
                <c:pt idx="184">
                  <c:v>0.92000000000000071</c:v>
                </c:pt>
                <c:pt idx="185">
                  <c:v>0.92500000000000071</c:v>
                </c:pt>
                <c:pt idx="186">
                  <c:v>0.93000000000000071</c:v>
                </c:pt>
                <c:pt idx="187">
                  <c:v>0.93500000000000072</c:v>
                </c:pt>
                <c:pt idx="188">
                  <c:v>0.94000000000000072</c:v>
                </c:pt>
                <c:pt idx="189">
                  <c:v>0.94500000000000073</c:v>
                </c:pt>
                <c:pt idx="190">
                  <c:v>0.95000000000000073</c:v>
                </c:pt>
                <c:pt idx="191">
                  <c:v>0.95500000000000074</c:v>
                </c:pt>
                <c:pt idx="192">
                  <c:v>0.96000000000000074</c:v>
                </c:pt>
                <c:pt idx="193">
                  <c:v>0.96500000000000075</c:v>
                </c:pt>
                <c:pt idx="194">
                  <c:v>0.97000000000000075</c:v>
                </c:pt>
                <c:pt idx="195">
                  <c:v>0.97500000000000075</c:v>
                </c:pt>
                <c:pt idx="196">
                  <c:v>0.98000000000000076</c:v>
                </c:pt>
                <c:pt idx="197">
                  <c:v>0.98500000000000076</c:v>
                </c:pt>
                <c:pt idx="198">
                  <c:v>0.99000000000000077</c:v>
                </c:pt>
                <c:pt idx="199">
                  <c:v>0.99500000000000077</c:v>
                </c:pt>
                <c:pt idx="200">
                  <c:v>1.0000000000000007</c:v>
                </c:pt>
              </c:numCache>
            </c:numRef>
          </c:xVal>
          <c:yVal>
            <c:numRef>
              <c:f>Sheet1!$B$9:$B$209</c:f>
              <c:numCache>
                <c:formatCode>General</c:formatCode>
                <c:ptCount val="201"/>
                <c:pt idx="0">
                  <c:v>9.5</c:v>
                </c:pt>
                <c:pt idx="1">
                  <c:v>9.5</c:v>
                </c:pt>
                <c:pt idx="2">
                  <c:v>9.5</c:v>
                </c:pt>
                <c:pt idx="3">
                  <c:v>9.5</c:v>
                </c:pt>
                <c:pt idx="4">
                  <c:v>9.5</c:v>
                </c:pt>
                <c:pt idx="5">
                  <c:v>9.5</c:v>
                </c:pt>
                <c:pt idx="6">
                  <c:v>9.5</c:v>
                </c:pt>
                <c:pt idx="7">
                  <c:v>9.5</c:v>
                </c:pt>
                <c:pt idx="8">
                  <c:v>9.5</c:v>
                </c:pt>
                <c:pt idx="9">
                  <c:v>9.5</c:v>
                </c:pt>
                <c:pt idx="10">
                  <c:v>9.5</c:v>
                </c:pt>
                <c:pt idx="11">
                  <c:v>9.5</c:v>
                </c:pt>
                <c:pt idx="12">
                  <c:v>9.5</c:v>
                </c:pt>
                <c:pt idx="13">
                  <c:v>9.5</c:v>
                </c:pt>
                <c:pt idx="14">
                  <c:v>9.5</c:v>
                </c:pt>
                <c:pt idx="15">
                  <c:v>9.5</c:v>
                </c:pt>
                <c:pt idx="16">
                  <c:v>9.5</c:v>
                </c:pt>
                <c:pt idx="17">
                  <c:v>9.5</c:v>
                </c:pt>
                <c:pt idx="18">
                  <c:v>9.5</c:v>
                </c:pt>
                <c:pt idx="19">
                  <c:v>9.5</c:v>
                </c:pt>
                <c:pt idx="20">
                  <c:v>9.5</c:v>
                </c:pt>
                <c:pt idx="21">
                  <c:v>9.5</c:v>
                </c:pt>
                <c:pt idx="22">
                  <c:v>9.5</c:v>
                </c:pt>
                <c:pt idx="23">
                  <c:v>9.5</c:v>
                </c:pt>
                <c:pt idx="24">
                  <c:v>9.5</c:v>
                </c:pt>
                <c:pt idx="25">
                  <c:v>9.5</c:v>
                </c:pt>
                <c:pt idx="26">
                  <c:v>9.5</c:v>
                </c:pt>
                <c:pt idx="27">
                  <c:v>9.5</c:v>
                </c:pt>
                <c:pt idx="28">
                  <c:v>9.5</c:v>
                </c:pt>
                <c:pt idx="29">
                  <c:v>9.5</c:v>
                </c:pt>
                <c:pt idx="30">
                  <c:v>9.5</c:v>
                </c:pt>
                <c:pt idx="31">
                  <c:v>9.5</c:v>
                </c:pt>
                <c:pt idx="32">
                  <c:v>9.5</c:v>
                </c:pt>
                <c:pt idx="33">
                  <c:v>9.5</c:v>
                </c:pt>
                <c:pt idx="34">
                  <c:v>9.5</c:v>
                </c:pt>
                <c:pt idx="35">
                  <c:v>9.5</c:v>
                </c:pt>
                <c:pt idx="36">
                  <c:v>9.5</c:v>
                </c:pt>
                <c:pt idx="37">
                  <c:v>9.5</c:v>
                </c:pt>
                <c:pt idx="38">
                  <c:v>9.5</c:v>
                </c:pt>
                <c:pt idx="39">
                  <c:v>9.5</c:v>
                </c:pt>
                <c:pt idx="40">
                  <c:v>9.5</c:v>
                </c:pt>
                <c:pt idx="41">
                  <c:v>9.5</c:v>
                </c:pt>
                <c:pt idx="42">
                  <c:v>9.5</c:v>
                </c:pt>
                <c:pt idx="43">
                  <c:v>9.5</c:v>
                </c:pt>
                <c:pt idx="44">
                  <c:v>9.5</c:v>
                </c:pt>
                <c:pt idx="45">
                  <c:v>9.5</c:v>
                </c:pt>
                <c:pt idx="46">
                  <c:v>9.5</c:v>
                </c:pt>
                <c:pt idx="47">
                  <c:v>9.5</c:v>
                </c:pt>
                <c:pt idx="48">
                  <c:v>9.5</c:v>
                </c:pt>
                <c:pt idx="49">
                  <c:v>9.5</c:v>
                </c:pt>
                <c:pt idx="50">
                  <c:v>9.5</c:v>
                </c:pt>
                <c:pt idx="51">
                  <c:v>9.5</c:v>
                </c:pt>
                <c:pt idx="52">
                  <c:v>9.5</c:v>
                </c:pt>
                <c:pt idx="53">
                  <c:v>9.5</c:v>
                </c:pt>
                <c:pt idx="54">
                  <c:v>9.5</c:v>
                </c:pt>
                <c:pt idx="55">
                  <c:v>9.5</c:v>
                </c:pt>
                <c:pt idx="56">
                  <c:v>9.5</c:v>
                </c:pt>
                <c:pt idx="57">
                  <c:v>9.5</c:v>
                </c:pt>
                <c:pt idx="58">
                  <c:v>9.5</c:v>
                </c:pt>
                <c:pt idx="59">
                  <c:v>9.5</c:v>
                </c:pt>
                <c:pt idx="60">
                  <c:v>9.5</c:v>
                </c:pt>
                <c:pt idx="61">
                  <c:v>9.5</c:v>
                </c:pt>
                <c:pt idx="62">
                  <c:v>9.5</c:v>
                </c:pt>
                <c:pt idx="63">
                  <c:v>9.5</c:v>
                </c:pt>
                <c:pt idx="64">
                  <c:v>9.5</c:v>
                </c:pt>
                <c:pt idx="65">
                  <c:v>9.5</c:v>
                </c:pt>
                <c:pt idx="66">
                  <c:v>9.5</c:v>
                </c:pt>
                <c:pt idx="67">
                  <c:v>9.5</c:v>
                </c:pt>
                <c:pt idx="68">
                  <c:v>9.5</c:v>
                </c:pt>
                <c:pt idx="69">
                  <c:v>9.5</c:v>
                </c:pt>
                <c:pt idx="70">
                  <c:v>9.5</c:v>
                </c:pt>
                <c:pt idx="71">
                  <c:v>9.5</c:v>
                </c:pt>
                <c:pt idx="72">
                  <c:v>9.5</c:v>
                </c:pt>
                <c:pt idx="73">
                  <c:v>9.5</c:v>
                </c:pt>
                <c:pt idx="74">
                  <c:v>9.5</c:v>
                </c:pt>
                <c:pt idx="75">
                  <c:v>9.5</c:v>
                </c:pt>
                <c:pt idx="76">
                  <c:v>9.5</c:v>
                </c:pt>
                <c:pt idx="77">
                  <c:v>9.5</c:v>
                </c:pt>
                <c:pt idx="78">
                  <c:v>9.5</c:v>
                </c:pt>
                <c:pt idx="79">
                  <c:v>9.5</c:v>
                </c:pt>
                <c:pt idx="80">
                  <c:v>9.5</c:v>
                </c:pt>
                <c:pt idx="81">
                  <c:v>9.5</c:v>
                </c:pt>
                <c:pt idx="82">
                  <c:v>9.5</c:v>
                </c:pt>
                <c:pt idx="83">
                  <c:v>9.5</c:v>
                </c:pt>
                <c:pt idx="84">
                  <c:v>9.5</c:v>
                </c:pt>
                <c:pt idx="85">
                  <c:v>9.5</c:v>
                </c:pt>
                <c:pt idx="86">
                  <c:v>9.5</c:v>
                </c:pt>
                <c:pt idx="87">
                  <c:v>9.5</c:v>
                </c:pt>
                <c:pt idx="88">
                  <c:v>9.5</c:v>
                </c:pt>
                <c:pt idx="89">
                  <c:v>9.5</c:v>
                </c:pt>
                <c:pt idx="90">
                  <c:v>9.5</c:v>
                </c:pt>
                <c:pt idx="91">
                  <c:v>9.5</c:v>
                </c:pt>
                <c:pt idx="92">
                  <c:v>9.5</c:v>
                </c:pt>
                <c:pt idx="93">
                  <c:v>9.5</c:v>
                </c:pt>
                <c:pt idx="94">
                  <c:v>9.5</c:v>
                </c:pt>
                <c:pt idx="95">
                  <c:v>9.5</c:v>
                </c:pt>
                <c:pt idx="96">
                  <c:v>9.5</c:v>
                </c:pt>
                <c:pt idx="97">
                  <c:v>9.5</c:v>
                </c:pt>
                <c:pt idx="98">
                  <c:v>9.5</c:v>
                </c:pt>
                <c:pt idx="99">
                  <c:v>9.5</c:v>
                </c:pt>
                <c:pt idx="100">
                  <c:v>9.5</c:v>
                </c:pt>
                <c:pt idx="101">
                  <c:v>9.5</c:v>
                </c:pt>
                <c:pt idx="102">
                  <c:v>9.5</c:v>
                </c:pt>
                <c:pt idx="103">
                  <c:v>9.5</c:v>
                </c:pt>
                <c:pt idx="104">
                  <c:v>9.5</c:v>
                </c:pt>
                <c:pt idx="105">
                  <c:v>9.5</c:v>
                </c:pt>
                <c:pt idx="106">
                  <c:v>9.5</c:v>
                </c:pt>
                <c:pt idx="107">
                  <c:v>9.5</c:v>
                </c:pt>
                <c:pt idx="108">
                  <c:v>9.5</c:v>
                </c:pt>
                <c:pt idx="109">
                  <c:v>9.5</c:v>
                </c:pt>
                <c:pt idx="110">
                  <c:v>9.5</c:v>
                </c:pt>
                <c:pt idx="111">
                  <c:v>9.5</c:v>
                </c:pt>
                <c:pt idx="112">
                  <c:v>9.5</c:v>
                </c:pt>
                <c:pt idx="113">
                  <c:v>9.5</c:v>
                </c:pt>
                <c:pt idx="114">
                  <c:v>9.5</c:v>
                </c:pt>
                <c:pt idx="115">
                  <c:v>9.5</c:v>
                </c:pt>
                <c:pt idx="116">
                  <c:v>9.5</c:v>
                </c:pt>
                <c:pt idx="117">
                  <c:v>9.5</c:v>
                </c:pt>
                <c:pt idx="118">
                  <c:v>9.5</c:v>
                </c:pt>
                <c:pt idx="119">
                  <c:v>9.5</c:v>
                </c:pt>
                <c:pt idx="120">
                  <c:v>9.5</c:v>
                </c:pt>
                <c:pt idx="121">
                  <c:v>9.5</c:v>
                </c:pt>
                <c:pt idx="122">
                  <c:v>9.5</c:v>
                </c:pt>
                <c:pt idx="123">
                  <c:v>9.5</c:v>
                </c:pt>
                <c:pt idx="124">
                  <c:v>9.5</c:v>
                </c:pt>
                <c:pt idx="125">
                  <c:v>9.5</c:v>
                </c:pt>
                <c:pt idx="126">
                  <c:v>9.5</c:v>
                </c:pt>
                <c:pt idx="127">
                  <c:v>9.5</c:v>
                </c:pt>
                <c:pt idx="128">
                  <c:v>9.5</c:v>
                </c:pt>
                <c:pt idx="129">
                  <c:v>9.5</c:v>
                </c:pt>
                <c:pt idx="130">
                  <c:v>9.5</c:v>
                </c:pt>
                <c:pt idx="131">
                  <c:v>9.5</c:v>
                </c:pt>
                <c:pt idx="132">
                  <c:v>9.5</c:v>
                </c:pt>
                <c:pt idx="133">
                  <c:v>9.5</c:v>
                </c:pt>
                <c:pt idx="134">
                  <c:v>9.5</c:v>
                </c:pt>
                <c:pt idx="135">
                  <c:v>9.5</c:v>
                </c:pt>
                <c:pt idx="136">
                  <c:v>9.5</c:v>
                </c:pt>
                <c:pt idx="137">
                  <c:v>9.5</c:v>
                </c:pt>
                <c:pt idx="138">
                  <c:v>9.5</c:v>
                </c:pt>
                <c:pt idx="139">
                  <c:v>9.5</c:v>
                </c:pt>
                <c:pt idx="140">
                  <c:v>9.5</c:v>
                </c:pt>
                <c:pt idx="141">
                  <c:v>9.5</c:v>
                </c:pt>
                <c:pt idx="142">
                  <c:v>9.5</c:v>
                </c:pt>
                <c:pt idx="143">
                  <c:v>9.5</c:v>
                </c:pt>
                <c:pt idx="144">
                  <c:v>9.5</c:v>
                </c:pt>
                <c:pt idx="145">
                  <c:v>9.5</c:v>
                </c:pt>
                <c:pt idx="146">
                  <c:v>9.5</c:v>
                </c:pt>
                <c:pt idx="147">
                  <c:v>9.5</c:v>
                </c:pt>
                <c:pt idx="148">
                  <c:v>9.5</c:v>
                </c:pt>
                <c:pt idx="149">
                  <c:v>9.5</c:v>
                </c:pt>
                <c:pt idx="150">
                  <c:v>9.5</c:v>
                </c:pt>
                <c:pt idx="151">
                  <c:v>9.5</c:v>
                </c:pt>
                <c:pt idx="152">
                  <c:v>9.5</c:v>
                </c:pt>
                <c:pt idx="153">
                  <c:v>9.5</c:v>
                </c:pt>
                <c:pt idx="154">
                  <c:v>9.5</c:v>
                </c:pt>
                <c:pt idx="155">
                  <c:v>9.5</c:v>
                </c:pt>
                <c:pt idx="156">
                  <c:v>9.5</c:v>
                </c:pt>
                <c:pt idx="157">
                  <c:v>9.5</c:v>
                </c:pt>
                <c:pt idx="158">
                  <c:v>9.5</c:v>
                </c:pt>
                <c:pt idx="159">
                  <c:v>9.5</c:v>
                </c:pt>
                <c:pt idx="160">
                  <c:v>9.5</c:v>
                </c:pt>
                <c:pt idx="161">
                  <c:v>9.5</c:v>
                </c:pt>
                <c:pt idx="162">
                  <c:v>9.5</c:v>
                </c:pt>
                <c:pt idx="163">
                  <c:v>9.5</c:v>
                </c:pt>
                <c:pt idx="164">
                  <c:v>9.5</c:v>
                </c:pt>
                <c:pt idx="165">
                  <c:v>9.5</c:v>
                </c:pt>
                <c:pt idx="166">
                  <c:v>9.5</c:v>
                </c:pt>
                <c:pt idx="167">
                  <c:v>9.5</c:v>
                </c:pt>
                <c:pt idx="168">
                  <c:v>9.5</c:v>
                </c:pt>
                <c:pt idx="169">
                  <c:v>9.5</c:v>
                </c:pt>
                <c:pt idx="170">
                  <c:v>9.5</c:v>
                </c:pt>
                <c:pt idx="171">
                  <c:v>9.5</c:v>
                </c:pt>
                <c:pt idx="172">
                  <c:v>9.5</c:v>
                </c:pt>
                <c:pt idx="173">
                  <c:v>9.5</c:v>
                </c:pt>
                <c:pt idx="174">
                  <c:v>9.5</c:v>
                </c:pt>
                <c:pt idx="175">
                  <c:v>9.5</c:v>
                </c:pt>
                <c:pt idx="176">
                  <c:v>9.5</c:v>
                </c:pt>
                <c:pt idx="177">
                  <c:v>9.5</c:v>
                </c:pt>
                <c:pt idx="178">
                  <c:v>9.5</c:v>
                </c:pt>
                <c:pt idx="179">
                  <c:v>9.5</c:v>
                </c:pt>
                <c:pt idx="180">
                  <c:v>9.5</c:v>
                </c:pt>
                <c:pt idx="181">
                  <c:v>9.5</c:v>
                </c:pt>
                <c:pt idx="182">
                  <c:v>9.5</c:v>
                </c:pt>
                <c:pt idx="183">
                  <c:v>9.5</c:v>
                </c:pt>
                <c:pt idx="184">
                  <c:v>9.5</c:v>
                </c:pt>
                <c:pt idx="185">
                  <c:v>9.5</c:v>
                </c:pt>
                <c:pt idx="186">
                  <c:v>9.5</c:v>
                </c:pt>
                <c:pt idx="187">
                  <c:v>9.5</c:v>
                </c:pt>
                <c:pt idx="188">
                  <c:v>9.5</c:v>
                </c:pt>
                <c:pt idx="189">
                  <c:v>9.5</c:v>
                </c:pt>
                <c:pt idx="190">
                  <c:v>9.5</c:v>
                </c:pt>
                <c:pt idx="191">
                  <c:v>9.5</c:v>
                </c:pt>
                <c:pt idx="192">
                  <c:v>9.5</c:v>
                </c:pt>
                <c:pt idx="193">
                  <c:v>9.5</c:v>
                </c:pt>
                <c:pt idx="194">
                  <c:v>9.5</c:v>
                </c:pt>
                <c:pt idx="195">
                  <c:v>9.5</c:v>
                </c:pt>
                <c:pt idx="196">
                  <c:v>9.5</c:v>
                </c:pt>
                <c:pt idx="197">
                  <c:v>9.5</c:v>
                </c:pt>
                <c:pt idx="198">
                  <c:v>9.5</c:v>
                </c:pt>
                <c:pt idx="199">
                  <c:v>9.5</c:v>
                </c:pt>
                <c:pt idx="200">
                  <c:v>9.5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13F-4771-961A-9F60DCE65651}"/>
            </c:ext>
          </c:extLst>
        </c:ser>
        <c:ser>
          <c:idx val="0"/>
          <c:order val="2"/>
          <c:tx>
            <c:v>Respon Sistem</c:v>
          </c:tx>
          <c:spPr>
            <a:ln w="38100">
              <a:solidFill>
                <a:srgbClr val="003366"/>
              </a:solidFill>
              <a:prstDash val="solid"/>
            </a:ln>
          </c:spPr>
          <c:marker>
            <c:symbol val="none"/>
          </c:marker>
          <c:xVal>
            <c:numRef>
              <c:f>Sheet1!$A$9:$A$209</c:f>
              <c:numCache>
                <c:formatCode>General</c:formatCode>
                <c:ptCount val="2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5.4999999999999993E-2</c:v>
                </c:pt>
                <c:pt idx="12">
                  <c:v>5.9999999999999991E-2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9.5000000000000015E-2</c:v>
                </c:pt>
                <c:pt idx="20">
                  <c:v>0.10000000000000002</c:v>
                </c:pt>
                <c:pt idx="21">
                  <c:v>0.10500000000000002</c:v>
                </c:pt>
                <c:pt idx="22">
                  <c:v>0.11000000000000003</c:v>
                </c:pt>
                <c:pt idx="23">
                  <c:v>0.11500000000000003</c:v>
                </c:pt>
                <c:pt idx="24">
                  <c:v>0.12000000000000004</c:v>
                </c:pt>
                <c:pt idx="25">
                  <c:v>0.12500000000000003</c:v>
                </c:pt>
                <c:pt idx="26">
                  <c:v>0.13000000000000003</c:v>
                </c:pt>
                <c:pt idx="27">
                  <c:v>0.13500000000000004</c:v>
                </c:pt>
                <c:pt idx="28">
                  <c:v>0.14000000000000004</c:v>
                </c:pt>
                <c:pt idx="29">
                  <c:v>0.14500000000000005</c:v>
                </c:pt>
                <c:pt idx="30">
                  <c:v>0.15000000000000005</c:v>
                </c:pt>
                <c:pt idx="31">
                  <c:v>0.15500000000000005</c:v>
                </c:pt>
                <c:pt idx="32">
                  <c:v>0.16000000000000006</c:v>
                </c:pt>
                <c:pt idx="33">
                  <c:v>0.16500000000000006</c:v>
                </c:pt>
                <c:pt idx="34">
                  <c:v>0.17000000000000007</c:v>
                </c:pt>
                <c:pt idx="35">
                  <c:v>0.17500000000000007</c:v>
                </c:pt>
                <c:pt idx="36">
                  <c:v>0.18000000000000008</c:v>
                </c:pt>
                <c:pt idx="37">
                  <c:v>0.18500000000000008</c:v>
                </c:pt>
                <c:pt idx="38">
                  <c:v>0.19000000000000009</c:v>
                </c:pt>
                <c:pt idx="39">
                  <c:v>0.19500000000000009</c:v>
                </c:pt>
                <c:pt idx="40">
                  <c:v>0.20000000000000009</c:v>
                </c:pt>
                <c:pt idx="41">
                  <c:v>0.2050000000000001</c:v>
                </c:pt>
                <c:pt idx="42">
                  <c:v>0.2100000000000001</c:v>
                </c:pt>
                <c:pt idx="43">
                  <c:v>0.21500000000000011</c:v>
                </c:pt>
                <c:pt idx="44">
                  <c:v>0.22000000000000011</c:v>
                </c:pt>
                <c:pt idx="45">
                  <c:v>0.22500000000000012</c:v>
                </c:pt>
                <c:pt idx="46">
                  <c:v>0.23000000000000012</c:v>
                </c:pt>
                <c:pt idx="47">
                  <c:v>0.23500000000000013</c:v>
                </c:pt>
                <c:pt idx="48">
                  <c:v>0.24000000000000013</c:v>
                </c:pt>
                <c:pt idx="49">
                  <c:v>0.24500000000000013</c:v>
                </c:pt>
                <c:pt idx="50">
                  <c:v>0.25000000000000011</c:v>
                </c:pt>
                <c:pt idx="51">
                  <c:v>0.25500000000000012</c:v>
                </c:pt>
                <c:pt idx="52">
                  <c:v>0.26000000000000012</c:v>
                </c:pt>
                <c:pt idx="53">
                  <c:v>0.26500000000000012</c:v>
                </c:pt>
                <c:pt idx="54">
                  <c:v>0.27000000000000013</c:v>
                </c:pt>
                <c:pt idx="55">
                  <c:v>0.27500000000000013</c:v>
                </c:pt>
                <c:pt idx="56">
                  <c:v>0.28000000000000014</c:v>
                </c:pt>
                <c:pt idx="57">
                  <c:v>0.28500000000000014</c:v>
                </c:pt>
                <c:pt idx="58">
                  <c:v>0.29000000000000015</c:v>
                </c:pt>
                <c:pt idx="59">
                  <c:v>0.29500000000000015</c:v>
                </c:pt>
                <c:pt idx="60">
                  <c:v>0.30000000000000016</c:v>
                </c:pt>
                <c:pt idx="61">
                  <c:v>0.30500000000000016</c:v>
                </c:pt>
                <c:pt idx="62">
                  <c:v>0.31000000000000016</c:v>
                </c:pt>
                <c:pt idx="63">
                  <c:v>0.31500000000000017</c:v>
                </c:pt>
                <c:pt idx="64">
                  <c:v>0.32000000000000017</c:v>
                </c:pt>
                <c:pt idx="65">
                  <c:v>0.32500000000000018</c:v>
                </c:pt>
                <c:pt idx="66">
                  <c:v>0.33000000000000018</c:v>
                </c:pt>
                <c:pt idx="67">
                  <c:v>0.33500000000000019</c:v>
                </c:pt>
                <c:pt idx="68">
                  <c:v>0.34000000000000019</c:v>
                </c:pt>
                <c:pt idx="69">
                  <c:v>0.3450000000000002</c:v>
                </c:pt>
                <c:pt idx="70">
                  <c:v>0.3500000000000002</c:v>
                </c:pt>
                <c:pt idx="71">
                  <c:v>0.3550000000000002</c:v>
                </c:pt>
                <c:pt idx="72">
                  <c:v>0.36000000000000021</c:v>
                </c:pt>
                <c:pt idx="73">
                  <c:v>0.36500000000000021</c:v>
                </c:pt>
                <c:pt idx="74">
                  <c:v>0.37000000000000022</c:v>
                </c:pt>
                <c:pt idx="75">
                  <c:v>0.37500000000000022</c:v>
                </c:pt>
                <c:pt idx="76">
                  <c:v>0.38000000000000023</c:v>
                </c:pt>
                <c:pt idx="77">
                  <c:v>0.38500000000000023</c:v>
                </c:pt>
                <c:pt idx="78">
                  <c:v>0.39000000000000024</c:v>
                </c:pt>
                <c:pt idx="79">
                  <c:v>0.39500000000000024</c:v>
                </c:pt>
                <c:pt idx="80">
                  <c:v>0.40000000000000024</c:v>
                </c:pt>
                <c:pt idx="81">
                  <c:v>0.40500000000000025</c:v>
                </c:pt>
                <c:pt idx="82">
                  <c:v>0.41000000000000025</c:v>
                </c:pt>
                <c:pt idx="83">
                  <c:v>0.41500000000000026</c:v>
                </c:pt>
                <c:pt idx="84">
                  <c:v>0.42000000000000026</c:v>
                </c:pt>
                <c:pt idx="85">
                  <c:v>0.42500000000000027</c:v>
                </c:pt>
                <c:pt idx="86">
                  <c:v>0.43000000000000027</c:v>
                </c:pt>
                <c:pt idx="87">
                  <c:v>0.43500000000000028</c:v>
                </c:pt>
                <c:pt idx="88">
                  <c:v>0.44000000000000028</c:v>
                </c:pt>
                <c:pt idx="89">
                  <c:v>0.44500000000000028</c:v>
                </c:pt>
                <c:pt idx="90">
                  <c:v>0.45000000000000029</c:v>
                </c:pt>
                <c:pt idx="91">
                  <c:v>0.45500000000000029</c:v>
                </c:pt>
                <c:pt idx="92">
                  <c:v>0.4600000000000003</c:v>
                </c:pt>
                <c:pt idx="93">
                  <c:v>0.4650000000000003</c:v>
                </c:pt>
                <c:pt idx="94">
                  <c:v>0.47000000000000031</c:v>
                </c:pt>
                <c:pt idx="95">
                  <c:v>0.47500000000000031</c:v>
                </c:pt>
                <c:pt idx="96">
                  <c:v>0.48000000000000032</c:v>
                </c:pt>
                <c:pt idx="97">
                  <c:v>0.48500000000000032</c:v>
                </c:pt>
                <c:pt idx="98">
                  <c:v>0.49000000000000032</c:v>
                </c:pt>
                <c:pt idx="99">
                  <c:v>0.49500000000000033</c:v>
                </c:pt>
                <c:pt idx="100">
                  <c:v>0.50000000000000033</c:v>
                </c:pt>
                <c:pt idx="101">
                  <c:v>0.50500000000000034</c:v>
                </c:pt>
                <c:pt idx="102">
                  <c:v>0.51000000000000034</c:v>
                </c:pt>
                <c:pt idx="103">
                  <c:v>0.51500000000000035</c:v>
                </c:pt>
                <c:pt idx="104">
                  <c:v>0.52000000000000035</c:v>
                </c:pt>
                <c:pt idx="105">
                  <c:v>0.52500000000000036</c:v>
                </c:pt>
                <c:pt idx="106">
                  <c:v>0.53000000000000036</c:v>
                </c:pt>
                <c:pt idx="107">
                  <c:v>0.53500000000000036</c:v>
                </c:pt>
                <c:pt idx="108">
                  <c:v>0.54000000000000037</c:v>
                </c:pt>
                <c:pt idx="109">
                  <c:v>0.54500000000000037</c:v>
                </c:pt>
                <c:pt idx="110">
                  <c:v>0.55000000000000038</c:v>
                </c:pt>
                <c:pt idx="111">
                  <c:v>0.55500000000000038</c:v>
                </c:pt>
                <c:pt idx="112">
                  <c:v>0.56000000000000039</c:v>
                </c:pt>
                <c:pt idx="113">
                  <c:v>0.56500000000000039</c:v>
                </c:pt>
                <c:pt idx="114">
                  <c:v>0.5700000000000004</c:v>
                </c:pt>
                <c:pt idx="115">
                  <c:v>0.5750000000000004</c:v>
                </c:pt>
                <c:pt idx="116">
                  <c:v>0.5800000000000004</c:v>
                </c:pt>
                <c:pt idx="117">
                  <c:v>0.58500000000000041</c:v>
                </c:pt>
                <c:pt idx="118">
                  <c:v>0.59000000000000041</c:v>
                </c:pt>
                <c:pt idx="119">
                  <c:v>0.59500000000000042</c:v>
                </c:pt>
                <c:pt idx="120">
                  <c:v>0.60000000000000042</c:v>
                </c:pt>
                <c:pt idx="121">
                  <c:v>0.60500000000000043</c:v>
                </c:pt>
                <c:pt idx="122">
                  <c:v>0.61000000000000043</c:v>
                </c:pt>
                <c:pt idx="123">
                  <c:v>0.61500000000000044</c:v>
                </c:pt>
                <c:pt idx="124">
                  <c:v>0.62000000000000044</c:v>
                </c:pt>
                <c:pt idx="125">
                  <c:v>0.62500000000000044</c:v>
                </c:pt>
                <c:pt idx="126">
                  <c:v>0.63000000000000045</c:v>
                </c:pt>
                <c:pt idx="127">
                  <c:v>0.63500000000000045</c:v>
                </c:pt>
                <c:pt idx="128">
                  <c:v>0.64000000000000046</c:v>
                </c:pt>
                <c:pt idx="129">
                  <c:v>0.64500000000000046</c:v>
                </c:pt>
                <c:pt idx="130">
                  <c:v>0.65000000000000047</c:v>
                </c:pt>
                <c:pt idx="131">
                  <c:v>0.65500000000000047</c:v>
                </c:pt>
                <c:pt idx="132">
                  <c:v>0.66000000000000048</c:v>
                </c:pt>
                <c:pt idx="133">
                  <c:v>0.66500000000000048</c:v>
                </c:pt>
                <c:pt idx="134">
                  <c:v>0.67000000000000048</c:v>
                </c:pt>
                <c:pt idx="135">
                  <c:v>0.67500000000000049</c:v>
                </c:pt>
                <c:pt idx="136">
                  <c:v>0.68000000000000049</c:v>
                </c:pt>
                <c:pt idx="137">
                  <c:v>0.6850000000000005</c:v>
                </c:pt>
                <c:pt idx="138">
                  <c:v>0.6900000000000005</c:v>
                </c:pt>
                <c:pt idx="139">
                  <c:v>0.69500000000000051</c:v>
                </c:pt>
                <c:pt idx="140">
                  <c:v>0.70000000000000051</c:v>
                </c:pt>
                <c:pt idx="141">
                  <c:v>0.70500000000000052</c:v>
                </c:pt>
                <c:pt idx="142">
                  <c:v>0.71000000000000052</c:v>
                </c:pt>
                <c:pt idx="143">
                  <c:v>0.71500000000000052</c:v>
                </c:pt>
                <c:pt idx="144">
                  <c:v>0.72000000000000053</c:v>
                </c:pt>
                <c:pt idx="145">
                  <c:v>0.72500000000000053</c:v>
                </c:pt>
                <c:pt idx="146">
                  <c:v>0.73000000000000054</c:v>
                </c:pt>
                <c:pt idx="147">
                  <c:v>0.73500000000000054</c:v>
                </c:pt>
                <c:pt idx="148">
                  <c:v>0.74000000000000055</c:v>
                </c:pt>
                <c:pt idx="149">
                  <c:v>0.74500000000000055</c:v>
                </c:pt>
                <c:pt idx="150">
                  <c:v>0.75000000000000056</c:v>
                </c:pt>
                <c:pt idx="151">
                  <c:v>0.75500000000000056</c:v>
                </c:pt>
                <c:pt idx="152">
                  <c:v>0.76000000000000056</c:v>
                </c:pt>
                <c:pt idx="153">
                  <c:v>0.76500000000000057</c:v>
                </c:pt>
                <c:pt idx="154">
                  <c:v>0.77000000000000057</c:v>
                </c:pt>
                <c:pt idx="155">
                  <c:v>0.77500000000000058</c:v>
                </c:pt>
                <c:pt idx="156">
                  <c:v>0.78000000000000058</c:v>
                </c:pt>
                <c:pt idx="157">
                  <c:v>0.78500000000000059</c:v>
                </c:pt>
                <c:pt idx="158">
                  <c:v>0.79000000000000059</c:v>
                </c:pt>
                <c:pt idx="159">
                  <c:v>0.7950000000000006</c:v>
                </c:pt>
                <c:pt idx="160">
                  <c:v>0.8000000000000006</c:v>
                </c:pt>
                <c:pt idx="161">
                  <c:v>0.8050000000000006</c:v>
                </c:pt>
                <c:pt idx="162">
                  <c:v>0.81000000000000061</c:v>
                </c:pt>
                <c:pt idx="163">
                  <c:v>0.81500000000000061</c:v>
                </c:pt>
                <c:pt idx="164">
                  <c:v>0.82000000000000062</c:v>
                </c:pt>
                <c:pt idx="165">
                  <c:v>0.82500000000000062</c:v>
                </c:pt>
                <c:pt idx="166">
                  <c:v>0.83000000000000063</c:v>
                </c:pt>
                <c:pt idx="167">
                  <c:v>0.83500000000000063</c:v>
                </c:pt>
                <c:pt idx="168">
                  <c:v>0.84000000000000064</c:v>
                </c:pt>
                <c:pt idx="169">
                  <c:v>0.84500000000000064</c:v>
                </c:pt>
                <c:pt idx="170">
                  <c:v>0.85000000000000064</c:v>
                </c:pt>
                <c:pt idx="171">
                  <c:v>0.85500000000000065</c:v>
                </c:pt>
                <c:pt idx="172">
                  <c:v>0.86000000000000065</c:v>
                </c:pt>
                <c:pt idx="173">
                  <c:v>0.86500000000000066</c:v>
                </c:pt>
                <c:pt idx="174">
                  <c:v>0.87000000000000066</c:v>
                </c:pt>
                <c:pt idx="175">
                  <c:v>0.87500000000000067</c:v>
                </c:pt>
                <c:pt idx="176">
                  <c:v>0.88000000000000067</c:v>
                </c:pt>
                <c:pt idx="177">
                  <c:v>0.88500000000000068</c:v>
                </c:pt>
                <c:pt idx="178">
                  <c:v>0.89000000000000068</c:v>
                </c:pt>
                <c:pt idx="179">
                  <c:v>0.89500000000000068</c:v>
                </c:pt>
                <c:pt idx="180">
                  <c:v>0.90000000000000069</c:v>
                </c:pt>
                <c:pt idx="181">
                  <c:v>0.90500000000000069</c:v>
                </c:pt>
                <c:pt idx="182">
                  <c:v>0.9100000000000007</c:v>
                </c:pt>
                <c:pt idx="183">
                  <c:v>0.9150000000000007</c:v>
                </c:pt>
                <c:pt idx="184">
                  <c:v>0.92000000000000071</c:v>
                </c:pt>
                <c:pt idx="185">
                  <c:v>0.92500000000000071</c:v>
                </c:pt>
                <c:pt idx="186">
                  <c:v>0.93000000000000071</c:v>
                </c:pt>
                <c:pt idx="187">
                  <c:v>0.93500000000000072</c:v>
                </c:pt>
                <c:pt idx="188">
                  <c:v>0.94000000000000072</c:v>
                </c:pt>
                <c:pt idx="189">
                  <c:v>0.94500000000000073</c:v>
                </c:pt>
                <c:pt idx="190">
                  <c:v>0.95000000000000073</c:v>
                </c:pt>
                <c:pt idx="191">
                  <c:v>0.95500000000000074</c:v>
                </c:pt>
                <c:pt idx="192">
                  <c:v>0.96000000000000074</c:v>
                </c:pt>
                <c:pt idx="193">
                  <c:v>0.96500000000000075</c:v>
                </c:pt>
                <c:pt idx="194">
                  <c:v>0.97000000000000075</c:v>
                </c:pt>
                <c:pt idx="195">
                  <c:v>0.97500000000000075</c:v>
                </c:pt>
                <c:pt idx="196">
                  <c:v>0.98000000000000076</c:v>
                </c:pt>
                <c:pt idx="197">
                  <c:v>0.98500000000000076</c:v>
                </c:pt>
                <c:pt idx="198">
                  <c:v>0.99000000000000077</c:v>
                </c:pt>
                <c:pt idx="199">
                  <c:v>0.99500000000000077</c:v>
                </c:pt>
                <c:pt idx="200">
                  <c:v>1.0000000000000007</c:v>
                </c:pt>
              </c:numCache>
            </c:numRef>
          </c:xVal>
          <c:yVal>
            <c:numRef>
              <c:f>Sheet1!$I$9:$I$209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0.36391129032258063</c:v>
                </c:pt>
                <c:pt idx="28">
                  <c:v>0.73192856358370051</c:v>
                </c:pt>
                <c:pt idx="29">
                  <c:v>1.1039855942520931</c:v>
                </c:pt>
                <c:pt idx="30">
                  <c:v>1.4800172249502213</c:v>
                </c:pt>
                <c:pt idx="31">
                  <c:v>1.8599593492259929</c:v>
                </c:pt>
                <c:pt idx="32">
                  <c:v>2.2437488946023492</c:v>
                </c:pt>
                <c:pt idx="33">
                  <c:v>2.6313238059002484</c:v>
                </c:pt>
                <c:pt idx="34">
                  <c:v>3.0226230288306333</c:v>
                </c:pt>
                <c:pt idx="35">
                  <c:v>3.4175864938510445</c:v>
                </c:pt>
                <c:pt idx="36">
                  <c:v>3.8161551002826108</c:v>
                </c:pt>
                <c:pt idx="37">
                  <c:v>4.2182707006832167</c:v>
                </c:pt>
                <c:pt idx="38">
                  <c:v>4.6238760854727161</c:v>
                </c:pt>
                <c:pt idx="39">
                  <c:v>5.0329149678061267</c:v>
                </c:pt>
                <c:pt idx="40">
                  <c:v>5.4453319686908053</c:v>
                </c:pt>
                <c:pt idx="41">
                  <c:v>5.8610726023436666</c:v>
                </c:pt>
                <c:pt idx="42">
                  <c:v>6.2800832617845792</c:v>
                </c:pt>
                <c:pt idx="43">
                  <c:v>6.7023112046621218</c:v>
                </c:pt>
                <c:pt idx="44">
                  <c:v>7.1277045393079632</c:v>
                </c:pt>
                <c:pt idx="45">
                  <c:v>7.5562122110161623</c:v>
                </c:pt>
                <c:pt idx="46">
                  <c:v>7.9877839885437769</c:v>
                </c:pt>
                <c:pt idx="47">
                  <c:v>8.4223704508292059</c:v>
                </c:pt>
                <c:pt idx="48">
                  <c:v>8.8599229739247409</c:v>
                </c:pt>
                <c:pt idx="49">
                  <c:v>9.3003937181398957</c:v>
                </c:pt>
                <c:pt idx="50">
                  <c:v>9.7437356153920973</c:v>
                </c:pt>
                <c:pt idx="51">
                  <c:v>10.189902356761392</c:v>
                </c:pt>
                <c:pt idx="52">
                  <c:v>10.638848380245893</c:v>
                </c:pt>
                <c:pt idx="53">
                  <c:v>11.090528858714707</c:v>
                </c:pt>
                <c:pt idx="54">
                  <c:v>11.530959537821056</c:v>
                </c:pt>
                <c:pt idx="55">
                  <c:v>11.959782453535427</c:v>
                </c:pt>
                <c:pt idx="56">
                  <c:v>12.376643640800014</c:v>
                </c:pt>
                <c:pt idx="57">
                  <c:v>12.781193097652427</c:v>
                </c:pt>
                <c:pt idx="58">
                  <c:v>13.173084749466385</c:v>
                </c:pt>
                <c:pt idx="59">
                  <c:v>13.551976413314957</c:v>
                </c:pt>
                <c:pt idx="60">
                  <c:v>13.917529762461685</c:v>
                </c:pt>
                <c:pt idx="61">
                  <c:v>14.269410290984759</c:v>
                </c:pt>
                <c:pt idx="62">
                  <c:v>14.607287278539172</c:v>
                </c:pt>
                <c:pt idx="63">
                  <c:v>14.930833755261608</c:v>
                </c:pt>
                <c:pt idx="64">
                  <c:v>15.23972646682263</c:v>
                </c:pt>
                <c:pt idx="65">
                  <c:v>15.533645839630548</c:v>
                </c:pt>
                <c:pt idx="66">
                  <c:v>15.812275946191166</c:v>
                </c:pt>
                <c:pt idx="67">
                  <c:v>16.075304470627412</c:v>
                </c:pt>
                <c:pt idx="68">
                  <c:v>16.322422674362745</c:v>
                </c:pt>
                <c:pt idx="69">
                  <c:v>16.553325361971986</c:v>
                </c:pt>
                <c:pt idx="70">
                  <c:v>16.767710847203112</c:v>
                </c:pt>
                <c:pt idx="71">
                  <c:v>16.965280919173413</c:v>
                </c:pt>
                <c:pt idx="72">
                  <c:v>17.145740808743156</c:v>
                </c:pt>
                <c:pt idx="73">
                  <c:v>17.308799155069913</c:v>
                </c:pt>
                <c:pt idx="74">
                  <c:v>17.454167972346394</c:v>
                </c:pt>
                <c:pt idx="75">
                  <c:v>17.581562616724611</c:v>
                </c:pt>
                <c:pt idx="76">
                  <c:v>17.690701753429003</c:v>
                </c:pt>
                <c:pt idx="77">
                  <c:v>17.781307324061043</c:v>
                </c:pt>
                <c:pt idx="78">
                  <c:v>17.853104514097669</c:v>
                </c:pt>
                <c:pt idx="79">
                  <c:v>17.905821720585838</c:v>
                </c:pt>
                <c:pt idx="80">
                  <c:v>17.9391905200353</c:v>
                </c:pt>
                <c:pt idx="81">
                  <c:v>17.953479634202047</c:v>
                </c:pt>
                <c:pt idx="82">
                  <c:v>17.948978975856939</c:v>
                </c:pt>
                <c:pt idx="83">
                  <c:v>17.925999529690547</c:v>
                </c:pt>
                <c:pt idx="84">
                  <c:v>17.884873232314046</c:v>
                </c:pt>
                <c:pt idx="85">
                  <c:v>17.825952851403901</c:v>
                </c:pt>
                <c:pt idx="86">
                  <c:v>17.749611864037064</c:v>
                </c:pt>
                <c:pt idx="87">
                  <c:v>17.656244334262194</c:v>
                </c:pt>
                <c:pt idx="88">
                  <c:v>17.546264789951472</c:v>
                </c:pt>
                <c:pt idx="89">
                  <c:v>17.420108098976442</c:v>
                </c:pt>
                <c:pt idx="90">
                  <c:v>17.278229344750311</c:v>
                </c:pt>
                <c:pt idx="91">
                  <c:v>17.121103701178164</c:v>
                </c:pt>
                <c:pt idx="92">
                  <c:v>16.949226307055504</c:v>
                </c:pt>
                <c:pt idx="93">
                  <c:v>16.763112139954593</c:v>
                </c:pt>
                <c:pt idx="94">
                  <c:v>16.5632958896371</c:v>
                </c:pt>
                <c:pt idx="95">
                  <c:v>16.35033183103064</c:v>
                </c:pt>
                <c:pt idx="96">
                  <c:v>16.124793696805838</c:v>
                </c:pt>
                <c:pt idx="97">
                  <c:v>15.8872745495897</c:v>
                </c:pt>
                <c:pt idx="98">
                  <c:v>15.63838665385012</c:v>
                </c:pt>
                <c:pt idx="99">
                  <c:v>15.378761347485563</c:v>
                </c:pt>
                <c:pt idx="100">
                  <c:v>15.109048913153037</c:v>
                </c:pt>
                <c:pt idx="101">
                  <c:v>14.82991844936668</c:v>
                </c:pt>
                <c:pt idx="102">
                  <c:v>14.542057741398446</c:v>
                </c:pt>
                <c:pt idx="103">
                  <c:v>14.246173132011585</c:v>
                </c:pt>
                <c:pt idx="104">
                  <c:v>13.942989392056791</c:v>
                </c:pt>
                <c:pt idx="105">
                  <c:v>13.633249590960174</c:v>
                </c:pt>
                <c:pt idx="106">
                  <c:v>13.317714967131373</c:v>
                </c:pt>
                <c:pt idx="107">
                  <c:v>12.997164798319464</c:v>
                </c:pt>
                <c:pt idx="108">
                  <c:v>12.672375816386841</c:v>
                </c:pt>
                <c:pt idx="109">
                  <c:v>12.344121154446775</c:v>
                </c:pt>
                <c:pt idx="110">
                  <c:v>12.013169293292998</c:v>
                </c:pt>
                <c:pt idx="111">
                  <c:v>11.680283007292447</c:v>
                </c:pt>
                <c:pt idx="112">
                  <c:v>11.346218309908599</c:v>
                </c:pt>
                <c:pt idx="113">
                  <c:v>11.011723399019292</c:v>
                </c:pt>
                <c:pt idx="114">
                  <c:v>10.677537602189352</c:v>
                </c:pt>
                <c:pt idx="115">
                  <c:v>10.344390322054874</c:v>
                </c:pt>
                <c:pt idx="116">
                  <c:v>10.012999981972568</c:v>
                </c:pt>
                <c:pt idx="117">
                  <c:v>9.6840729720841807</c:v>
                </c:pt>
                <c:pt idx="118">
                  <c:v>9.3583025959426607</c:v>
                </c:pt>
                <c:pt idx="119">
                  <c:v>9.0363680178434596</c:v>
                </c:pt>
                <c:pt idx="120">
                  <c:v>8.7189332110011044</c:v>
                </c:pt>
                <c:pt idx="121">
                  <c:v>8.4066459067079631</c:v>
                </c:pt>
                <c:pt idx="122">
                  <c:v>8.1001365446090094</c:v>
                </c:pt>
                <c:pt idx="123">
                  <c:v>7.8000172242232706</c:v>
                </c:pt>
                <c:pt idx="124">
                  <c:v>7.5068806578395639</c:v>
                </c:pt>
                <c:pt idx="125">
                  <c:v>7.2212991249111571</c:v>
                </c:pt>
                <c:pt idx="126">
                  <c:v>6.9438234280709938</c:v>
                </c:pt>
                <c:pt idx="127">
                  <c:v>6.6749818508861969</c:v>
                </c:pt>
                <c:pt idx="128">
                  <c:v>6.4152791174677146</c:v>
                </c:pt>
                <c:pt idx="129">
                  <c:v>6.165195354048107</c:v>
                </c:pt>
                <c:pt idx="130">
                  <c:v>5.9251850526377066</c:v>
                </c:pt>
                <c:pt idx="131">
                  <c:v>5.6956760368666162</c:v>
                </c:pt>
                <c:pt idx="132">
                  <c:v>5.4770684301173276</c:v>
                </c:pt>
                <c:pt idx="133">
                  <c:v>5.2697336260500585</c:v>
                </c:pt>
                <c:pt idx="134">
                  <c:v>5.074013261620296</c:v>
                </c:pt>
                <c:pt idx="135">
                  <c:v>4.8902189762652544</c:v>
                </c:pt>
                <c:pt idx="136">
                  <c:v>4.7186322179791595</c:v>
                </c:pt>
                <c:pt idx="137">
                  <c:v>4.5595040966537832</c:v>
                </c:pt>
                <c:pt idx="138">
                  <c:v>4.4130552850487499</c:v>
                </c:pt>
                <c:pt idx="139">
                  <c:v>4.2794759677444167</c:v>
                </c:pt>
                <c:pt idx="140">
                  <c:v>4.1589258384185461</c:v>
                </c:pt>
                <c:pt idx="141">
                  <c:v>4.0515341457765555</c:v>
                </c:pt>
                <c:pt idx="142">
                  <c:v>3.9573997884538588</c:v>
                </c:pt>
                <c:pt idx="143">
                  <c:v>3.8765914591976758</c:v>
                </c:pt>
                <c:pt idx="144">
                  <c:v>3.8091478386247042</c:v>
                </c:pt>
                <c:pt idx="145">
                  <c:v>3.7550778388402155</c:v>
                </c:pt>
                <c:pt idx="146">
                  <c:v>3.714360897193449</c:v>
                </c:pt>
                <c:pt idx="147">
                  <c:v>3.6869473204336316</c:v>
                </c:pt>
                <c:pt idx="148">
                  <c:v>3.6727586795205602</c:v>
                </c:pt>
                <c:pt idx="149">
                  <c:v>3.6716882553334265</c:v>
                </c:pt>
                <c:pt idx="150">
                  <c:v>3.6836015355114595</c:v>
                </c:pt>
                <c:pt idx="151">
                  <c:v>3.7083367626499939</c:v>
                </c:pt>
                <c:pt idx="152">
                  <c:v>3.7457055340657499</c:v>
                </c:pt>
                <c:pt idx="153">
                  <c:v>3.7954934533354252</c:v>
                </c:pt>
                <c:pt idx="154">
                  <c:v>3.8574608338021661</c:v>
                </c:pt>
                <c:pt idx="155">
                  <c:v>3.9313434542350723</c:v>
                </c:pt>
                <c:pt idx="156">
                  <c:v>4.0168533668176343</c:v>
                </c:pt>
                <c:pt idx="157">
                  <c:v>4.1136797576318731</c:v>
                </c:pt>
                <c:pt idx="158">
                  <c:v>4.2214898597959625</c:v>
                </c:pt>
                <c:pt idx="159">
                  <c:v>4.3399299194042618</c:v>
                </c:pt>
                <c:pt idx="160">
                  <c:v>4.4686262144099684</c:v>
                </c:pt>
                <c:pt idx="161">
                  <c:v>4.6071861265820138</c:v>
                </c:pt>
                <c:pt idx="162">
                  <c:v>4.755199236643211</c:v>
                </c:pt>
                <c:pt idx="163">
                  <c:v>4.912238440672489</c:v>
                </c:pt>
                <c:pt idx="164">
                  <c:v>5.0778610858213096</c:v>
                </c:pt>
                <c:pt idx="165">
                  <c:v>5.2516101233622239</c:v>
                </c:pt>
                <c:pt idx="166">
                  <c:v>5.4330152770559534</c:v>
                </c:pt>
                <c:pt idx="167">
                  <c:v>5.6215942247924282</c:v>
                </c:pt>
                <c:pt idx="168">
                  <c:v>5.8168537914307796</c:v>
                </c:pt>
                <c:pt idx="169">
                  <c:v>6.0182911507335017</c:v>
                </c:pt>
                <c:pt idx="170">
                  <c:v>6.2253950342607158</c:v>
                </c:pt>
                <c:pt idx="171">
                  <c:v>6.4376469450618039</c:v>
                </c:pt>
                <c:pt idx="172">
                  <c:v>6.6545223739735713</c:v>
                </c:pt>
                <c:pt idx="173">
                  <c:v>6.8754920163065361</c:v>
                </c:pt>
                <c:pt idx="174">
                  <c:v>7.1000229866739542</c:v>
                </c:pt>
                <c:pt idx="175">
                  <c:v>7.3275800296917604</c:v>
                </c:pt>
                <c:pt idx="176">
                  <c:v>7.5576267242517225</c:v>
                </c:pt>
                <c:pt idx="177">
                  <c:v>7.7896266790447592</c:v>
                </c:pt>
                <c:pt idx="178">
                  <c:v>8.0230447169866057</c:v>
                </c:pt>
                <c:pt idx="179">
                  <c:v>8.2573480461737461</c:v>
                </c:pt>
                <c:pt idx="180">
                  <c:v>8.4920074149738287</c:v>
                </c:pt>
                <c:pt idx="181">
                  <c:v>8.7264982488316001</c:v>
                </c:pt>
                <c:pt idx="182">
                  <c:v>8.9603017663487616</c:v>
                </c:pt>
                <c:pt idx="183">
                  <c:v>9.1929060721740044</c:v>
                </c:pt>
                <c:pt idx="184">
                  <c:v>9.4238072242179154</c:v>
                </c:pt>
                <c:pt idx="185">
                  <c:v>9.6525102726863263</c:v>
                </c:pt>
                <c:pt idx="186">
                  <c:v>9.8785302684051413</c:v>
                </c:pt>
                <c:pt idx="187">
                  <c:v>10.10139323788961</c:v>
                </c:pt>
                <c:pt idx="188">
                  <c:v>10.320637122591448</c:v>
                </c:pt>
                <c:pt idx="189">
                  <c:v>10.535812680887979</c:v>
                </c:pt>
                <c:pt idx="190">
                  <c:v>10.746484351449736</c:v>
                </c:pt>
                <c:pt idx="191">
                  <c:v>10.952231076697297</c:v>
                </c:pt>
                <c:pt idx="192">
                  <c:v>11.152647085134587</c:v>
                </c:pt>
                <c:pt idx="193">
                  <c:v>11.347342631424366</c:v>
                </c:pt>
                <c:pt idx="194">
                  <c:v>11.535944693152144</c:v>
                </c:pt>
                <c:pt idx="195">
                  <c:v>11.718097623307335</c:v>
                </c:pt>
                <c:pt idx="196">
                  <c:v>11.893463757594956</c:v>
                </c:pt>
                <c:pt idx="197">
                  <c:v>12.061723975777715</c:v>
                </c:pt>
                <c:pt idx="198">
                  <c:v>12.222578216336739</c:v>
                </c:pt>
                <c:pt idx="199">
                  <c:v>12.375745943829592</c:v>
                </c:pt>
                <c:pt idx="200">
                  <c:v>12.520966568416483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13F-4771-961A-9F60DCE656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3001016"/>
        <c:axId val="1"/>
      </c:scatterChart>
      <c:valAx>
        <c:axId val="403001016"/>
        <c:scaling>
          <c:orientation val="minMax"/>
          <c:max val="1"/>
        </c:scaling>
        <c:delete val="0"/>
        <c:axPos val="b"/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8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id-ID"/>
                  <a:t>Waktu (dtk)</a:t>
                </a:r>
              </a:p>
            </c:rich>
          </c:tx>
          <c:layout>
            <c:manualLayout>
              <c:xMode val="edge"/>
              <c:yMode val="edge"/>
              <c:x val="0.43685387152692867"/>
              <c:y val="0.9583350450758872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1" i="0" u="none" strike="noStrike" baseline="0">
                <a:solidFill>
                  <a:srgbClr val="000080"/>
                </a:solidFill>
                <a:latin typeface="Verdana"/>
                <a:ea typeface="Verdana"/>
                <a:cs typeface="Verdana"/>
              </a:defRPr>
            </a:pPr>
            <a:endParaRPr lang="id-ID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20"/>
          <c:min val="-2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8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id-ID"/>
                  <a:t>Respon Sistem</a:t>
                </a:r>
              </a:p>
            </c:rich>
          </c:tx>
          <c:layout>
            <c:manualLayout>
              <c:xMode val="edge"/>
              <c:yMode val="edge"/>
              <c:x val="1.0351966873706004E-2"/>
              <c:y val="0.4148558332382364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1" i="0" u="none" strike="noStrike" baseline="0">
                <a:solidFill>
                  <a:srgbClr val="000080"/>
                </a:solidFill>
                <a:latin typeface="Verdana"/>
                <a:ea typeface="Verdana"/>
                <a:cs typeface="Verdana"/>
              </a:defRPr>
            </a:pPr>
            <a:endParaRPr lang="id-ID"/>
          </a:p>
        </c:txPr>
        <c:crossAx val="403001016"/>
        <c:crosses val="autoZero"/>
        <c:crossBetween val="midCat"/>
      </c:valAx>
      <c:spPr>
        <a:blipFill dpi="0" rotWithShape="0">
          <a:blip xmlns:r="http://schemas.openxmlformats.org/officeDocument/2006/relationships" r:embed="rId1"/>
          <a:srcRect/>
          <a:tile tx="0" ty="0" sx="100000" sy="100000" flip="none" algn="tl"/>
        </a:blipFill>
        <a:ln w="12700">
          <a:solidFill>
            <a:srgbClr val="FFFFCC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6322380958626193"/>
          <c:y val="8.3204993262616517E-2"/>
          <c:w val="0.29958707909659804"/>
          <c:h val="0.1001541585568532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0" b="1" i="0" u="none" strike="noStrike" baseline="0">
              <a:solidFill>
                <a:srgbClr val="000080"/>
              </a:solidFill>
              <a:latin typeface="Verdana"/>
              <a:ea typeface="Verdana"/>
              <a:cs typeface="Verdana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rgbClr val="CCCCFF"/>
    </a:solidFill>
    <a:ln w="9525">
      <a:noFill/>
    </a:ln>
  </c:spPr>
  <c:txPr>
    <a:bodyPr/>
    <a:lstStyle/>
    <a:p>
      <a:pPr>
        <a:defRPr sz="975" b="1" i="0" u="none" strike="noStrike" baseline="0">
          <a:solidFill>
            <a:srgbClr val="000080"/>
          </a:solidFill>
          <a:latin typeface="Verdana"/>
          <a:ea typeface="Verdana"/>
          <a:cs typeface="Verdana"/>
        </a:defRPr>
      </a:pPr>
      <a:endParaRPr lang="id-ID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80"/>
                </a:solidFill>
                <a:latin typeface="Verdana"/>
                <a:ea typeface="Verdana"/>
                <a:cs typeface="Verdana"/>
              </a:defRPr>
            </a:pPr>
            <a:r>
              <a:rPr lang="id-ID"/>
              <a:t>Respon Kontrol Sistem Orde 1</a:t>
            </a:r>
          </a:p>
        </c:rich>
      </c:tx>
      <c:layout>
        <c:manualLayout>
          <c:xMode val="edge"/>
          <c:yMode val="edge"/>
          <c:x val="0.27536297093298123"/>
          <c:y val="9.057971014492754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884306483554287E-2"/>
          <c:y val="5.8551661925544951E-2"/>
          <c:w val="0.87810005942106328"/>
          <c:h val="0.89830576059454492"/>
        </c:manualLayout>
      </c:layout>
      <c:scatterChart>
        <c:scatterStyle val="smoothMarker"/>
        <c:varyColors val="0"/>
        <c:ser>
          <c:idx val="1"/>
          <c:order val="0"/>
          <c:tx>
            <c:v>Sinyal Kontrol</c:v>
          </c:tx>
          <c:spPr>
            <a:ln w="38100">
              <a:solidFill>
                <a:srgbClr val="99CC00"/>
              </a:solidFill>
              <a:prstDash val="solid"/>
            </a:ln>
          </c:spPr>
          <c:marker>
            <c:symbol val="none"/>
          </c:marker>
          <c:xVal>
            <c:numRef>
              <c:f>Sheet1!$A$9:$A$209</c:f>
              <c:numCache>
                <c:formatCode>General</c:formatCode>
                <c:ptCount val="2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5.4999999999999993E-2</c:v>
                </c:pt>
                <c:pt idx="12">
                  <c:v>5.9999999999999991E-2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9.5000000000000015E-2</c:v>
                </c:pt>
                <c:pt idx="20">
                  <c:v>0.10000000000000002</c:v>
                </c:pt>
                <c:pt idx="21">
                  <c:v>0.10500000000000002</c:v>
                </c:pt>
                <c:pt idx="22">
                  <c:v>0.11000000000000003</c:v>
                </c:pt>
                <c:pt idx="23">
                  <c:v>0.11500000000000003</c:v>
                </c:pt>
                <c:pt idx="24">
                  <c:v>0.12000000000000004</c:v>
                </c:pt>
                <c:pt idx="25">
                  <c:v>0.12500000000000003</c:v>
                </c:pt>
                <c:pt idx="26">
                  <c:v>0.13000000000000003</c:v>
                </c:pt>
                <c:pt idx="27">
                  <c:v>0.13500000000000004</c:v>
                </c:pt>
                <c:pt idx="28">
                  <c:v>0.14000000000000004</c:v>
                </c:pt>
                <c:pt idx="29">
                  <c:v>0.14500000000000005</c:v>
                </c:pt>
                <c:pt idx="30">
                  <c:v>0.15000000000000005</c:v>
                </c:pt>
                <c:pt idx="31">
                  <c:v>0.15500000000000005</c:v>
                </c:pt>
                <c:pt idx="32">
                  <c:v>0.16000000000000006</c:v>
                </c:pt>
                <c:pt idx="33">
                  <c:v>0.16500000000000006</c:v>
                </c:pt>
                <c:pt idx="34">
                  <c:v>0.17000000000000007</c:v>
                </c:pt>
                <c:pt idx="35">
                  <c:v>0.17500000000000007</c:v>
                </c:pt>
                <c:pt idx="36">
                  <c:v>0.18000000000000008</c:v>
                </c:pt>
                <c:pt idx="37">
                  <c:v>0.18500000000000008</c:v>
                </c:pt>
                <c:pt idx="38">
                  <c:v>0.19000000000000009</c:v>
                </c:pt>
                <c:pt idx="39">
                  <c:v>0.19500000000000009</c:v>
                </c:pt>
                <c:pt idx="40">
                  <c:v>0.20000000000000009</c:v>
                </c:pt>
                <c:pt idx="41">
                  <c:v>0.2050000000000001</c:v>
                </c:pt>
                <c:pt idx="42">
                  <c:v>0.2100000000000001</c:v>
                </c:pt>
                <c:pt idx="43">
                  <c:v>0.21500000000000011</c:v>
                </c:pt>
                <c:pt idx="44">
                  <c:v>0.22000000000000011</c:v>
                </c:pt>
                <c:pt idx="45">
                  <c:v>0.22500000000000012</c:v>
                </c:pt>
                <c:pt idx="46">
                  <c:v>0.23000000000000012</c:v>
                </c:pt>
                <c:pt idx="47">
                  <c:v>0.23500000000000013</c:v>
                </c:pt>
                <c:pt idx="48">
                  <c:v>0.24000000000000013</c:v>
                </c:pt>
                <c:pt idx="49">
                  <c:v>0.24500000000000013</c:v>
                </c:pt>
                <c:pt idx="50">
                  <c:v>0.25000000000000011</c:v>
                </c:pt>
                <c:pt idx="51">
                  <c:v>0.25500000000000012</c:v>
                </c:pt>
                <c:pt idx="52">
                  <c:v>0.26000000000000012</c:v>
                </c:pt>
                <c:pt idx="53">
                  <c:v>0.26500000000000012</c:v>
                </c:pt>
                <c:pt idx="54">
                  <c:v>0.27000000000000013</c:v>
                </c:pt>
                <c:pt idx="55">
                  <c:v>0.27500000000000013</c:v>
                </c:pt>
                <c:pt idx="56">
                  <c:v>0.28000000000000014</c:v>
                </c:pt>
                <c:pt idx="57">
                  <c:v>0.28500000000000014</c:v>
                </c:pt>
                <c:pt idx="58">
                  <c:v>0.29000000000000015</c:v>
                </c:pt>
                <c:pt idx="59">
                  <c:v>0.29500000000000015</c:v>
                </c:pt>
                <c:pt idx="60">
                  <c:v>0.30000000000000016</c:v>
                </c:pt>
                <c:pt idx="61">
                  <c:v>0.30500000000000016</c:v>
                </c:pt>
                <c:pt idx="62">
                  <c:v>0.31000000000000016</c:v>
                </c:pt>
                <c:pt idx="63">
                  <c:v>0.31500000000000017</c:v>
                </c:pt>
                <c:pt idx="64">
                  <c:v>0.32000000000000017</c:v>
                </c:pt>
                <c:pt idx="65">
                  <c:v>0.32500000000000018</c:v>
                </c:pt>
                <c:pt idx="66">
                  <c:v>0.33000000000000018</c:v>
                </c:pt>
                <c:pt idx="67">
                  <c:v>0.33500000000000019</c:v>
                </c:pt>
                <c:pt idx="68">
                  <c:v>0.34000000000000019</c:v>
                </c:pt>
                <c:pt idx="69">
                  <c:v>0.3450000000000002</c:v>
                </c:pt>
                <c:pt idx="70">
                  <c:v>0.3500000000000002</c:v>
                </c:pt>
                <c:pt idx="71">
                  <c:v>0.3550000000000002</c:v>
                </c:pt>
                <c:pt idx="72">
                  <c:v>0.36000000000000021</c:v>
                </c:pt>
                <c:pt idx="73">
                  <c:v>0.36500000000000021</c:v>
                </c:pt>
                <c:pt idx="74">
                  <c:v>0.37000000000000022</c:v>
                </c:pt>
                <c:pt idx="75">
                  <c:v>0.37500000000000022</c:v>
                </c:pt>
                <c:pt idx="76">
                  <c:v>0.38000000000000023</c:v>
                </c:pt>
                <c:pt idx="77">
                  <c:v>0.38500000000000023</c:v>
                </c:pt>
                <c:pt idx="78">
                  <c:v>0.39000000000000024</c:v>
                </c:pt>
                <c:pt idx="79">
                  <c:v>0.39500000000000024</c:v>
                </c:pt>
                <c:pt idx="80">
                  <c:v>0.40000000000000024</c:v>
                </c:pt>
                <c:pt idx="81">
                  <c:v>0.40500000000000025</c:v>
                </c:pt>
                <c:pt idx="82">
                  <c:v>0.41000000000000025</c:v>
                </c:pt>
                <c:pt idx="83">
                  <c:v>0.41500000000000026</c:v>
                </c:pt>
                <c:pt idx="84">
                  <c:v>0.42000000000000026</c:v>
                </c:pt>
                <c:pt idx="85">
                  <c:v>0.42500000000000027</c:v>
                </c:pt>
                <c:pt idx="86">
                  <c:v>0.43000000000000027</c:v>
                </c:pt>
                <c:pt idx="87">
                  <c:v>0.43500000000000028</c:v>
                </c:pt>
                <c:pt idx="88">
                  <c:v>0.44000000000000028</c:v>
                </c:pt>
                <c:pt idx="89">
                  <c:v>0.44500000000000028</c:v>
                </c:pt>
                <c:pt idx="90">
                  <c:v>0.45000000000000029</c:v>
                </c:pt>
                <c:pt idx="91">
                  <c:v>0.45500000000000029</c:v>
                </c:pt>
                <c:pt idx="92">
                  <c:v>0.4600000000000003</c:v>
                </c:pt>
                <c:pt idx="93">
                  <c:v>0.4650000000000003</c:v>
                </c:pt>
                <c:pt idx="94">
                  <c:v>0.47000000000000031</c:v>
                </c:pt>
                <c:pt idx="95">
                  <c:v>0.47500000000000031</c:v>
                </c:pt>
                <c:pt idx="96">
                  <c:v>0.48000000000000032</c:v>
                </c:pt>
                <c:pt idx="97">
                  <c:v>0.48500000000000032</c:v>
                </c:pt>
                <c:pt idx="98">
                  <c:v>0.49000000000000032</c:v>
                </c:pt>
                <c:pt idx="99">
                  <c:v>0.49500000000000033</c:v>
                </c:pt>
                <c:pt idx="100">
                  <c:v>0.50000000000000033</c:v>
                </c:pt>
                <c:pt idx="101">
                  <c:v>0.50500000000000034</c:v>
                </c:pt>
                <c:pt idx="102">
                  <c:v>0.51000000000000034</c:v>
                </c:pt>
                <c:pt idx="103">
                  <c:v>0.51500000000000035</c:v>
                </c:pt>
                <c:pt idx="104">
                  <c:v>0.52000000000000035</c:v>
                </c:pt>
                <c:pt idx="105">
                  <c:v>0.52500000000000036</c:v>
                </c:pt>
                <c:pt idx="106">
                  <c:v>0.53000000000000036</c:v>
                </c:pt>
                <c:pt idx="107">
                  <c:v>0.53500000000000036</c:v>
                </c:pt>
                <c:pt idx="108">
                  <c:v>0.54000000000000037</c:v>
                </c:pt>
                <c:pt idx="109">
                  <c:v>0.54500000000000037</c:v>
                </c:pt>
                <c:pt idx="110">
                  <c:v>0.55000000000000038</c:v>
                </c:pt>
                <c:pt idx="111">
                  <c:v>0.55500000000000038</c:v>
                </c:pt>
                <c:pt idx="112">
                  <c:v>0.56000000000000039</c:v>
                </c:pt>
                <c:pt idx="113">
                  <c:v>0.56500000000000039</c:v>
                </c:pt>
                <c:pt idx="114">
                  <c:v>0.5700000000000004</c:v>
                </c:pt>
                <c:pt idx="115">
                  <c:v>0.5750000000000004</c:v>
                </c:pt>
                <c:pt idx="116">
                  <c:v>0.5800000000000004</c:v>
                </c:pt>
                <c:pt idx="117">
                  <c:v>0.58500000000000041</c:v>
                </c:pt>
                <c:pt idx="118">
                  <c:v>0.59000000000000041</c:v>
                </c:pt>
                <c:pt idx="119">
                  <c:v>0.59500000000000042</c:v>
                </c:pt>
                <c:pt idx="120">
                  <c:v>0.60000000000000042</c:v>
                </c:pt>
                <c:pt idx="121">
                  <c:v>0.60500000000000043</c:v>
                </c:pt>
                <c:pt idx="122">
                  <c:v>0.61000000000000043</c:v>
                </c:pt>
                <c:pt idx="123">
                  <c:v>0.61500000000000044</c:v>
                </c:pt>
                <c:pt idx="124">
                  <c:v>0.62000000000000044</c:v>
                </c:pt>
                <c:pt idx="125">
                  <c:v>0.62500000000000044</c:v>
                </c:pt>
                <c:pt idx="126">
                  <c:v>0.63000000000000045</c:v>
                </c:pt>
                <c:pt idx="127">
                  <c:v>0.63500000000000045</c:v>
                </c:pt>
                <c:pt idx="128">
                  <c:v>0.64000000000000046</c:v>
                </c:pt>
                <c:pt idx="129">
                  <c:v>0.64500000000000046</c:v>
                </c:pt>
                <c:pt idx="130">
                  <c:v>0.65000000000000047</c:v>
                </c:pt>
                <c:pt idx="131">
                  <c:v>0.65500000000000047</c:v>
                </c:pt>
                <c:pt idx="132">
                  <c:v>0.66000000000000048</c:v>
                </c:pt>
                <c:pt idx="133">
                  <c:v>0.66500000000000048</c:v>
                </c:pt>
                <c:pt idx="134">
                  <c:v>0.67000000000000048</c:v>
                </c:pt>
                <c:pt idx="135">
                  <c:v>0.67500000000000049</c:v>
                </c:pt>
                <c:pt idx="136">
                  <c:v>0.68000000000000049</c:v>
                </c:pt>
                <c:pt idx="137">
                  <c:v>0.6850000000000005</c:v>
                </c:pt>
                <c:pt idx="138">
                  <c:v>0.6900000000000005</c:v>
                </c:pt>
                <c:pt idx="139">
                  <c:v>0.69500000000000051</c:v>
                </c:pt>
                <c:pt idx="140">
                  <c:v>0.70000000000000051</c:v>
                </c:pt>
                <c:pt idx="141">
                  <c:v>0.70500000000000052</c:v>
                </c:pt>
                <c:pt idx="142">
                  <c:v>0.71000000000000052</c:v>
                </c:pt>
                <c:pt idx="143">
                  <c:v>0.71500000000000052</c:v>
                </c:pt>
                <c:pt idx="144">
                  <c:v>0.72000000000000053</c:v>
                </c:pt>
                <c:pt idx="145">
                  <c:v>0.72500000000000053</c:v>
                </c:pt>
                <c:pt idx="146">
                  <c:v>0.73000000000000054</c:v>
                </c:pt>
                <c:pt idx="147">
                  <c:v>0.73500000000000054</c:v>
                </c:pt>
                <c:pt idx="148">
                  <c:v>0.74000000000000055</c:v>
                </c:pt>
                <c:pt idx="149">
                  <c:v>0.74500000000000055</c:v>
                </c:pt>
                <c:pt idx="150">
                  <c:v>0.75000000000000056</c:v>
                </c:pt>
                <c:pt idx="151">
                  <c:v>0.75500000000000056</c:v>
                </c:pt>
                <c:pt idx="152">
                  <c:v>0.76000000000000056</c:v>
                </c:pt>
                <c:pt idx="153">
                  <c:v>0.76500000000000057</c:v>
                </c:pt>
                <c:pt idx="154">
                  <c:v>0.77000000000000057</c:v>
                </c:pt>
                <c:pt idx="155">
                  <c:v>0.77500000000000058</c:v>
                </c:pt>
                <c:pt idx="156">
                  <c:v>0.78000000000000058</c:v>
                </c:pt>
                <c:pt idx="157">
                  <c:v>0.78500000000000059</c:v>
                </c:pt>
                <c:pt idx="158">
                  <c:v>0.79000000000000059</c:v>
                </c:pt>
                <c:pt idx="159">
                  <c:v>0.7950000000000006</c:v>
                </c:pt>
                <c:pt idx="160">
                  <c:v>0.8000000000000006</c:v>
                </c:pt>
                <c:pt idx="161">
                  <c:v>0.8050000000000006</c:v>
                </c:pt>
                <c:pt idx="162">
                  <c:v>0.81000000000000061</c:v>
                </c:pt>
                <c:pt idx="163">
                  <c:v>0.81500000000000061</c:v>
                </c:pt>
                <c:pt idx="164">
                  <c:v>0.82000000000000062</c:v>
                </c:pt>
                <c:pt idx="165">
                  <c:v>0.82500000000000062</c:v>
                </c:pt>
                <c:pt idx="166">
                  <c:v>0.83000000000000063</c:v>
                </c:pt>
                <c:pt idx="167">
                  <c:v>0.83500000000000063</c:v>
                </c:pt>
                <c:pt idx="168">
                  <c:v>0.84000000000000064</c:v>
                </c:pt>
                <c:pt idx="169">
                  <c:v>0.84500000000000064</c:v>
                </c:pt>
                <c:pt idx="170">
                  <c:v>0.85000000000000064</c:v>
                </c:pt>
                <c:pt idx="171">
                  <c:v>0.85500000000000065</c:v>
                </c:pt>
                <c:pt idx="172">
                  <c:v>0.86000000000000065</c:v>
                </c:pt>
                <c:pt idx="173">
                  <c:v>0.86500000000000066</c:v>
                </c:pt>
                <c:pt idx="174">
                  <c:v>0.87000000000000066</c:v>
                </c:pt>
                <c:pt idx="175">
                  <c:v>0.87500000000000067</c:v>
                </c:pt>
                <c:pt idx="176">
                  <c:v>0.88000000000000067</c:v>
                </c:pt>
                <c:pt idx="177">
                  <c:v>0.88500000000000068</c:v>
                </c:pt>
                <c:pt idx="178">
                  <c:v>0.89000000000000068</c:v>
                </c:pt>
                <c:pt idx="179">
                  <c:v>0.89500000000000068</c:v>
                </c:pt>
                <c:pt idx="180">
                  <c:v>0.90000000000000069</c:v>
                </c:pt>
                <c:pt idx="181">
                  <c:v>0.90500000000000069</c:v>
                </c:pt>
                <c:pt idx="182">
                  <c:v>0.9100000000000007</c:v>
                </c:pt>
                <c:pt idx="183">
                  <c:v>0.9150000000000007</c:v>
                </c:pt>
                <c:pt idx="184">
                  <c:v>0.92000000000000071</c:v>
                </c:pt>
                <c:pt idx="185">
                  <c:v>0.92500000000000071</c:v>
                </c:pt>
                <c:pt idx="186">
                  <c:v>0.93000000000000071</c:v>
                </c:pt>
                <c:pt idx="187">
                  <c:v>0.93500000000000072</c:v>
                </c:pt>
                <c:pt idx="188">
                  <c:v>0.94000000000000072</c:v>
                </c:pt>
                <c:pt idx="189">
                  <c:v>0.94500000000000073</c:v>
                </c:pt>
                <c:pt idx="190">
                  <c:v>0.95000000000000073</c:v>
                </c:pt>
                <c:pt idx="191">
                  <c:v>0.95500000000000074</c:v>
                </c:pt>
                <c:pt idx="192">
                  <c:v>0.96000000000000074</c:v>
                </c:pt>
                <c:pt idx="193">
                  <c:v>0.96500000000000075</c:v>
                </c:pt>
                <c:pt idx="194">
                  <c:v>0.97000000000000075</c:v>
                </c:pt>
                <c:pt idx="195">
                  <c:v>0.97500000000000075</c:v>
                </c:pt>
                <c:pt idx="196">
                  <c:v>0.98000000000000076</c:v>
                </c:pt>
                <c:pt idx="197">
                  <c:v>0.98500000000000076</c:v>
                </c:pt>
                <c:pt idx="198">
                  <c:v>0.99000000000000077</c:v>
                </c:pt>
                <c:pt idx="199">
                  <c:v>0.99500000000000077</c:v>
                </c:pt>
                <c:pt idx="200">
                  <c:v>1.0000000000000007</c:v>
                </c:pt>
              </c:numCache>
            </c:numRef>
          </c:xVal>
          <c:yVal>
            <c:numRef>
              <c:f>Sheet1!$G$9:$G$209</c:f>
              <c:numCache>
                <c:formatCode>General</c:formatCode>
                <c:ptCount val="201"/>
                <c:pt idx="0">
                  <c:v>36.1</c:v>
                </c:pt>
                <c:pt idx="1">
                  <c:v>37.089571572019224</c:v>
                </c:pt>
                <c:pt idx="2">
                  <c:v>38.079143144038454</c:v>
                </c:pt>
                <c:pt idx="3">
                  <c:v>39.068714716057677</c:v>
                </c:pt>
                <c:pt idx="4">
                  <c:v>40.0582862880769</c:v>
                </c:pt>
                <c:pt idx="5">
                  <c:v>41.04785786009613</c:v>
                </c:pt>
                <c:pt idx="6">
                  <c:v>42.037429432115353</c:v>
                </c:pt>
                <c:pt idx="7">
                  <c:v>43.027001004134576</c:v>
                </c:pt>
                <c:pt idx="8">
                  <c:v>44.016572576153806</c:v>
                </c:pt>
                <c:pt idx="9">
                  <c:v>45.006144148173028</c:v>
                </c:pt>
                <c:pt idx="10">
                  <c:v>45.995715720192251</c:v>
                </c:pt>
                <c:pt idx="11">
                  <c:v>46.985287292211481</c:v>
                </c:pt>
                <c:pt idx="12">
                  <c:v>47.974858864230704</c:v>
                </c:pt>
                <c:pt idx="13">
                  <c:v>48.964430436249927</c:v>
                </c:pt>
                <c:pt idx="14">
                  <c:v>49.954002008269157</c:v>
                </c:pt>
                <c:pt idx="15">
                  <c:v>50.94357358028838</c:v>
                </c:pt>
                <c:pt idx="16">
                  <c:v>51.933145152307603</c:v>
                </c:pt>
                <c:pt idx="17">
                  <c:v>52.922716724326833</c:v>
                </c:pt>
                <c:pt idx="18">
                  <c:v>53.912288296346055</c:v>
                </c:pt>
                <c:pt idx="19">
                  <c:v>54.901859868365278</c:v>
                </c:pt>
                <c:pt idx="20">
                  <c:v>55.891431440384508</c:v>
                </c:pt>
                <c:pt idx="21">
                  <c:v>56.881003012403731</c:v>
                </c:pt>
                <c:pt idx="22">
                  <c:v>57.870574584422954</c:v>
                </c:pt>
                <c:pt idx="23">
                  <c:v>58.860146156442184</c:v>
                </c:pt>
                <c:pt idx="24">
                  <c:v>59.849717728461414</c:v>
                </c:pt>
                <c:pt idx="25">
                  <c:v>60.839289300480644</c:v>
                </c:pt>
                <c:pt idx="26">
                  <c:v>61.828860872499874</c:v>
                </c:pt>
                <c:pt idx="27">
                  <c:v>61.43556954129329</c:v>
                </c:pt>
                <c:pt idx="28">
                  <c:v>60.988768499379198</c:v>
                </c:pt>
                <c:pt idx="29">
                  <c:v>60.488281702303659</c:v>
                </c:pt>
                <c:pt idx="30">
                  <c:v>59.933935945039408</c:v>
                </c:pt>
                <c:pt idx="31">
                  <c:v>59.325560816188641</c:v>
                </c:pt>
                <c:pt idx="32">
                  <c:v>58.662988652924511</c:v>
                </c:pt>
                <c:pt idx="33">
                  <c:v>57.946054496659301</c:v>
                </c:pt>
                <c:pt idx="34">
                  <c:v>57.174596049427656</c:v>
                </c:pt>
                <c:pt idx="35">
                  <c:v>56.348453630973381</c:v>
                </c:pt>
                <c:pt idx="36">
                  <c:v>55.467470136528249</c:v>
                </c:pt>
                <c:pt idx="37">
                  <c:v>54.53149099527193</c:v>
                </c:pt>
                <c:pt idx="38">
                  <c:v>53.540364129461814</c:v>
                </c:pt>
                <c:pt idx="39">
                  <c:v>52.493939914222153</c:v>
                </c:pt>
                <c:pt idx="40">
                  <c:v>51.392071137981588</c:v>
                </c:pt>
                <c:pt idx="41">
                  <c:v>50.234612963549012</c:v>
                </c:pt>
                <c:pt idx="42">
                  <c:v>49.021422889816975</c:v>
                </c:pt>
                <c:pt idx="43">
                  <c:v>47.752360714083039</c:v>
                </c:pt>
                <c:pt idx="44">
                  <c:v>46.427288494978633</c:v>
                </c:pt>
                <c:pt idx="45">
                  <c:v>45.046070515996014</c:v>
                </c:pt>
                <c:pt idx="46">
                  <c:v>43.608573249603346</c:v>
                </c:pt>
                <c:pt idx="47">
                  <c:v>42.114665321938652</c:v>
                </c:pt>
                <c:pt idx="48">
                  <c:v>40.564217478073225</c:v>
                </c:pt>
                <c:pt idx="49">
                  <c:v>38.957102547835298</c:v>
                </c:pt>
                <c:pt idx="50">
                  <c:v>37.293195412184843</c:v>
                </c:pt>
                <c:pt idx="51">
                  <c:v>35.572372970130935</c:v>
                </c:pt>
                <c:pt idx="52">
                  <c:v>33.794514106182447</c:v>
                </c:pt>
                <c:pt idx="53">
                  <c:v>31.959499658323956</c:v>
                </c:pt>
                <c:pt idx="54">
                  <c:v>30.120184957397697</c:v>
                </c:pt>
                <c:pt idx="55">
                  <c:v>28.279102106888455</c:v>
                </c:pt>
                <c:pt idx="56">
                  <c:v>26.438805301665091</c:v>
                </c:pt>
                <c:pt idx="57">
                  <c:v>24.601870547755858</c:v>
                </c:pt>
                <c:pt idx="58">
                  <c:v>22.770895385416239</c:v>
                </c:pt>
                <c:pt idx="59">
                  <c:v>20.94849861545595</c:v>
                </c:pt>
                <c:pt idx="60">
                  <c:v>19.137320028792185</c:v>
                </c:pt>
                <c:pt idx="61">
                  <c:v>17.340020139195985</c:v>
                </c:pt>
                <c:pt idx="62">
                  <c:v>15.559279919199273</c:v>
                </c:pt>
                <c:pt idx="63">
                  <c:v>13.797800539130041</c:v>
                </c:pt>
                <c:pt idx="64">
                  <c:v>12.058303109243493</c:v>
                </c:pt>
                <c:pt idx="65">
                  <c:v>10.343528424917192</c:v>
                </c:pt>
                <c:pt idx="66">
                  <c:v>8.6562367148783785</c:v>
                </c:pt>
                <c:pt idx="67">
                  <c:v>6.9992073924320621</c:v>
                </c:pt>
                <c:pt idx="68">
                  <c:v>5.3752388096584447</c:v>
                </c:pt>
                <c:pt idx="69">
                  <c:v>3.7871480145487268</c:v>
                </c:pt>
                <c:pt idx="70">
                  <c:v>2.2377705110483745</c:v>
                </c:pt>
                <c:pt idx="71">
                  <c:v>0.72996002197723797</c:v>
                </c:pt>
                <c:pt idx="72">
                  <c:v>-0.73341174520374253</c:v>
                </c:pt>
                <c:pt idx="73">
                  <c:v>-2.1494553298095767</c:v>
                </c:pt>
                <c:pt idx="74">
                  <c:v>-3.5152637465617751</c:v>
                </c:pt>
                <c:pt idx="75">
                  <c:v>-4.8279127114621367</c:v>
                </c:pt>
                <c:pt idx="76">
                  <c:v>-6.0844608649392455</c:v>
                </c:pt>
                <c:pt idx="77">
                  <c:v>-7.28194999229693</c:v>
                </c:pt>
                <c:pt idx="78">
                  <c:v>-8.4174052414935225</c:v>
                </c:pt>
                <c:pt idx="79">
                  <c:v>-9.4878353382808243</c:v>
                </c:pt>
                <c:pt idx="80">
                  <c:v>-10.490232798731252</c:v>
                </c:pt>
                <c:pt idx="81">
                  <c:v>-11.423603330405005</c:v>
                </c:pt>
                <c:pt idx="82">
                  <c:v>-12.287061158235677</c:v>
                </c:pt>
                <c:pt idx="83">
                  <c:v>-13.079830779339826</c:v>
                </c:pt>
                <c:pt idx="84">
                  <c:v>-13.801248701985873</c:v>
                </c:pt>
                <c:pt idx="85">
                  <c:v>-14.450765168809738</c:v>
                </c:pt>
                <c:pt idx="86">
                  <c:v>-15.02794586436541</c:v>
                </c:pt>
                <c:pt idx="87">
                  <c:v>-15.532473607099176</c:v>
                </c:pt>
                <c:pt idx="88">
                  <c:v>-15.964150025837249</c:v>
                </c:pt>
                <c:pt idx="89">
                  <c:v>-16.322897220876897</c:v>
                </c:pt>
                <c:pt idx="90">
                  <c:v>-16.608759409771949</c:v>
                </c:pt>
                <c:pt idx="91">
                  <c:v>-16.821904557904169</c:v>
                </c:pt>
                <c:pt idx="92">
                  <c:v>-16.962625993932424</c:v>
                </c:pt>
                <c:pt idx="93">
                  <c:v>-17.031344010212106</c:v>
                </c:pt>
                <c:pt idx="94">
                  <c:v>-17.028607448277928</c:v>
                </c:pt>
                <c:pt idx="95">
                  <c:v>-16.955095269483394</c:v>
                </c:pt>
                <c:pt idx="96">
                  <c:v>-16.811618110890862</c:v>
                </c:pt>
                <c:pt idx="97">
                  <c:v>-16.599119826506506</c:v>
                </c:pt>
                <c:pt idx="98">
                  <c:v>-16.318679013954615</c:v>
                </c:pt>
                <c:pt idx="99">
                  <c:v>-15.971510526686384</c:v>
                </c:pt>
                <c:pt idx="100">
                  <c:v>-15.558966971818272</c:v>
                </c:pt>
                <c:pt idx="101">
                  <c:v>-15.082540193695543</c:v>
                </c:pt>
                <c:pt idx="102">
                  <c:v>-14.543862743276687</c:v>
                </c:pt>
                <c:pt idx="103">
                  <c:v>-13.944709333434751</c:v>
                </c:pt>
                <c:pt idx="104">
                  <c:v>-13.286998280271813</c:v>
                </c:pt>
                <c:pt idx="105">
                  <c:v>-12.572792930542814</c:v>
                </c:pt>
                <c:pt idx="106">
                  <c:v>-11.804303075285398</c:v>
                </c:pt>
                <c:pt idx="107">
                  <c:v>-10.983886349752304</c:v>
                </c:pt>
                <c:pt idx="108">
                  <c:v>-10.113971888627633</c:v>
                </c:pt>
                <c:pt idx="109">
                  <c:v>-9.197056059956191</c:v>
                </c:pt>
                <c:pt idx="110">
                  <c:v>-8.2356980867106859</c:v>
                </c:pt>
                <c:pt idx="111">
                  <c:v>-7.2325155565732642</c:v>
                </c:pt>
                <c:pt idx="112">
                  <c:v>-6.1901798205118181</c:v>
                </c:pt>
                <c:pt idx="113">
                  <c:v>-5.1114112807352878</c:v>
                </c:pt>
                <c:pt idx="114">
                  <c:v>-3.998974568615806</c:v>
                </c:pt>
                <c:pt idx="115">
                  <c:v>-2.8556736131690292</c:v>
                </c:pt>
                <c:pt idx="116">
                  <c:v>-1.6843466006871779</c:v>
                </c:pt>
                <c:pt idx="117">
                  <c:v>-0.48786082612250947</c:v>
                </c:pt>
                <c:pt idx="118">
                  <c:v>0.73089256317825679</c:v>
                </c:pt>
                <c:pt idx="119">
                  <c:v>1.9690039307851226</c:v>
                </c:pt>
                <c:pt idx="120">
                  <c:v>3.2235506209356548</c:v>
                </c:pt>
                <c:pt idx="121">
                  <c:v>4.4916025341171339</c:v>
                </c:pt>
                <c:pt idx="122">
                  <c:v>5.7702278078692268</c:v>
                </c:pt>
                <c:pt idx="123">
                  <c:v>7.0564986021943525</c:v>
                </c:pt>
                <c:pt idx="124">
                  <c:v>8.3474969889609625</c:v>
                </c:pt>
                <c:pt idx="125">
                  <c:v>9.6403209446829745</c:v>
                </c:pt>
                <c:pt idx="126">
                  <c:v>10.932090446056989</c:v>
                </c:pt>
                <c:pt idx="127">
                  <c:v>12.219953667637375</c:v>
                </c:pt>
                <c:pt idx="128">
                  <c:v>13.501093281027755</c:v>
                </c:pt>
                <c:pt idx="129">
                  <c:v>14.772732854966264</c:v>
                </c:pt>
                <c:pt idx="130">
                  <c:v>16.032143355680695</c:v>
                </c:pt>
                <c:pt idx="131">
                  <c:v>17.276649746888641</c:v>
                </c:pt>
                <c:pt idx="132">
                  <c:v>18.503637688816813</c:v>
                </c:pt>
                <c:pt idx="133">
                  <c:v>19.710560335612918</c:v>
                </c:pt>
                <c:pt idx="134">
                  <c:v>20.894945230522826</c:v>
                </c:pt>
                <c:pt idx="135">
                  <c:v>22.054398320601944</c:v>
                </c:pt>
                <c:pt idx="136">
                  <c:v>23.186607818333485</c:v>
                </c:pt>
                <c:pt idx="137">
                  <c:v>24.289347903839012</c:v>
                </c:pt>
                <c:pt idx="138">
                  <c:v>25.360482261372756</c:v>
                </c:pt>
                <c:pt idx="139">
                  <c:v>26.397967443797562</c:v>
                </c:pt>
                <c:pt idx="140">
                  <c:v>27.39985605874779</c:v>
                </c:pt>
                <c:pt idx="141">
                  <c:v>28.36429977019235</c:v>
                </c:pt>
                <c:pt idx="142">
                  <c:v>29.289552109119327</c:v>
                </c:pt>
                <c:pt idx="143">
                  <c:v>30.173971087073227</c:v>
                </c:pt>
                <c:pt idx="144">
                  <c:v>31.016021606285054</c:v>
                </c:pt>
                <c:pt idx="145">
                  <c:v>31.814277660146232</c:v>
                </c:pt>
                <c:pt idx="146">
                  <c:v>32.56742431778784</c:v>
                </c:pt>
                <c:pt idx="147">
                  <c:v>33.27425948653832</c:v>
                </c:pt>
                <c:pt idx="148">
                  <c:v>33.933695446044737</c:v>
                </c:pt>
                <c:pt idx="149">
                  <c:v>34.54476014785503</c:v>
                </c:pt>
                <c:pt idx="150">
                  <c:v>35.10659827427196</c:v>
                </c:pt>
                <c:pt idx="151">
                  <c:v>35.618472050302806</c:v>
                </c:pt>
                <c:pt idx="152">
                  <c:v>36.079761802542976</c:v>
                </c:pt>
                <c:pt idx="153">
                  <c:v>36.489966258846223</c:v>
                </c:pt>
                <c:pt idx="154">
                  <c:v>36.848702582649111</c:v>
                </c:pt>
                <c:pt idx="155">
                  <c:v>37.155706135832958</c:v>
                </c:pt>
                <c:pt idx="156">
                  <c:v>37.410829964022142</c:v>
                </c:pt>
                <c:pt idx="157">
                  <c:v>37.614043998234365</c:v>
                </c:pt>
                <c:pt idx="158">
                  <c:v>37.765433966814953</c:v>
                </c:pt>
                <c:pt idx="159">
                  <c:v>37.865200011604585</c:v>
                </c:pt>
                <c:pt idx="160">
                  <c:v>37.913655002307593</c:v>
                </c:pt>
                <c:pt idx="161">
                  <c:v>37.911222543045675</c:v>
                </c:pt>
                <c:pt idx="162">
                  <c:v>37.858434779162152</c:v>
                </c:pt>
                <c:pt idx="163">
                  <c:v>37.755930009146994</c:v>
                </c:pt>
                <c:pt idx="164">
                  <c:v>37.604450106877593</c:v>
                </c:pt>
                <c:pt idx="165">
                  <c:v>37.404837759694885</c:v>
                </c:pt>
                <c:pt idx="166">
                  <c:v>37.15803352816134</c:v>
                </c:pt>
                <c:pt idx="167">
                  <c:v>36.865072733674523</c:v>
                </c:pt>
                <c:pt idx="168">
                  <c:v>36.52708218043832</c:v>
                </c:pt>
                <c:pt idx="169">
                  <c:v>36.145276718623819</c:v>
                </c:pt>
                <c:pt idx="170">
                  <c:v>35.720955655881653</c:v>
                </c:pt>
                <c:pt idx="171">
                  <c:v>35.255499024699475</c:v>
                </c:pt>
                <c:pt idx="172">
                  <c:v>34.75036371342982</c:v>
                </c:pt>
                <c:pt idx="173">
                  <c:v>34.207079469146926</c:v>
                </c:pt>
                <c:pt idx="174">
                  <c:v>33.627244780824483</c:v>
                </c:pt>
                <c:pt idx="175">
                  <c:v>33.012522651660724</c:v>
                </c:pt>
                <c:pt idx="176">
                  <c:v>32.364636269712221</c:v>
                </c:pt>
                <c:pt idx="177">
                  <c:v>31.685364586333456</c:v>
                </c:pt>
                <c:pt idx="178">
                  <c:v>30.976537812255216</c:v>
                </c:pt>
                <c:pt idx="179">
                  <c:v>30.240032841471841</c:v>
                </c:pt>
                <c:pt idx="180">
                  <c:v>29.477768613444223</c:v>
                </c:pt>
                <c:pt idx="181">
                  <c:v>28.691701424463432</c:v>
                </c:pt>
                <c:pt idx="182">
                  <c:v>27.883820199357519</c:v>
                </c:pt>
                <c:pt idx="183">
                  <c:v>27.056141735062674</c:v>
                </c:pt>
                <c:pt idx="184">
                  <c:v>26.210705927918582</c:v>
                </c:pt>
                <c:pt idx="185">
                  <c:v>25.349570996886751</c:v>
                </c:pt>
                <c:pt idx="186">
                  <c:v>24.474808715229852</c:v>
                </c:pt>
                <c:pt idx="187">
                  <c:v>23.588499663529653</c:v>
                </c:pt>
                <c:pt idx="188">
                  <c:v>22.692728517260548</c:v>
                </c:pt>
                <c:pt idx="189">
                  <c:v>21.789579378106346</c:v>
                </c:pt>
                <c:pt idx="190">
                  <c:v>20.881131158082852</c:v>
                </c:pt>
                <c:pt idx="191">
                  <c:v>19.969453025388276</c:v>
                </c:pt>
                <c:pt idx="192">
                  <c:v>19.056599920747367</c:v>
                </c:pt>
                <c:pt idx="193">
                  <c:v>18.144608152843087</c:v>
                </c:pt>
                <c:pt idx="194">
                  <c:v>17.235491081242088</c:v>
                </c:pt>
                <c:pt idx="195">
                  <c:v>16.331234895015857</c:v>
                </c:pt>
                <c:pt idx="196">
                  <c:v>15.433794495039916</c:v>
                </c:pt>
                <c:pt idx="197">
                  <c:v>14.545089487716558</c:v>
                </c:pt>
                <c:pt idx="198">
                  <c:v>13.667000297614406</c:v>
                </c:pt>
                <c:pt idx="199">
                  <c:v>12.801364406248334</c:v>
                </c:pt>
                <c:pt idx="200">
                  <c:v>11.949972723937798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704-4442-8DD7-8C6D5735E7E6}"/>
            </c:ext>
          </c:extLst>
        </c:ser>
        <c:ser>
          <c:idx val="2"/>
          <c:order val="1"/>
          <c:tx>
            <c:v>Referensi</c:v>
          </c:tx>
          <c:spPr>
            <a:ln w="38100">
              <a:solidFill>
                <a:srgbClr val="FF9900"/>
              </a:solidFill>
              <a:prstDash val="solid"/>
            </a:ln>
          </c:spPr>
          <c:marker>
            <c:symbol val="none"/>
          </c:marker>
          <c:xVal>
            <c:numRef>
              <c:f>Sheet1!$A$9:$A$209</c:f>
              <c:numCache>
                <c:formatCode>General</c:formatCode>
                <c:ptCount val="2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5.4999999999999993E-2</c:v>
                </c:pt>
                <c:pt idx="12">
                  <c:v>5.9999999999999991E-2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9.5000000000000015E-2</c:v>
                </c:pt>
                <c:pt idx="20">
                  <c:v>0.10000000000000002</c:v>
                </c:pt>
                <c:pt idx="21">
                  <c:v>0.10500000000000002</c:v>
                </c:pt>
                <c:pt idx="22">
                  <c:v>0.11000000000000003</c:v>
                </c:pt>
                <c:pt idx="23">
                  <c:v>0.11500000000000003</c:v>
                </c:pt>
                <c:pt idx="24">
                  <c:v>0.12000000000000004</c:v>
                </c:pt>
                <c:pt idx="25">
                  <c:v>0.12500000000000003</c:v>
                </c:pt>
                <c:pt idx="26">
                  <c:v>0.13000000000000003</c:v>
                </c:pt>
                <c:pt idx="27">
                  <c:v>0.13500000000000004</c:v>
                </c:pt>
                <c:pt idx="28">
                  <c:v>0.14000000000000004</c:v>
                </c:pt>
                <c:pt idx="29">
                  <c:v>0.14500000000000005</c:v>
                </c:pt>
                <c:pt idx="30">
                  <c:v>0.15000000000000005</c:v>
                </c:pt>
                <c:pt idx="31">
                  <c:v>0.15500000000000005</c:v>
                </c:pt>
                <c:pt idx="32">
                  <c:v>0.16000000000000006</c:v>
                </c:pt>
                <c:pt idx="33">
                  <c:v>0.16500000000000006</c:v>
                </c:pt>
                <c:pt idx="34">
                  <c:v>0.17000000000000007</c:v>
                </c:pt>
                <c:pt idx="35">
                  <c:v>0.17500000000000007</c:v>
                </c:pt>
                <c:pt idx="36">
                  <c:v>0.18000000000000008</c:v>
                </c:pt>
                <c:pt idx="37">
                  <c:v>0.18500000000000008</c:v>
                </c:pt>
                <c:pt idx="38">
                  <c:v>0.19000000000000009</c:v>
                </c:pt>
                <c:pt idx="39">
                  <c:v>0.19500000000000009</c:v>
                </c:pt>
                <c:pt idx="40">
                  <c:v>0.20000000000000009</c:v>
                </c:pt>
                <c:pt idx="41">
                  <c:v>0.2050000000000001</c:v>
                </c:pt>
                <c:pt idx="42">
                  <c:v>0.2100000000000001</c:v>
                </c:pt>
                <c:pt idx="43">
                  <c:v>0.21500000000000011</c:v>
                </c:pt>
                <c:pt idx="44">
                  <c:v>0.22000000000000011</c:v>
                </c:pt>
                <c:pt idx="45">
                  <c:v>0.22500000000000012</c:v>
                </c:pt>
                <c:pt idx="46">
                  <c:v>0.23000000000000012</c:v>
                </c:pt>
                <c:pt idx="47">
                  <c:v>0.23500000000000013</c:v>
                </c:pt>
                <c:pt idx="48">
                  <c:v>0.24000000000000013</c:v>
                </c:pt>
                <c:pt idx="49">
                  <c:v>0.24500000000000013</c:v>
                </c:pt>
                <c:pt idx="50">
                  <c:v>0.25000000000000011</c:v>
                </c:pt>
                <c:pt idx="51">
                  <c:v>0.25500000000000012</c:v>
                </c:pt>
                <c:pt idx="52">
                  <c:v>0.26000000000000012</c:v>
                </c:pt>
                <c:pt idx="53">
                  <c:v>0.26500000000000012</c:v>
                </c:pt>
                <c:pt idx="54">
                  <c:v>0.27000000000000013</c:v>
                </c:pt>
                <c:pt idx="55">
                  <c:v>0.27500000000000013</c:v>
                </c:pt>
                <c:pt idx="56">
                  <c:v>0.28000000000000014</c:v>
                </c:pt>
                <c:pt idx="57">
                  <c:v>0.28500000000000014</c:v>
                </c:pt>
                <c:pt idx="58">
                  <c:v>0.29000000000000015</c:v>
                </c:pt>
                <c:pt idx="59">
                  <c:v>0.29500000000000015</c:v>
                </c:pt>
                <c:pt idx="60">
                  <c:v>0.30000000000000016</c:v>
                </c:pt>
                <c:pt idx="61">
                  <c:v>0.30500000000000016</c:v>
                </c:pt>
                <c:pt idx="62">
                  <c:v>0.31000000000000016</c:v>
                </c:pt>
                <c:pt idx="63">
                  <c:v>0.31500000000000017</c:v>
                </c:pt>
                <c:pt idx="64">
                  <c:v>0.32000000000000017</c:v>
                </c:pt>
                <c:pt idx="65">
                  <c:v>0.32500000000000018</c:v>
                </c:pt>
                <c:pt idx="66">
                  <c:v>0.33000000000000018</c:v>
                </c:pt>
                <c:pt idx="67">
                  <c:v>0.33500000000000019</c:v>
                </c:pt>
                <c:pt idx="68">
                  <c:v>0.34000000000000019</c:v>
                </c:pt>
                <c:pt idx="69">
                  <c:v>0.3450000000000002</c:v>
                </c:pt>
                <c:pt idx="70">
                  <c:v>0.3500000000000002</c:v>
                </c:pt>
                <c:pt idx="71">
                  <c:v>0.3550000000000002</c:v>
                </c:pt>
                <c:pt idx="72">
                  <c:v>0.36000000000000021</c:v>
                </c:pt>
                <c:pt idx="73">
                  <c:v>0.36500000000000021</c:v>
                </c:pt>
                <c:pt idx="74">
                  <c:v>0.37000000000000022</c:v>
                </c:pt>
                <c:pt idx="75">
                  <c:v>0.37500000000000022</c:v>
                </c:pt>
                <c:pt idx="76">
                  <c:v>0.38000000000000023</c:v>
                </c:pt>
                <c:pt idx="77">
                  <c:v>0.38500000000000023</c:v>
                </c:pt>
                <c:pt idx="78">
                  <c:v>0.39000000000000024</c:v>
                </c:pt>
                <c:pt idx="79">
                  <c:v>0.39500000000000024</c:v>
                </c:pt>
                <c:pt idx="80">
                  <c:v>0.40000000000000024</c:v>
                </c:pt>
                <c:pt idx="81">
                  <c:v>0.40500000000000025</c:v>
                </c:pt>
                <c:pt idx="82">
                  <c:v>0.41000000000000025</c:v>
                </c:pt>
                <c:pt idx="83">
                  <c:v>0.41500000000000026</c:v>
                </c:pt>
                <c:pt idx="84">
                  <c:v>0.42000000000000026</c:v>
                </c:pt>
                <c:pt idx="85">
                  <c:v>0.42500000000000027</c:v>
                </c:pt>
                <c:pt idx="86">
                  <c:v>0.43000000000000027</c:v>
                </c:pt>
                <c:pt idx="87">
                  <c:v>0.43500000000000028</c:v>
                </c:pt>
                <c:pt idx="88">
                  <c:v>0.44000000000000028</c:v>
                </c:pt>
                <c:pt idx="89">
                  <c:v>0.44500000000000028</c:v>
                </c:pt>
                <c:pt idx="90">
                  <c:v>0.45000000000000029</c:v>
                </c:pt>
                <c:pt idx="91">
                  <c:v>0.45500000000000029</c:v>
                </c:pt>
                <c:pt idx="92">
                  <c:v>0.4600000000000003</c:v>
                </c:pt>
                <c:pt idx="93">
                  <c:v>0.4650000000000003</c:v>
                </c:pt>
                <c:pt idx="94">
                  <c:v>0.47000000000000031</c:v>
                </c:pt>
                <c:pt idx="95">
                  <c:v>0.47500000000000031</c:v>
                </c:pt>
                <c:pt idx="96">
                  <c:v>0.48000000000000032</c:v>
                </c:pt>
                <c:pt idx="97">
                  <c:v>0.48500000000000032</c:v>
                </c:pt>
                <c:pt idx="98">
                  <c:v>0.49000000000000032</c:v>
                </c:pt>
                <c:pt idx="99">
                  <c:v>0.49500000000000033</c:v>
                </c:pt>
                <c:pt idx="100">
                  <c:v>0.50000000000000033</c:v>
                </c:pt>
                <c:pt idx="101">
                  <c:v>0.50500000000000034</c:v>
                </c:pt>
                <c:pt idx="102">
                  <c:v>0.51000000000000034</c:v>
                </c:pt>
                <c:pt idx="103">
                  <c:v>0.51500000000000035</c:v>
                </c:pt>
                <c:pt idx="104">
                  <c:v>0.52000000000000035</c:v>
                </c:pt>
                <c:pt idx="105">
                  <c:v>0.52500000000000036</c:v>
                </c:pt>
                <c:pt idx="106">
                  <c:v>0.53000000000000036</c:v>
                </c:pt>
                <c:pt idx="107">
                  <c:v>0.53500000000000036</c:v>
                </c:pt>
                <c:pt idx="108">
                  <c:v>0.54000000000000037</c:v>
                </c:pt>
                <c:pt idx="109">
                  <c:v>0.54500000000000037</c:v>
                </c:pt>
                <c:pt idx="110">
                  <c:v>0.55000000000000038</c:v>
                </c:pt>
                <c:pt idx="111">
                  <c:v>0.55500000000000038</c:v>
                </c:pt>
                <c:pt idx="112">
                  <c:v>0.56000000000000039</c:v>
                </c:pt>
                <c:pt idx="113">
                  <c:v>0.56500000000000039</c:v>
                </c:pt>
                <c:pt idx="114">
                  <c:v>0.5700000000000004</c:v>
                </c:pt>
                <c:pt idx="115">
                  <c:v>0.5750000000000004</c:v>
                </c:pt>
                <c:pt idx="116">
                  <c:v>0.5800000000000004</c:v>
                </c:pt>
                <c:pt idx="117">
                  <c:v>0.58500000000000041</c:v>
                </c:pt>
                <c:pt idx="118">
                  <c:v>0.59000000000000041</c:v>
                </c:pt>
                <c:pt idx="119">
                  <c:v>0.59500000000000042</c:v>
                </c:pt>
                <c:pt idx="120">
                  <c:v>0.60000000000000042</c:v>
                </c:pt>
                <c:pt idx="121">
                  <c:v>0.60500000000000043</c:v>
                </c:pt>
                <c:pt idx="122">
                  <c:v>0.61000000000000043</c:v>
                </c:pt>
                <c:pt idx="123">
                  <c:v>0.61500000000000044</c:v>
                </c:pt>
                <c:pt idx="124">
                  <c:v>0.62000000000000044</c:v>
                </c:pt>
                <c:pt idx="125">
                  <c:v>0.62500000000000044</c:v>
                </c:pt>
                <c:pt idx="126">
                  <c:v>0.63000000000000045</c:v>
                </c:pt>
                <c:pt idx="127">
                  <c:v>0.63500000000000045</c:v>
                </c:pt>
                <c:pt idx="128">
                  <c:v>0.64000000000000046</c:v>
                </c:pt>
                <c:pt idx="129">
                  <c:v>0.64500000000000046</c:v>
                </c:pt>
                <c:pt idx="130">
                  <c:v>0.65000000000000047</c:v>
                </c:pt>
                <c:pt idx="131">
                  <c:v>0.65500000000000047</c:v>
                </c:pt>
                <c:pt idx="132">
                  <c:v>0.66000000000000048</c:v>
                </c:pt>
                <c:pt idx="133">
                  <c:v>0.66500000000000048</c:v>
                </c:pt>
                <c:pt idx="134">
                  <c:v>0.67000000000000048</c:v>
                </c:pt>
                <c:pt idx="135">
                  <c:v>0.67500000000000049</c:v>
                </c:pt>
                <c:pt idx="136">
                  <c:v>0.68000000000000049</c:v>
                </c:pt>
                <c:pt idx="137">
                  <c:v>0.6850000000000005</c:v>
                </c:pt>
                <c:pt idx="138">
                  <c:v>0.6900000000000005</c:v>
                </c:pt>
                <c:pt idx="139">
                  <c:v>0.69500000000000051</c:v>
                </c:pt>
                <c:pt idx="140">
                  <c:v>0.70000000000000051</c:v>
                </c:pt>
                <c:pt idx="141">
                  <c:v>0.70500000000000052</c:v>
                </c:pt>
                <c:pt idx="142">
                  <c:v>0.71000000000000052</c:v>
                </c:pt>
                <c:pt idx="143">
                  <c:v>0.71500000000000052</c:v>
                </c:pt>
                <c:pt idx="144">
                  <c:v>0.72000000000000053</c:v>
                </c:pt>
                <c:pt idx="145">
                  <c:v>0.72500000000000053</c:v>
                </c:pt>
                <c:pt idx="146">
                  <c:v>0.73000000000000054</c:v>
                </c:pt>
                <c:pt idx="147">
                  <c:v>0.73500000000000054</c:v>
                </c:pt>
                <c:pt idx="148">
                  <c:v>0.74000000000000055</c:v>
                </c:pt>
                <c:pt idx="149">
                  <c:v>0.74500000000000055</c:v>
                </c:pt>
                <c:pt idx="150">
                  <c:v>0.75000000000000056</c:v>
                </c:pt>
                <c:pt idx="151">
                  <c:v>0.75500000000000056</c:v>
                </c:pt>
                <c:pt idx="152">
                  <c:v>0.76000000000000056</c:v>
                </c:pt>
                <c:pt idx="153">
                  <c:v>0.76500000000000057</c:v>
                </c:pt>
                <c:pt idx="154">
                  <c:v>0.77000000000000057</c:v>
                </c:pt>
                <c:pt idx="155">
                  <c:v>0.77500000000000058</c:v>
                </c:pt>
                <c:pt idx="156">
                  <c:v>0.78000000000000058</c:v>
                </c:pt>
                <c:pt idx="157">
                  <c:v>0.78500000000000059</c:v>
                </c:pt>
                <c:pt idx="158">
                  <c:v>0.79000000000000059</c:v>
                </c:pt>
                <c:pt idx="159">
                  <c:v>0.7950000000000006</c:v>
                </c:pt>
                <c:pt idx="160">
                  <c:v>0.8000000000000006</c:v>
                </c:pt>
                <c:pt idx="161">
                  <c:v>0.8050000000000006</c:v>
                </c:pt>
                <c:pt idx="162">
                  <c:v>0.81000000000000061</c:v>
                </c:pt>
                <c:pt idx="163">
                  <c:v>0.81500000000000061</c:v>
                </c:pt>
                <c:pt idx="164">
                  <c:v>0.82000000000000062</c:v>
                </c:pt>
                <c:pt idx="165">
                  <c:v>0.82500000000000062</c:v>
                </c:pt>
                <c:pt idx="166">
                  <c:v>0.83000000000000063</c:v>
                </c:pt>
                <c:pt idx="167">
                  <c:v>0.83500000000000063</c:v>
                </c:pt>
                <c:pt idx="168">
                  <c:v>0.84000000000000064</c:v>
                </c:pt>
                <c:pt idx="169">
                  <c:v>0.84500000000000064</c:v>
                </c:pt>
                <c:pt idx="170">
                  <c:v>0.85000000000000064</c:v>
                </c:pt>
                <c:pt idx="171">
                  <c:v>0.85500000000000065</c:v>
                </c:pt>
                <c:pt idx="172">
                  <c:v>0.86000000000000065</c:v>
                </c:pt>
                <c:pt idx="173">
                  <c:v>0.86500000000000066</c:v>
                </c:pt>
                <c:pt idx="174">
                  <c:v>0.87000000000000066</c:v>
                </c:pt>
                <c:pt idx="175">
                  <c:v>0.87500000000000067</c:v>
                </c:pt>
                <c:pt idx="176">
                  <c:v>0.88000000000000067</c:v>
                </c:pt>
                <c:pt idx="177">
                  <c:v>0.88500000000000068</c:v>
                </c:pt>
                <c:pt idx="178">
                  <c:v>0.89000000000000068</c:v>
                </c:pt>
                <c:pt idx="179">
                  <c:v>0.89500000000000068</c:v>
                </c:pt>
                <c:pt idx="180">
                  <c:v>0.90000000000000069</c:v>
                </c:pt>
                <c:pt idx="181">
                  <c:v>0.90500000000000069</c:v>
                </c:pt>
                <c:pt idx="182">
                  <c:v>0.9100000000000007</c:v>
                </c:pt>
                <c:pt idx="183">
                  <c:v>0.9150000000000007</c:v>
                </c:pt>
                <c:pt idx="184">
                  <c:v>0.92000000000000071</c:v>
                </c:pt>
                <c:pt idx="185">
                  <c:v>0.92500000000000071</c:v>
                </c:pt>
                <c:pt idx="186">
                  <c:v>0.93000000000000071</c:v>
                </c:pt>
                <c:pt idx="187">
                  <c:v>0.93500000000000072</c:v>
                </c:pt>
                <c:pt idx="188">
                  <c:v>0.94000000000000072</c:v>
                </c:pt>
                <c:pt idx="189">
                  <c:v>0.94500000000000073</c:v>
                </c:pt>
                <c:pt idx="190">
                  <c:v>0.95000000000000073</c:v>
                </c:pt>
                <c:pt idx="191">
                  <c:v>0.95500000000000074</c:v>
                </c:pt>
                <c:pt idx="192">
                  <c:v>0.96000000000000074</c:v>
                </c:pt>
                <c:pt idx="193">
                  <c:v>0.96500000000000075</c:v>
                </c:pt>
                <c:pt idx="194">
                  <c:v>0.97000000000000075</c:v>
                </c:pt>
                <c:pt idx="195">
                  <c:v>0.97500000000000075</c:v>
                </c:pt>
                <c:pt idx="196">
                  <c:v>0.98000000000000076</c:v>
                </c:pt>
                <c:pt idx="197">
                  <c:v>0.98500000000000076</c:v>
                </c:pt>
                <c:pt idx="198">
                  <c:v>0.99000000000000077</c:v>
                </c:pt>
                <c:pt idx="199">
                  <c:v>0.99500000000000077</c:v>
                </c:pt>
                <c:pt idx="200">
                  <c:v>1.0000000000000007</c:v>
                </c:pt>
              </c:numCache>
            </c:numRef>
          </c:xVal>
          <c:yVal>
            <c:numRef>
              <c:f>Sheet1!$B$9:$B$209</c:f>
              <c:numCache>
                <c:formatCode>General</c:formatCode>
                <c:ptCount val="201"/>
                <c:pt idx="0">
                  <c:v>9.5</c:v>
                </c:pt>
                <c:pt idx="1">
                  <c:v>9.5</c:v>
                </c:pt>
                <c:pt idx="2">
                  <c:v>9.5</c:v>
                </c:pt>
                <c:pt idx="3">
                  <c:v>9.5</c:v>
                </c:pt>
                <c:pt idx="4">
                  <c:v>9.5</c:v>
                </c:pt>
                <c:pt idx="5">
                  <c:v>9.5</c:v>
                </c:pt>
                <c:pt idx="6">
                  <c:v>9.5</c:v>
                </c:pt>
                <c:pt idx="7">
                  <c:v>9.5</c:v>
                </c:pt>
                <c:pt idx="8">
                  <c:v>9.5</c:v>
                </c:pt>
                <c:pt idx="9">
                  <c:v>9.5</c:v>
                </c:pt>
                <c:pt idx="10">
                  <c:v>9.5</c:v>
                </c:pt>
                <c:pt idx="11">
                  <c:v>9.5</c:v>
                </c:pt>
                <c:pt idx="12">
                  <c:v>9.5</c:v>
                </c:pt>
                <c:pt idx="13">
                  <c:v>9.5</c:v>
                </c:pt>
                <c:pt idx="14">
                  <c:v>9.5</c:v>
                </c:pt>
                <c:pt idx="15">
                  <c:v>9.5</c:v>
                </c:pt>
                <c:pt idx="16">
                  <c:v>9.5</c:v>
                </c:pt>
                <c:pt idx="17">
                  <c:v>9.5</c:v>
                </c:pt>
                <c:pt idx="18">
                  <c:v>9.5</c:v>
                </c:pt>
                <c:pt idx="19">
                  <c:v>9.5</c:v>
                </c:pt>
                <c:pt idx="20">
                  <c:v>9.5</c:v>
                </c:pt>
                <c:pt idx="21">
                  <c:v>9.5</c:v>
                </c:pt>
                <c:pt idx="22">
                  <c:v>9.5</c:v>
                </c:pt>
                <c:pt idx="23">
                  <c:v>9.5</c:v>
                </c:pt>
                <c:pt idx="24">
                  <c:v>9.5</c:v>
                </c:pt>
                <c:pt idx="25">
                  <c:v>9.5</c:v>
                </c:pt>
                <c:pt idx="26">
                  <c:v>9.5</c:v>
                </c:pt>
                <c:pt idx="27">
                  <c:v>9.5</c:v>
                </c:pt>
                <c:pt idx="28">
                  <c:v>9.5</c:v>
                </c:pt>
                <c:pt idx="29">
                  <c:v>9.5</c:v>
                </c:pt>
                <c:pt idx="30">
                  <c:v>9.5</c:v>
                </c:pt>
                <c:pt idx="31">
                  <c:v>9.5</c:v>
                </c:pt>
                <c:pt idx="32">
                  <c:v>9.5</c:v>
                </c:pt>
                <c:pt idx="33">
                  <c:v>9.5</c:v>
                </c:pt>
                <c:pt idx="34">
                  <c:v>9.5</c:v>
                </c:pt>
                <c:pt idx="35">
                  <c:v>9.5</c:v>
                </c:pt>
                <c:pt idx="36">
                  <c:v>9.5</c:v>
                </c:pt>
                <c:pt idx="37">
                  <c:v>9.5</c:v>
                </c:pt>
                <c:pt idx="38">
                  <c:v>9.5</c:v>
                </c:pt>
                <c:pt idx="39">
                  <c:v>9.5</c:v>
                </c:pt>
                <c:pt idx="40">
                  <c:v>9.5</c:v>
                </c:pt>
                <c:pt idx="41">
                  <c:v>9.5</c:v>
                </c:pt>
                <c:pt idx="42">
                  <c:v>9.5</c:v>
                </c:pt>
                <c:pt idx="43">
                  <c:v>9.5</c:v>
                </c:pt>
                <c:pt idx="44">
                  <c:v>9.5</c:v>
                </c:pt>
                <c:pt idx="45">
                  <c:v>9.5</c:v>
                </c:pt>
                <c:pt idx="46">
                  <c:v>9.5</c:v>
                </c:pt>
                <c:pt idx="47">
                  <c:v>9.5</c:v>
                </c:pt>
                <c:pt idx="48">
                  <c:v>9.5</c:v>
                </c:pt>
                <c:pt idx="49">
                  <c:v>9.5</c:v>
                </c:pt>
                <c:pt idx="50">
                  <c:v>9.5</c:v>
                </c:pt>
                <c:pt idx="51">
                  <c:v>9.5</c:v>
                </c:pt>
                <c:pt idx="52">
                  <c:v>9.5</c:v>
                </c:pt>
                <c:pt idx="53">
                  <c:v>9.5</c:v>
                </c:pt>
                <c:pt idx="54">
                  <c:v>9.5</c:v>
                </c:pt>
                <c:pt idx="55">
                  <c:v>9.5</c:v>
                </c:pt>
                <c:pt idx="56">
                  <c:v>9.5</c:v>
                </c:pt>
                <c:pt idx="57">
                  <c:v>9.5</c:v>
                </c:pt>
                <c:pt idx="58">
                  <c:v>9.5</c:v>
                </c:pt>
                <c:pt idx="59">
                  <c:v>9.5</c:v>
                </c:pt>
                <c:pt idx="60">
                  <c:v>9.5</c:v>
                </c:pt>
                <c:pt idx="61">
                  <c:v>9.5</c:v>
                </c:pt>
                <c:pt idx="62">
                  <c:v>9.5</c:v>
                </c:pt>
                <c:pt idx="63">
                  <c:v>9.5</c:v>
                </c:pt>
                <c:pt idx="64">
                  <c:v>9.5</c:v>
                </c:pt>
                <c:pt idx="65">
                  <c:v>9.5</c:v>
                </c:pt>
                <c:pt idx="66">
                  <c:v>9.5</c:v>
                </c:pt>
                <c:pt idx="67">
                  <c:v>9.5</c:v>
                </c:pt>
                <c:pt idx="68">
                  <c:v>9.5</c:v>
                </c:pt>
                <c:pt idx="69">
                  <c:v>9.5</c:v>
                </c:pt>
                <c:pt idx="70">
                  <c:v>9.5</c:v>
                </c:pt>
                <c:pt idx="71">
                  <c:v>9.5</c:v>
                </c:pt>
                <c:pt idx="72">
                  <c:v>9.5</c:v>
                </c:pt>
                <c:pt idx="73">
                  <c:v>9.5</c:v>
                </c:pt>
                <c:pt idx="74">
                  <c:v>9.5</c:v>
                </c:pt>
                <c:pt idx="75">
                  <c:v>9.5</c:v>
                </c:pt>
                <c:pt idx="76">
                  <c:v>9.5</c:v>
                </c:pt>
                <c:pt idx="77">
                  <c:v>9.5</c:v>
                </c:pt>
                <c:pt idx="78">
                  <c:v>9.5</c:v>
                </c:pt>
                <c:pt idx="79">
                  <c:v>9.5</c:v>
                </c:pt>
                <c:pt idx="80">
                  <c:v>9.5</c:v>
                </c:pt>
                <c:pt idx="81">
                  <c:v>9.5</c:v>
                </c:pt>
                <c:pt idx="82">
                  <c:v>9.5</c:v>
                </c:pt>
                <c:pt idx="83">
                  <c:v>9.5</c:v>
                </c:pt>
                <c:pt idx="84">
                  <c:v>9.5</c:v>
                </c:pt>
                <c:pt idx="85">
                  <c:v>9.5</c:v>
                </c:pt>
                <c:pt idx="86">
                  <c:v>9.5</c:v>
                </c:pt>
                <c:pt idx="87">
                  <c:v>9.5</c:v>
                </c:pt>
                <c:pt idx="88">
                  <c:v>9.5</c:v>
                </c:pt>
                <c:pt idx="89">
                  <c:v>9.5</c:v>
                </c:pt>
                <c:pt idx="90">
                  <c:v>9.5</c:v>
                </c:pt>
                <c:pt idx="91">
                  <c:v>9.5</c:v>
                </c:pt>
                <c:pt idx="92">
                  <c:v>9.5</c:v>
                </c:pt>
                <c:pt idx="93">
                  <c:v>9.5</c:v>
                </c:pt>
                <c:pt idx="94">
                  <c:v>9.5</c:v>
                </c:pt>
                <c:pt idx="95">
                  <c:v>9.5</c:v>
                </c:pt>
                <c:pt idx="96">
                  <c:v>9.5</c:v>
                </c:pt>
                <c:pt idx="97">
                  <c:v>9.5</c:v>
                </c:pt>
                <c:pt idx="98">
                  <c:v>9.5</c:v>
                </c:pt>
                <c:pt idx="99">
                  <c:v>9.5</c:v>
                </c:pt>
                <c:pt idx="100">
                  <c:v>9.5</c:v>
                </c:pt>
                <c:pt idx="101">
                  <c:v>9.5</c:v>
                </c:pt>
                <c:pt idx="102">
                  <c:v>9.5</c:v>
                </c:pt>
                <c:pt idx="103">
                  <c:v>9.5</c:v>
                </c:pt>
                <c:pt idx="104">
                  <c:v>9.5</c:v>
                </c:pt>
                <c:pt idx="105">
                  <c:v>9.5</c:v>
                </c:pt>
                <c:pt idx="106">
                  <c:v>9.5</c:v>
                </c:pt>
                <c:pt idx="107">
                  <c:v>9.5</c:v>
                </c:pt>
                <c:pt idx="108">
                  <c:v>9.5</c:v>
                </c:pt>
                <c:pt idx="109">
                  <c:v>9.5</c:v>
                </c:pt>
                <c:pt idx="110">
                  <c:v>9.5</c:v>
                </c:pt>
                <c:pt idx="111">
                  <c:v>9.5</c:v>
                </c:pt>
                <c:pt idx="112">
                  <c:v>9.5</c:v>
                </c:pt>
                <c:pt idx="113">
                  <c:v>9.5</c:v>
                </c:pt>
                <c:pt idx="114">
                  <c:v>9.5</c:v>
                </c:pt>
                <c:pt idx="115">
                  <c:v>9.5</c:v>
                </c:pt>
                <c:pt idx="116">
                  <c:v>9.5</c:v>
                </c:pt>
                <c:pt idx="117">
                  <c:v>9.5</c:v>
                </c:pt>
                <c:pt idx="118">
                  <c:v>9.5</c:v>
                </c:pt>
                <c:pt idx="119">
                  <c:v>9.5</c:v>
                </c:pt>
                <c:pt idx="120">
                  <c:v>9.5</c:v>
                </c:pt>
                <c:pt idx="121">
                  <c:v>9.5</c:v>
                </c:pt>
                <c:pt idx="122">
                  <c:v>9.5</c:v>
                </c:pt>
                <c:pt idx="123">
                  <c:v>9.5</c:v>
                </c:pt>
                <c:pt idx="124">
                  <c:v>9.5</c:v>
                </c:pt>
                <c:pt idx="125">
                  <c:v>9.5</c:v>
                </c:pt>
                <c:pt idx="126">
                  <c:v>9.5</c:v>
                </c:pt>
                <c:pt idx="127">
                  <c:v>9.5</c:v>
                </c:pt>
                <c:pt idx="128">
                  <c:v>9.5</c:v>
                </c:pt>
                <c:pt idx="129">
                  <c:v>9.5</c:v>
                </c:pt>
                <c:pt idx="130">
                  <c:v>9.5</c:v>
                </c:pt>
                <c:pt idx="131">
                  <c:v>9.5</c:v>
                </c:pt>
                <c:pt idx="132">
                  <c:v>9.5</c:v>
                </c:pt>
                <c:pt idx="133">
                  <c:v>9.5</c:v>
                </c:pt>
                <c:pt idx="134">
                  <c:v>9.5</c:v>
                </c:pt>
                <c:pt idx="135">
                  <c:v>9.5</c:v>
                </c:pt>
                <c:pt idx="136">
                  <c:v>9.5</c:v>
                </c:pt>
                <c:pt idx="137">
                  <c:v>9.5</c:v>
                </c:pt>
                <c:pt idx="138">
                  <c:v>9.5</c:v>
                </c:pt>
                <c:pt idx="139">
                  <c:v>9.5</c:v>
                </c:pt>
                <c:pt idx="140">
                  <c:v>9.5</c:v>
                </c:pt>
                <c:pt idx="141">
                  <c:v>9.5</c:v>
                </c:pt>
                <c:pt idx="142">
                  <c:v>9.5</c:v>
                </c:pt>
                <c:pt idx="143">
                  <c:v>9.5</c:v>
                </c:pt>
                <c:pt idx="144">
                  <c:v>9.5</c:v>
                </c:pt>
                <c:pt idx="145">
                  <c:v>9.5</c:v>
                </c:pt>
                <c:pt idx="146">
                  <c:v>9.5</c:v>
                </c:pt>
                <c:pt idx="147">
                  <c:v>9.5</c:v>
                </c:pt>
                <c:pt idx="148">
                  <c:v>9.5</c:v>
                </c:pt>
                <c:pt idx="149">
                  <c:v>9.5</c:v>
                </c:pt>
                <c:pt idx="150">
                  <c:v>9.5</c:v>
                </c:pt>
                <c:pt idx="151">
                  <c:v>9.5</c:v>
                </c:pt>
                <c:pt idx="152">
                  <c:v>9.5</c:v>
                </c:pt>
                <c:pt idx="153">
                  <c:v>9.5</c:v>
                </c:pt>
                <c:pt idx="154">
                  <c:v>9.5</c:v>
                </c:pt>
                <c:pt idx="155">
                  <c:v>9.5</c:v>
                </c:pt>
                <c:pt idx="156">
                  <c:v>9.5</c:v>
                </c:pt>
                <c:pt idx="157">
                  <c:v>9.5</c:v>
                </c:pt>
                <c:pt idx="158">
                  <c:v>9.5</c:v>
                </c:pt>
                <c:pt idx="159">
                  <c:v>9.5</c:v>
                </c:pt>
                <c:pt idx="160">
                  <c:v>9.5</c:v>
                </c:pt>
                <c:pt idx="161">
                  <c:v>9.5</c:v>
                </c:pt>
                <c:pt idx="162">
                  <c:v>9.5</c:v>
                </c:pt>
                <c:pt idx="163">
                  <c:v>9.5</c:v>
                </c:pt>
                <c:pt idx="164">
                  <c:v>9.5</c:v>
                </c:pt>
                <c:pt idx="165">
                  <c:v>9.5</c:v>
                </c:pt>
                <c:pt idx="166">
                  <c:v>9.5</c:v>
                </c:pt>
                <c:pt idx="167">
                  <c:v>9.5</c:v>
                </c:pt>
                <c:pt idx="168">
                  <c:v>9.5</c:v>
                </c:pt>
                <c:pt idx="169">
                  <c:v>9.5</c:v>
                </c:pt>
                <c:pt idx="170">
                  <c:v>9.5</c:v>
                </c:pt>
                <c:pt idx="171">
                  <c:v>9.5</c:v>
                </c:pt>
                <c:pt idx="172">
                  <c:v>9.5</c:v>
                </c:pt>
                <c:pt idx="173">
                  <c:v>9.5</c:v>
                </c:pt>
                <c:pt idx="174">
                  <c:v>9.5</c:v>
                </c:pt>
                <c:pt idx="175">
                  <c:v>9.5</c:v>
                </c:pt>
                <c:pt idx="176">
                  <c:v>9.5</c:v>
                </c:pt>
                <c:pt idx="177">
                  <c:v>9.5</c:v>
                </c:pt>
                <c:pt idx="178">
                  <c:v>9.5</c:v>
                </c:pt>
                <c:pt idx="179">
                  <c:v>9.5</c:v>
                </c:pt>
                <c:pt idx="180">
                  <c:v>9.5</c:v>
                </c:pt>
                <c:pt idx="181">
                  <c:v>9.5</c:v>
                </c:pt>
                <c:pt idx="182">
                  <c:v>9.5</c:v>
                </c:pt>
                <c:pt idx="183">
                  <c:v>9.5</c:v>
                </c:pt>
                <c:pt idx="184">
                  <c:v>9.5</c:v>
                </c:pt>
                <c:pt idx="185">
                  <c:v>9.5</c:v>
                </c:pt>
                <c:pt idx="186">
                  <c:v>9.5</c:v>
                </c:pt>
                <c:pt idx="187">
                  <c:v>9.5</c:v>
                </c:pt>
                <c:pt idx="188">
                  <c:v>9.5</c:v>
                </c:pt>
                <c:pt idx="189">
                  <c:v>9.5</c:v>
                </c:pt>
                <c:pt idx="190">
                  <c:v>9.5</c:v>
                </c:pt>
                <c:pt idx="191">
                  <c:v>9.5</c:v>
                </c:pt>
                <c:pt idx="192">
                  <c:v>9.5</c:v>
                </c:pt>
                <c:pt idx="193">
                  <c:v>9.5</c:v>
                </c:pt>
                <c:pt idx="194">
                  <c:v>9.5</c:v>
                </c:pt>
                <c:pt idx="195">
                  <c:v>9.5</c:v>
                </c:pt>
                <c:pt idx="196">
                  <c:v>9.5</c:v>
                </c:pt>
                <c:pt idx="197">
                  <c:v>9.5</c:v>
                </c:pt>
                <c:pt idx="198">
                  <c:v>9.5</c:v>
                </c:pt>
                <c:pt idx="199">
                  <c:v>9.5</c:v>
                </c:pt>
                <c:pt idx="200">
                  <c:v>9.5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704-4442-8DD7-8C6D5735E7E6}"/>
            </c:ext>
          </c:extLst>
        </c:ser>
        <c:ser>
          <c:idx val="0"/>
          <c:order val="2"/>
          <c:tx>
            <c:v>Respon Sistem</c:v>
          </c:tx>
          <c:spPr>
            <a:ln w="38100">
              <a:solidFill>
                <a:srgbClr val="003366"/>
              </a:solidFill>
              <a:prstDash val="solid"/>
            </a:ln>
          </c:spPr>
          <c:marker>
            <c:symbol val="none"/>
          </c:marker>
          <c:xVal>
            <c:numRef>
              <c:f>Sheet1!$A$9:$A$209</c:f>
              <c:numCache>
                <c:formatCode>General</c:formatCode>
                <c:ptCount val="2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5.4999999999999993E-2</c:v>
                </c:pt>
                <c:pt idx="12">
                  <c:v>5.9999999999999991E-2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9.5000000000000015E-2</c:v>
                </c:pt>
                <c:pt idx="20">
                  <c:v>0.10000000000000002</c:v>
                </c:pt>
                <c:pt idx="21">
                  <c:v>0.10500000000000002</c:v>
                </c:pt>
                <c:pt idx="22">
                  <c:v>0.11000000000000003</c:v>
                </c:pt>
                <c:pt idx="23">
                  <c:v>0.11500000000000003</c:v>
                </c:pt>
                <c:pt idx="24">
                  <c:v>0.12000000000000004</c:v>
                </c:pt>
                <c:pt idx="25">
                  <c:v>0.12500000000000003</c:v>
                </c:pt>
                <c:pt idx="26">
                  <c:v>0.13000000000000003</c:v>
                </c:pt>
                <c:pt idx="27">
                  <c:v>0.13500000000000004</c:v>
                </c:pt>
                <c:pt idx="28">
                  <c:v>0.14000000000000004</c:v>
                </c:pt>
                <c:pt idx="29">
                  <c:v>0.14500000000000005</c:v>
                </c:pt>
                <c:pt idx="30">
                  <c:v>0.15000000000000005</c:v>
                </c:pt>
                <c:pt idx="31">
                  <c:v>0.15500000000000005</c:v>
                </c:pt>
                <c:pt idx="32">
                  <c:v>0.16000000000000006</c:v>
                </c:pt>
                <c:pt idx="33">
                  <c:v>0.16500000000000006</c:v>
                </c:pt>
                <c:pt idx="34">
                  <c:v>0.17000000000000007</c:v>
                </c:pt>
                <c:pt idx="35">
                  <c:v>0.17500000000000007</c:v>
                </c:pt>
                <c:pt idx="36">
                  <c:v>0.18000000000000008</c:v>
                </c:pt>
                <c:pt idx="37">
                  <c:v>0.18500000000000008</c:v>
                </c:pt>
                <c:pt idx="38">
                  <c:v>0.19000000000000009</c:v>
                </c:pt>
                <c:pt idx="39">
                  <c:v>0.19500000000000009</c:v>
                </c:pt>
                <c:pt idx="40">
                  <c:v>0.20000000000000009</c:v>
                </c:pt>
                <c:pt idx="41">
                  <c:v>0.2050000000000001</c:v>
                </c:pt>
                <c:pt idx="42">
                  <c:v>0.2100000000000001</c:v>
                </c:pt>
                <c:pt idx="43">
                  <c:v>0.21500000000000011</c:v>
                </c:pt>
                <c:pt idx="44">
                  <c:v>0.22000000000000011</c:v>
                </c:pt>
                <c:pt idx="45">
                  <c:v>0.22500000000000012</c:v>
                </c:pt>
                <c:pt idx="46">
                  <c:v>0.23000000000000012</c:v>
                </c:pt>
                <c:pt idx="47">
                  <c:v>0.23500000000000013</c:v>
                </c:pt>
                <c:pt idx="48">
                  <c:v>0.24000000000000013</c:v>
                </c:pt>
                <c:pt idx="49">
                  <c:v>0.24500000000000013</c:v>
                </c:pt>
                <c:pt idx="50">
                  <c:v>0.25000000000000011</c:v>
                </c:pt>
                <c:pt idx="51">
                  <c:v>0.25500000000000012</c:v>
                </c:pt>
                <c:pt idx="52">
                  <c:v>0.26000000000000012</c:v>
                </c:pt>
                <c:pt idx="53">
                  <c:v>0.26500000000000012</c:v>
                </c:pt>
                <c:pt idx="54">
                  <c:v>0.27000000000000013</c:v>
                </c:pt>
                <c:pt idx="55">
                  <c:v>0.27500000000000013</c:v>
                </c:pt>
                <c:pt idx="56">
                  <c:v>0.28000000000000014</c:v>
                </c:pt>
                <c:pt idx="57">
                  <c:v>0.28500000000000014</c:v>
                </c:pt>
                <c:pt idx="58">
                  <c:v>0.29000000000000015</c:v>
                </c:pt>
                <c:pt idx="59">
                  <c:v>0.29500000000000015</c:v>
                </c:pt>
                <c:pt idx="60">
                  <c:v>0.30000000000000016</c:v>
                </c:pt>
                <c:pt idx="61">
                  <c:v>0.30500000000000016</c:v>
                </c:pt>
                <c:pt idx="62">
                  <c:v>0.31000000000000016</c:v>
                </c:pt>
                <c:pt idx="63">
                  <c:v>0.31500000000000017</c:v>
                </c:pt>
                <c:pt idx="64">
                  <c:v>0.32000000000000017</c:v>
                </c:pt>
                <c:pt idx="65">
                  <c:v>0.32500000000000018</c:v>
                </c:pt>
                <c:pt idx="66">
                  <c:v>0.33000000000000018</c:v>
                </c:pt>
                <c:pt idx="67">
                  <c:v>0.33500000000000019</c:v>
                </c:pt>
                <c:pt idx="68">
                  <c:v>0.34000000000000019</c:v>
                </c:pt>
                <c:pt idx="69">
                  <c:v>0.3450000000000002</c:v>
                </c:pt>
                <c:pt idx="70">
                  <c:v>0.3500000000000002</c:v>
                </c:pt>
                <c:pt idx="71">
                  <c:v>0.3550000000000002</c:v>
                </c:pt>
                <c:pt idx="72">
                  <c:v>0.36000000000000021</c:v>
                </c:pt>
                <c:pt idx="73">
                  <c:v>0.36500000000000021</c:v>
                </c:pt>
                <c:pt idx="74">
                  <c:v>0.37000000000000022</c:v>
                </c:pt>
                <c:pt idx="75">
                  <c:v>0.37500000000000022</c:v>
                </c:pt>
                <c:pt idx="76">
                  <c:v>0.38000000000000023</c:v>
                </c:pt>
                <c:pt idx="77">
                  <c:v>0.38500000000000023</c:v>
                </c:pt>
                <c:pt idx="78">
                  <c:v>0.39000000000000024</c:v>
                </c:pt>
                <c:pt idx="79">
                  <c:v>0.39500000000000024</c:v>
                </c:pt>
                <c:pt idx="80">
                  <c:v>0.40000000000000024</c:v>
                </c:pt>
                <c:pt idx="81">
                  <c:v>0.40500000000000025</c:v>
                </c:pt>
                <c:pt idx="82">
                  <c:v>0.41000000000000025</c:v>
                </c:pt>
                <c:pt idx="83">
                  <c:v>0.41500000000000026</c:v>
                </c:pt>
                <c:pt idx="84">
                  <c:v>0.42000000000000026</c:v>
                </c:pt>
                <c:pt idx="85">
                  <c:v>0.42500000000000027</c:v>
                </c:pt>
                <c:pt idx="86">
                  <c:v>0.43000000000000027</c:v>
                </c:pt>
                <c:pt idx="87">
                  <c:v>0.43500000000000028</c:v>
                </c:pt>
                <c:pt idx="88">
                  <c:v>0.44000000000000028</c:v>
                </c:pt>
                <c:pt idx="89">
                  <c:v>0.44500000000000028</c:v>
                </c:pt>
                <c:pt idx="90">
                  <c:v>0.45000000000000029</c:v>
                </c:pt>
                <c:pt idx="91">
                  <c:v>0.45500000000000029</c:v>
                </c:pt>
                <c:pt idx="92">
                  <c:v>0.4600000000000003</c:v>
                </c:pt>
                <c:pt idx="93">
                  <c:v>0.4650000000000003</c:v>
                </c:pt>
                <c:pt idx="94">
                  <c:v>0.47000000000000031</c:v>
                </c:pt>
                <c:pt idx="95">
                  <c:v>0.47500000000000031</c:v>
                </c:pt>
                <c:pt idx="96">
                  <c:v>0.48000000000000032</c:v>
                </c:pt>
                <c:pt idx="97">
                  <c:v>0.48500000000000032</c:v>
                </c:pt>
                <c:pt idx="98">
                  <c:v>0.49000000000000032</c:v>
                </c:pt>
                <c:pt idx="99">
                  <c:v>0.49500000000000033</c:v>
                </c:pt>
                <c:pt idx="100">
                  <c:v>0.50000000000000033</c:v>
                </c:pt>
                <c:pt idx="101">
                  <c:v>0.50500000000000034</c:v>
                </c:pt>
                <c:pt idx="102">
                  <c:v>0.51000000000000034</c:v>
                </c:pt>
                <c:pt idx="103">
                  <c:v>0.51500000000000035</c:v>
                </c:pt>
                <c:pt idx="104">
                  <c:v>0.52000000000000035</c:v>
                </c:pt>
                <c:pt idx="105">
                  <c:v>0.52500000000000036</c:v>
                </c:pt>
                <c:pt idx="106">
                  <c:v>0.53000000000000036</c:v>
                </c:pt>
                <c:pt idx="107">
                  <c:v>0.53500000000000036</c:v>
                </c:pt>
                <c:pt idx="108">
                  <c:v>0.54000000000000037</c:v>
                </c:pt>
                <c:pt idx="109">
                  <c:v>0.54500000000000037</c:v>
                </c:pt>
                <c:pt idx="110">
                  <c:v>0.55000000000000038</c:v>
                </c:pt>
                <c:pt idx="111">
                  <c:v>0.55500000000000038</c:v>
                </c:pt>
                <c:pt idx="112">
                  <c:v>0.56000000000000039</c:v>
                </c:pt>
                <c:pt idx="113">
                  <c:v>0.56500000000000039</c:v>
                </c:pt>
                <c:pt idx="114">
                  <c:v>0.5700000000000004</c:v>
                </c:pt>
                <c:pt idx="115">
                  <c:v>0.5750000000000004</c:v>
                </c:pt>
                <c:pt idx="116">
                  <c:v>0.5800000000000004</c:v>
                </c:pt>
                <c:pt idx="117">
                  <c:v>0.58500000000000041</c:v>
                </c:pt>
                <c:pt idx="118">
                  <c:v>0.59000000000000041</c:v>
                </c:pt>
                <c:pt idx="119">
                  <c:v>0.59500000000000042</c:v>
                </c:pt>
                <c:pt idx="120">
                  <c:v>0.60000000000000042</c:v>
                </c:pt>
                <c:pt idx="121">
                  <c:v>0.60500000000000043</c:v>
                </c:pt>
                <c:pt idx="122">
                  <c:v>0.61000000000000043</c:v>
                </c:pt>
                <c:pt idx="123">
                  <c:v>0.61500000000000044</c:v>
                </c:pt>
                <c:pt idx="124">
                  <c:v>0.62000000000000044</c:v>
                </c:pt>
                <c:pt idx="125">
                  <c:v>0.62500000000000044</c:v>
                </c:pt>
                <c:pt idx="126">
                  <c:v>0.63000000000000045</c:v>
                </c:pt>
                <c:pt idx="127">
                  <c:v>0.63500000000000045</c:v>
                </c:pt>
                <c:pt idx="128">
                  <c:v>0.64000000000000046</c:v>
                </c:pt>
                <c:pt idx="129">
                  <c:v>0.64500000000000046</c:v>
                </c:pt>
                <c:pt idx="130">
                  <c:v>0.65000000000000047</c:v>
                </c:pt>
                <c:pt idx="131">
                  <c:v>0.65500000000000047</c:v>
                </c:pt>
                <c:pt idx="132">
                  <c:v>0.66000000000000048</c:v>
                </c:pt>
                <c:pt idx="133">
                  <c:v>0.66500000000000048</c:v>
                </c:pt>
                <c:pt idx="134">
                  <c:v>0.67000000000000048</c:v>
                </c:pt>
                <c:pt idx="135">
                  <c:v>0.67500000000000049</c:v>
                </c:pt>
                <c:pt idx="136">
                  <c:v>0.68000000000000049</c:v>
                </c:pt>
                <c:pt idx="137">
                  <c:v>0.6850000000000005</c:v>
                </c:pt>
                <c:pt idx="138">
                  <c:v>0.6900000000000005</c:v>
                </c:pt>
                <c:pt idx="139">
                  <c:v>0.69500000000000051</c:v>
                </c:pt>
                <c:pt idx="140">
                  <c:v>0.70000000000000051</c:v>
                </c:pt>
                <c:pt idx="141">
                  <c:v>0.70500000000000052</c:v>
                </c:pt>
                <c:pt idx="142">
                  <c:v>0.71000000000000052</c:v>
                </c:pt>
                <c:pt idx="143">
                  <c:v>0.71500000000000052</c:v>
                </c:pt>
                <c:pt idx="144">
                  <c:v>0.72000000000000053</c:v>
                </c:pt>
                <c:pt idx="145">
                  <c:v>0.72500000000000053</c:v>
                </c:pt>
                <c:pt idx="146">
                  <c:v>0.73000000000000054</c:v>
                </c:pt>
                <c:pt idx="147">
                  <c:v>0.73500000000000054</c:v>
                </c:pt>
                <c:pt idx="148">
                  <c:v>0.74000000000000055</c:v>
                </c:pt>
                <c:pt idx="149">
                  <c:v>0.74500000000000055</c:v>
                </c:pt>
                <c:pt idx="150">
                  <c:v>0.75000000000000056</c:v>
                </c:pt>
                <c:pt idx="151">
                  <c:v>0.75500000000000056</c:v>
                </c:pt>
                <c:pt idx="152">
                  <c:v>0.76000000000000056</c:v>
                </c:pt>
                <c:pt idx="153">
                  <c:v>0.76500000000000057</c:v>
                </c:pt>
                <c:pt idx="154">
                  <c:v>0.77000000000000057</c:v>
                </c:pt>
                <c:pt idx="155">
                  <c:v>0.77500000000000058</c:v>
                </c:pt>
                <c:pt idx="156">
                  <c:v>0.78000000000000058</c:v>
                </c:pt>
                <c:pt idx="157">
                  <c:v>0.78500000000000059</c:v>
                </c:pt>
                <c:pt idx="158">
                  <c:v>0.79000000000000059</c:v>
                </c:pt>
                <c:pt idx="159">
                  <c:v>0.7950000000000006</c:v>
                </c:pt>
                <c:pt idx="160">
                  <c:v>0.8000000000000006</c:v>
                </c:pt>
                <c:pt idx="161">
                  <c:v>0.8050000000000006</c:v>
                </c:pt>
                <c:pt idx="162">
                  <c:v>0.81000000000000061</c:v>
                </c:pt>
                <c:pt idx="163">
                  <c:v>0.81500000000000061</c:v>
                </c:pt>
                <c:pt idx="164">
                  <c:v>0.82000000000000062</c:v>
                </c:pt>
                <c:pt idx="165">
                  <c:v>0.82500000000000062</c:v>
                </c:pt>
                <c:pt idx="166">
                  <c:v>0.83000000000000063</c:v>
                </c:pt>
                <c:pt idx="167">
                  <c:v>0.83500000000000063</c:v>
                </c:pt>
                <c:pt idx="168">
                  <c:v>0.84000000000000064</c:v>
                </c:pt>
                <c:pt idx="169">
                  <c:v>0.84500000000000064</c:v>
                </c:pt>
                <c:pt idx="170">
                  <c:v>0.85000000000000064</c:v>
                </c:pt>
                <c:pt idx="171">
                  <c:v>0.85500000000000065</c:v>
                </c:pt>
                <c:pt idx="172">
                  <c:v>0.86000000000000065</c:v>
                </c:pt>
                <c:pt idx="173">
                  <c:v>0.86500000000000066</c:v>
                </c:pt>
                <c:pt idx="174">
                  <c:v>0.87000000000000066</c:v>
                </c:pt>
                <c:pt idx="175">
                  <c:v>0.87500000000000067</c:v>
                </c:pt>
                <c:pt idx="176">
                  <c:v>0.88000000000000067</c:v>
                </c:pt>
                <c:pt idx="177">
                  <c:v>0.88500000000000068</c:v>
                </c:pt>
                <c:pt idx="178">
                  <c:v>0.89000000000000068</c:v>
                </c:pt>
                <c:pt idx="179">
                  <c:v>0.89500000000000068</c:v>
                </c:pt>
                <c:pt idx="180">
                  <c:v>0.90000000000000069</c:v>
                </c:pt>
                <c:pt idx="181">
                  <c:v>0.90500000000000069</c:v>
                </c:pt>
                <c:pt idx="182">
                  <c:v>0.9100000000000007</c:v>
                </c:pt>
                <c:pt idx="183">
                  <c:v>0.9150000000000007</c:v>
                </c:pt>
                <c:pt idx="184">
                  <c:v>0.92000000000000071</c:v>
                </c:pt>
                <c:pt idx="185">
                  <c:v>0.92500000000000071</c:v>
                </c:pt>
                <c:pt idx="186">
                  <c:v>0.93000000000000071</c:v>
                </c:pt>
                <c:pt idx="187">
                  <c:v>0.93500000000000072</c:v>
                </c:pt>
                <c:pt idx="188">
                  <c:v>0.94000000000000072</c:v>
                </c:pt>
                <c:pt idx="189">
                  <c:v>0.94500000000000073</c:v>
                </c:pt>
                <c:pt idx="190">
                  <c:v>0.95000000000000073</c:v>
                </c:pt>
                <c:pt idx="191">
                  <c:v>0.95500000000000074</c:v>
                </c:pt>
                <c:pt idx="192">
                  <c:v>0.96000000000000074</c:v>
                </c:pt>
                <c:pt idx="193">
                  <c:v>0.96500000000000075</c:v>
                </c:pt>
                <c:pt idx="194">
                  <c:v>0.97000000000000075</c:v>
                </c:pt>
                <c:pt idx="195">
                  <c:v>0.97500000000000075</c:v>
                </c:pt>
                <c:pt idx="196">
                  <c:v>0.98000000000000076</c:v>
                </c:pt>
                <c:pt idx="197">
                  <c:v>0.98500000000000076</c:v>
                </c:pt>
                <c:pt idx="198">
                  <c:v>0.99000000000000077</c:v>
                </c:pt>
                <c:pt idx="199">
                  <c:v>0.99500000000000077</c:v>
                </c:pt>
                <c:pt idx="200">
                  <c:v>1.0000000000000007</c:v>
                </c:pt>
              </c:numCache>
            </c:numRef>
          </c:xVal>
          <c:yVal>
            <c:numRef>
              <c:f>Sheet1!$I$9:$I$209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0.36391129032258063</c:v>
                </c:pt>
                <c:pt idx="28">
                  <c:v>0.73192856358370051</c:v>
                </c:pt>
                <c:pt idx="29">
                  <c:v>1.1039855942520931</c:v>
                </c:pt>
                <c:pt idx="30">
                  <c:v>1.4800172249502213</c:v>
                </c:pt>
                <c:pt idx="31">
                  <c:v>1.8599593492259929</c:v>
                </c:pt>
                <c:pt idx="32">
                  <c:v>2.2437488946023492</c:v>
                </c:pt>
                <c:pt idx="33">
                  <c:v>2.6313238059002484</c:v>
                </c:pt>
                <c:pt idx="34">
                  <c:v>3.0226230288306333</c:v>
                </c:pt>
                <c:pt idx="35">
                  <c:v>3.4175864938510445</c:v>
                </c:pt>
                <c:pt idx="36">
                  <c:v>3.8161551002826108</c:v>
                </c:pt>
                <c:pt idx="37">
                  <c:v>4.2182707006832167</c:v>
                </c:pt>
                <c:pt idx="38">
                  <c:v>4.6238760854727161</c:v>
                </c:pt>
                <c:pt idx="39">
                  <c:v>5.0329149678061267</c:v>
                </c:pt>
                <c:pt idx="40">
                  <c:v>5.4453319686908053</c:v>
                </c:pt>
                <c:pt idx="41">
                  <c:v>5.8610726023436666</c:v>
                </c:pt>
                <c:pt idx="42">
                  <c:v>6.2800832617845792</c:v>
                </c:pt>
                <c:pt idx="43">
                  <c:v>6.7023112046621218</c:v>
                </c:pt>
                <c:pt idx="44">
                  <c:v>7.1277045393079632</c:v>
                </c:pt>
                <c:pt idx="45">
                  <c:v>7.5562122110161623</c:v>
                </c:pt>
                <c:pt idx="46">
                  <c:v>7.9877839885437769</c:v>
                </c:pt>
                <c:pt idx="47">
                  <c:v>8.4223704508292059</c:v>
                </c:pt>
                <c:pt idx="48">
                  <c:v>8.8599229739247409</c:v>
                </c:pt>
                <c:pt idx="49">
                  <c:v>9.3003937181398957</c:v>
                </c:pt>
                <c:pt idx="50">
                  <c:v>9.7437356153920973</c:v>
                </c:pt>
                <c:pt idx="51">
                  <c:v>10.189902356761392</c:v>
                </c:pt>
                <c:pt idx="52">
                  <c:v>10.638848380245893</c:v>
                </c:pt>
                <c:pt idx="53">
                  <c:v>11.090528858714707</c:v>
                </c:pt>
                <c:pt idx="54">
                  <c:v>11.530959537821056</c:v>
                </c:pt>
                <c:pt idx="55">
                  <c:v>11.959782453535427</c:v>
                </c:pt>
                <c:pt idx="56">
                  <c:v>12.376643640800014</c:v>
                </c:pt>
                <c:pt idx="57">
                  <c:v>12.781193097652427</c:v>
                </c:pt>
                <c:pt idx="58">
                  <c:v>13.173084749466385</c:v>
                </c:pt>
                <c:pt idx="59">
                  <c:v>13.551976413314957</c:v>
                </c:pt>
                <c:pt idx="60">
                  <c:v>13.917529762461685</c:v>
                </c:pt>
                <c:pt idx="61">
                  <c:v>14.269410290984759</c:v>
                </c:pt>
                <c:pt idx="62">
                  <c:v>14.607287278539172</c:v>
                </c:pt>
                <c:pt idx="63">
                  <c:v>14.930833755261608</c:v>
                </c:pt>
                <c:pt idx="64">
                  <c:v>15.23972646682263</c:v>
                </c:pt>
                <c:pt idx="65">
                  <c:v>15.533645839630548</c:v>
                </c:pt>
                <c:pt idx="66">
                  <c:v>15.812275946191166</c:v>
                </c:pt>
                <c:pt idx="67">
                  <c:v>16.075304470627412</c:v>
                </c:pt>
                <c:pt idx="68">
                  <c:v>16.322422674362745</c:v>
                </c:pt>
                <c:pt idx="69">
                  <c:v>16.553325361971986</c:v>
                </c:pt>
                <c:pt idx="70">
                  <c:v>16.767710847203112</c:v>
                </c:pt>
                <c:pt idx="71">
                  <c:v>16.965280919173413</c:v>
                </c:pt>
                <c:pt idx="72">
                  <c:v>17.145740808743156</c:v>
                </c:pt>
                <c:pt idx="73">
                  <c:v>17.308799155069913</c:v>
                </c:pt>
                <c:pt idx="74">
                  <c:v>17.454167972346394</c:v>
                </c:pt>
                <c:pt idx="75">
                  <c:v>17.581562616724611</c:v>
                </c:pt>
                <c:pt idx="76">
                  <c:v>17.690701753429003</c:v>
                </c:pt>
                <c:pt idx="77">
                  <c:v>17.781307324061043</c:v>
                </c:pt>
                <c:pt idx="78">
                  <c:v>17.853104514097669</c:v>
                </c:pt>
                <c:pt idx="79">
                  <c:v>17.905821720585838</c:v>
                </c:pt>
                <c:pt idx="80">
                  <c:v>17.9391905200353</c:v>
                </c:pt>
                <c:pt idx="81">
                  <c:v>17.953479634202047</c:v>
                </c:pt>
                <c:pt idx="82">
                  <c:v>17.948978975856939</c:v>
                </c:pt>
                <c:pt idx="83">
                  <c:v>17.925999529690547</c:v>
                </c:pt>
                <c:pt idx="84">
                  <c:v>17.884873232314046</c:v>
                </c:pt>
                <c:pt idx="85">
                  <c:v>17.825952851403901</c:v>
                </c:pt>
                <c:pt idx="86">
                  <c:v>17.749611864037064</c:v>
                </c:pt>
                <c:pt idx="87">
                  <c:v>17.656244334262194</c:v>
                </c:pt>
                <c:pt idx="88">
                  <c:v>17.546264789951472</c:v>
                </c:pt>
                <c:pt idx="89">
                  <c:v>17.420108098976442</c:v>
                </c:pt>
                <c:pt idx="90">
                  <c:v>17.278229344750311</c:v>
                </c:pt>
                <c:pt idx="91">
                  <c:v>17.121103701178164</c:v>
                </c:pt>
                <c:pt idx="92">
                  <c:v>16.949226307055504</c:v>
                </c:pt>
                <c:pt idx="93">
                  <c:v>16.763112139954593</c:v>
                </c:pt>
                <c:pt idx="94">
                  <c:v>16.5632958896371</c:v>
                </c:pt>
                <c:pt idx="95">
                  <c:v>16.35033183103064</c:v>
                </c:pt>
                <c:pt idx="96">
                  <c:v>16.124793696805838</c:v>
                </c:pt>
                <c:pt idx="97">
                  <c:v>15.8872745495897</c:v>
                </c:pt>
                <c:pt idx="98">
                  <c:v>15.63838665385012</c:v>
                </c:pt>
                <c:pt idx="99">
                  <c:v>15.378761347485563</c:v>
                </c:pt>
                <c:pt idx="100">
                  <c:v>15.109048913153037</c:v>
                </c:pt>
                <c:pt idx="101">
                  <c:v>14.82991844936668</c:v>
                </c:pt>
                <c:pt idx="102">
                  <c:v>14.542057741398446</c:v>
                </c:pt>
                <c:pt idx="103">
                  <c:v>14.246173132011585</c:v>
                </c:pt>
                <c:pt idx="104">
                  <c:v>13.942989392056791</c:v>
                </c:pt>
                <c:pt idx="105">
                  <c:v>13.633249590960174</c:v>
                </c:pt>
                <c:pt idx="106">
                  <c:v>13.317714967131373</c:v>
                </c:pt>
                <c:pt idx="107">
                  <c:v>12.997164798319464</c:v>
                </c:pt>
                <c:pt idx="108">
                  <c:v>12.672375816386841</c:v>
                </c:pt>
                <c:pt idx="109">
                  <c:v>12.344121154446775</c:v>
                </c:pt>
                <c:pt idx="110">
                  <c:v>12.013169293292998</c:v>
                </c:pt>
                <c:pt idx="111">
                  <c:v>11.680283007292447</c:v>
                </c:pt>
                <c:pt idx="112">
                  <c:v>11.346218309908599</c:v>
                </c:pt>
                <c:pt idx="113">
                  <c:v>11.011723399019292</c:v>
                </c:pt>
                <c:pt idx="114">
                  <c:v>10.677537602189352</c:v>
                </c:pt>
                <c:pt idx="115">
                  <c:v>10.344390322054874</c:v>
                </c:pt>
                <c:pt idx="116">
                  <c:v>10.012999981972568</c:v>
                </c:pt>
                <c:pt idx="117">
                  <c:v>9.6840729720841807</c:v>
                </c:pt>
                <c:pt idx="118">
                  <c:v>9.3583025959426607</c:v>
                </c:pt>
                <c:pt idx="119">
                  <c:v>9.0363680178434596</c:v>
                </c:pt>
                <c:pt idx="120">
                  <c:v>8.7189332110011044</c:v>
                </c:pt>
                <c:pt idx="121">
                  <c:v>8.4066459067079631</c:v>
                </c:pt>
                <c:pt idx="122">
                  <c:v>8.1001365446090094</c:v>
                </c:pt>
                <c:pt idx="123">
                  <c:v>7.8000172242232706</c:v>
                </c:pt>
                <c:pt idx="124">
                  <c:v>7.5068806578395639</c:v>
                </c:pt>
                <c:pt idx="125">
                  <c:v>7.2212991249111571</c:v>
                </c:pt>
                <c:pt idx="126">
                  <c:v>6.9438234280709938</c:v>
                </c:pt>
                <c:pt idx="127">
                  <c:v>6.6749818508861969</c:v>
                </c:pt>
                <c:pt idx="128">
                  <c:v>6.4152791174677146</c:v>
                </c:pt>
                <c:pt idx="129">
                  <c:v>6.165195354048107</c:v>
                </c:pt>
                <c:pt idx="130">
                  <c:v>5.9251850526377066</c:v>
                </c:pt>
                <c:pt idx="131">
                  <c:v>5.6956760368666162</c:v>
                </c:pt>
                <c:pt idx="132">
                  <c:v>5.4770684301173276</c:v>
                </c:pt>
                <c:pt idx="133">
                  <c:v>5.2697336260500585</c:v>
                </c:pt>
                <c:pt idx="134">
                  <c:v>5.074013261620296</c:v>
                </c:pt>
                <c:pt idx="135">
                  <c:v>4.8902189762652544</c:v>
                </c:pt>
                <c:pt idx="136">
                  <c:v>4.7186322179791595</c:v>
                </c:pt>
                <c:pt idx="137">
                  <c:v>4.5595040966537832</c:v>
                </c:pt>
                <c:pt idx="138">
                  <c:v>4.4130552850487499</c:v>
                </c:pt>
                <c:pt idx="139">
                  <c:v>4.2794759677444167</c:v>
                </c:pt>
                <c:pt idx="140">
                  <c:v>4.1589258384185461</c:v>
                </c:pt>
                <c:pt idx="141">
                  <c:v>4.0515341457765555</c:v>
                </c:pt>
                <c:pt idx="142">
                  <c:v>3.9573997884538588</c:v>
                </c:pt>
                <c:pt idx="143">
                  <c:v>3.8765914591976758</c:v>
                </c:pt>
                <c:pt idx="144">
                  <c:v>3.8091478386247042</c:v>
                </c:pt>
                <c:pt idx="145">
                  <c:v>3.7550778388402155</c:v>
                </c:pt>
                <c:pt idx="146">
                  <c:v>3.714360897193449</c:v>
                </c:pt>
                <c:pt idx="147">
                  <c:v>3.6869473204336316</c:v>
                </c:pt>
                <c:pt idx="148">
                  <c:v>3.6727586795205602</c:v>
                </c:pt>
                <c:pt idx="149">
                  <c:v>3.6716882553334265</c:v>
                </c:pt>
                <c:pt idx="150">
                  <c:v>3.6836015355114595</c:v>
                </c:pt>
                <c:pt idx="151">
                  <c:v>3.7083367626499939</c:v>
                </c:pt>
                <c:pt idx="152">
                  <c:v>3.7457055340657499</c:v>
                </c:pt>
                <c:pt idx="153">
                  <c:v>3.7954934533354252</c:v>
                </c:pt>
                <c:pt idx="154">
                  <c:v>3.8574608338021661</c:v>
                </c:pt>
                <c:pt idx="155">
                  <c:v>3.9313434542350723</c:v>
                </c:pt>
                <c:pt idx="156">
                  <c:v>4.0168533668176343</c:v>
                </c:pt>
                <c:pt idx="157">
                  <c:v>4.1136797576318731</c:v>
                </c:pt>
                <c:pt idx="158">
                  <c:v>4.2214898597959625</c:v>
                </c:pt>
                <c:pt idx="159">
                  <c:v>4.3399299194042618</c:v>
                </c:pt>
                <c:pt idx="160">
                  <c:v>4.4686262144099684</c:v>
                </c:pt>
                <c:pt idx="161">
                  <c:v>4.6071861265820138</c:v>
                </c:pt>
                <c:pt idx="162">
                  <c:v>4.755199236643211</c:v>
                </c:pt>
                <c:pt idx="163">
                  <c:v>4.912238440672489</c:v>
                </c:pt>
                <c:pt idx="164">
                  <c:v>5.0778610858213096</c:v>
                </c:pt>
                <c:pt idx="165">
                  <c:v>5.2516101233622239</c:v>
                </c:pt>
                <c:pt idx="166">
                  <c:v>5.4330152770559534</c:v>
                </c:pt>
                <c:pt idx="167">
                  <c:v>5.6215942247924282</c:v>
                </c:pt>
                <c:pt idx="168">
                  <c:v>5.8168537914307796</c:v>
                </c:pt>
                <c:pt idx="169">
                  <c:v>6.0182911507335017</c:v>
                </c:pt>
                <c:pt idx="170">
                  <c:v>6.2253950342607158</c:v>
                </c:pt>
                <c:pt idx="171">
                  <c:v>6.4376469450618039</c:v>
                </c:pt>
                <c:pt idx="172">
                  <c:v>6.6545223739735713</c:v>
                </c:pt>
                <c:pt idx="173">
                  <c:v>6.8754920163065361</c:v>
                </c:pt>
                <c:pt idx="174">
                  <c:v>7.1000229866739542</c:v>
                </c:pt>
                <c:pt idx="175">
                  <c:v>7.3275800296917604</c:v>
                </c:pt>
                <c:pt idx="176">
                  <c:v>7.5576267242517225</c:v>
                </c:pt>
                <c:pt idx="177">
                  <c:v>7.7896266790447592</c:v>
                </c:pt>
                <c:pt idx="178">
                  <c:v>8.0230447169866057</c:v>
                </c:pt>
                <c:pt idx="179">
                  <c:v>8.2573480461737461</c:v>
                </c:pt>
                <c:pt idx="180">
                  <c:v>8.4920074149738287</c:v>
                </c:pt>
                <c:pt idx="181">
                  <c:v>8.7264982488316001</c:v>
                </c:pt>
                <c:pt idx="182">
                  <c:v>8.9603017663487616</c:v>
                </c:pt>
                <c:pt idx="183">
                  <c:v>9.1929060721740044</c:v>
                </c:pt>
                <c:pt idx="184">
                  <c:v>9.4238072242179154</c:v>
                </c:pt>
                <c:pt idx="185">
                  <c:v>9.6525102726863263</c:v>
                </c:pt>
                <c:pt idx="186">
                  <c:v>9.8785302684051413</c:v>
                </c:pt>
                <c:pt idx="187">
                  <c:v>10.10139323788961</c:v>
                </c:pt>
                <c:pt idx="188">
                  <c:v>10.320637122591448</c:v>
                </c:pt>
                <c:pt idx="189">
                  <c:v>10.535812680887979</c:v>
                </c:pt>
                <c:pt idx="190">
                  <c:v>10.746484351449736</c:v>
                </c:pt>
                <c:pt idx="191">
                  <c:v>10.952231076697297</c:v>
                </c:pt>
                <c:pt idx="192">
                  <c:v>11.152647085134587</c:v>
                </c:pt>
                <c:pt idx="193">
                  <c:v>11.347342631424366</c:v>
                </c:pt>
                <c:pt idx="194">
                  <c:v>11.535944693152144</c:v>
                </c:pt>
                <c:pt idx="195">
                  <c:v>11.718097623307335</c:v>
                </c:pt>
                <c:pt idx="196">
                  <c:v>11.893463757594956</c:v>
                </c:pt>
                <c:pt idx="197">
                  <c:v>12.061723975777715</c:v>
                </c:pt>
                <c:pt idx="198">
                  <c:v>12.222578216336739</c:v>
                </c:pt>
                <c:pt idx="199">
                  <c:v>12.375745943829592</c:v>
                </c:pt>
                <c:pt idx="200">
                  <c:v>12.520966568416483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704-4442-8DD7-8C6D5735E7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3003640"/>
        <c:axId val="1"/>
      </c:scatterChart>
      <c:valAx>
        <c:axId val="403003640"/>
        <c:scaling>
          <c:orientation val="minMax"/>
          <c:max val="1"/>
        </c:scaling>
        <c:delete val="0"/>
        <c:axPos val="b"/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8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id-ID"/>
                  <a:t>Waktu (dtk)</a:t>
                </a:r>
              </a:p>
            </c:rich>
          </c:tx>
          <c:layout>
            <c:manualLayout>
              <c:xMode val="edge"/>
              <c:yMode val="edge"/>
              <c:x val="0.43685387152692867"/>
              <c:y val="0.9583350450758872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1" i="0" u="none" strike="noStrike" baseline="0">
                <a:solidFill>
                  <a:srgbClr val="000080"/>
                </a:solidFill>
                <a:latin typeface="Verdana"/>
                <a:ea typeface="Verdana"/>
                <a:cs typeface="Verdana"/>
              </a:defRPr>
            </a:pPr>
            <a:endParaRPr lang="id-ID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20"/>
          <c:min val="-2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8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id-ID"/>
                  <a:t>Respon Sistem</a:t>
                </a:r>
              </a:p>
            </c:rich>
          </c:tx>
          <c:layout>
            <c:manualLayout>
              <c:xMode val="edge"/>
              <c:yMode val="edge"/>
              <c:x val="1.0351966873706004E-2"/>
              <c:y val="0.4148558332382364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1" i="0" u="none" strike="noStrike" baseline="0">
                <a:solidFill>
                  <a:srgbClr val="000080"/>
                </a:solidFill>
                <a:latin typeface="Verdana"/>
                <a:ea typeface="Verdana"/>
                <a:cs typeface="Verdana"/>
              </a:defRPr>
            </a:pPr>
            <a:endParaRPr lang="id-ID"/>
          </a:p>
        </c:txPr>
        <c:crossAx val="403003640"/>
        <c:crosses val="autoZero"/>
        <c:crossBetween val="midCat"/>
      </c:valAx>
      <c:spPr>
        <a:blipFill dpi="0" rotWithShape="0">
          <a:blip xmlns:r="http://schemas.openxmlformats.org/officeDocument/2006/relationships" r:embed="rId1"/>
          <a:srcRect/>
          <a:tile tx="0" ty="0" sx="100000" sy="100000" flip="none" algn="tl"/>
        </a:blipFill>
        <a:ln w="12700">
          <a:solidFill>
            <a:srgbClr val="FFFFCC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6322380958626193"/>
          <c:y val="8.3204993262616517E-2"/>
          <c:w val="0.29958707909659804"/>
          <c:h val="0.1001541585568532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0" b="1" i="0" u="none" strike="noStrike" baseline="0">
              <a:solidFill>
                <a:srgbClr val="000080"/>
              </a:solidFill>
              <a:latin typeface="Verdana"/>
              <a:ea typeface="Verdana"/>
              <a:cs typeface="Verdana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rgbClr val="CCCCFF"/>
    </a:solidFill>
    <a:ln w="9525">
      <a:noFill/>
    </a:ln>
  </c:spPr>
  <c:txPr>
    <a:bodyPr/>
    <a:lstStyle/>
    <a:p>
      <a:pPr>
        <a:defRPr sz="975" b="1" i="0" u="none" strike="noStrike" baseline="0">
          <a:solidFill>
            <a:srgbClr val="000080"/>
          </a:solidFill>
          <a:latin typeface="Verdana"/>
          <a:ea typeface="Verdana"/>
          <a:cs typeface="Verdana"/>
        </a:defRPr>
      </a:pPr>
      <a:endParaRPr lang="id-ID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80"/>
                </a:solidFill>
                <a:latin typeface="Verdana"/>
                <a:ea typeface="Verdana"/>
                <a:cs typeface="Verdana"/>
              </a:defRPr>
            </a:pPr>
            <a:r>
              <a:rPr lang="id-ID"/>
              <a:t>Respon Kontrol Sistem Orde 1</a:t>
            </a:r>
          </a:p>
        </c:rich>
      </c:tx>
      <c:layout>
        <c:manualLayout>
          <c:xMode val="edge"/>
          <c:yMode val="edge"/>
          <c:x val="0.27536297093298123"/>
          <c:y val="9.057971014492754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884306483554287E-2"/>
          <c:y val="5.919012118824412E-2"/>
          <c:w val="0.87810005942106328"/>
          <c:h val="0.89719762643233192"/>
        </c:manualLayout>
      </c:layout>
      <c:scatterChart>
        <c:scatterStyle val="smoothMarker"/>
        <c:varyColors val="0"/>
        <c:ser>
          <c:idx val="1"/>
          <c:order val="0"/>
          <c:tx>
            <c:v>Sinyal Kontrol</c:v>
          </c:tx>
          <c:spPr>
            <a:ln w="38100">
              <a:solidFill>
                <a:srgbClr val="99CC00"/>
              </a:solidFill>
              <a:prstDash val="solid"/>
            </a:ln>
          </c:spPr>
          <c:marker>
            <c:symbol val="none"/>
          </c:marker>
          <c:xVal>
            <c:numRef>
              <c:f>Sheet1!$A$9:$A$209</c:f>
              <c:numCache>
                <c:formatCode>General</c:formatCode>
                <c:ptCount val="2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5.4999999999999993E-2</c:v>
                </c:pt>
                <c:pt idx="12">
                  <c:v>5.9999999999999991E-2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9.5000000000000015E-2</c:v>
                </c:pt>
                <c:pt idx="20">
                  <c:v>0.10000000000000002</c:v>
                </c:pt>
                <c:pt idx="21">
                  <c:v>0.10500000000000002</c:v>
                </c:pt>
                <c:pt idx="22">
                  <c:v>0.11000000000000003</c:v>
                </c:pt>
                <c:pt idx="23">
                  <c:v>0.11500000000000003</c:v>
                </c:pt>
                <c:pt idx="24">
                  <c:v>0.12000000000000004</c:v>
                </c:pt>
                <c:pt idx="25">
                  <c:v>0.12500000000000003</c:v>
                </c:pt>
                <c:pt idx="26">
                  <c:v>0.13000000000000003</c:v>
                </c:pt>
                <c:pt idx="27">
                  <c:v>0.13500000000000004</c:v>
                </c:pt>
                <c:pt idx="28">
                  <c:v>0.14000000000000004</c:v>
                </c:pt>
                <c:pt idx="29">
                  <c:v>0.14500000000000005</c:v>
                </c:pt>
                <c:pt idx="30">
                  <c:v>0.15000000000000005</c:v>
                </c:pt>
                <c:pt idx="31">
                  <c:v>0.15500000000000005</c:v>
                </c:pt>
                <c:pt idx="32">
                  <c:v>0.16000000000000006</c:v>
                </c:pt>
                <c:pt idx="33">
                  <c:v>0.16500000000000006</c:v>
                </c:pt>
                <c:pt idx="34">
                  <c:v>0.17000000000000007</c:v>
                </c:pt>
                <c:pt idx="35">
                  <c:v>0.17500000000000007</c:v>
                </c:pt>
                <c:pt idx="36">
                  <c:v>0.18000000000000008</c:v>
                </c:pt>
                <c:pt idx="37">
                  <c:v>0.18500000000000008</c:v>
                </c:pt>
                <c:pt idx="38">
                  <c:v>0.19000000000000009</c:v>
                </c:pt>
                <c:pt idx="39">
                  <c:v>0.19500000000000009</c:v>
                </c:pt>
                <c:pt idx="40">
                  <c:v>0.20000000000000009</c:v>
                </c:pt>
                <c:pt idx="41">
                  <c:v>0.2050000000000001</c:v>
                </c:pt>
                <c:pt idx="42">
                  <c:v>0.2100000000000001</c:v>
                </c:pt>
                <c:pt idx="43">
                  <c:v>0.21500000000000011</c:v>
                </c:pt>
                <c:pt idx="44">
                  <c:v>0.22000000000000011</c:v>
                </c:pt>
                <c:pt idx="45">
                  <c:v>0.22500000000000012</c:v>
                </c:pt>
                <c:pt idx="46">
                  <c:v>0.23000000000000012</c:v>
                </c:pt>
                <c:pt idx="47">
                  <c:v>0.23500000000000013</c:v>
                </c:pt>
                <c:pt idx="48">
                  <c:v>0.24000000000000013</c:v>
                </c:pt>
                <c:pt idx="49">
                  <c:v>0.24500000000000013</c:v>
                </c:pt>
                <c:pt idx="50">
                  <c:v>0.25000000000000011</c:v>
                </c:pt>
                <c:pt idx="51">
                  <c:v>0.25500000000000012</c:v>
                </c:pt>
                <c:pt idx="52">
                  <c:v>0.26000000000000012</c:v>
                </c:pt>
                <c:pt idx="53">
                  <c:v>0.26500000000000012</c:v>
                </c:pt>
                <c:pt idx="54">
                  <c:v>0.27000000000000013</c:v>
                </c:pt>
                <c:pt idx="55">
                  <c:v>0.27500000000000013</c:v>
                </c:pt>
                <c:pt idx="56">
                  <c:v>0.28000000000000014</c:v>
                </c:pt>
                <c:pt idx="57">
                  <c:v>0.28500000000000014</c:v>
                </c:pt>
                <c:pt idx="58">
                  <c:v>0.29000000000000015</c:v>
                </c:pt>
                <c:pt idx="59">
                  <c:v>0.29500000000000015</c:v>
                </c:pt>
                <c:pt idx="60">
                  <c:v>0.30000000000000016</c:v>
                </c:pt>
                <c:pt idx="61">
                  <c:v>0.30500000000000016</c:v>
                </c:pt>
                <c:pt idx="62">
                  <c:v>0.31000000000000016</c:v>
                </c:pt>
                <c:pt idx="63">
                  <c:v>0.31500000000000017</c:v>
                </c:pt>
                <c:pt idx="64">
                  <c:v>0.32000000000000017</c:v>
                </c:pt>
                <c:pt idx="65">
                  <c:v>0.32500000000000018</c:v>
                </c:pt>
                <c:pt idx="66">
                  <c:v>0.33000000000000018</c:v>
                </c:pt>
                <c:pt idx="67">
                  <c:v>0.33500000000000019</c:v>
                </c:pt>
                <c:pt idx="68">
                  <c:v>0.34000000000000019</c:v>
                </c:pt>
                <c:pt idx="69">
                  <c:v>0.3450000000000002</c:v>
                </c:pt>
                <c:pt idx="70">
                  <c:v>0.3500000000000002</c:v>
                </c:pt>
                <c:pt idx="71">
                  <c:v>0.3550000000000002</c:v>
                </c:pt>
                <c:pt idx="72">
                  <c:v>0.36000000000000021</c:v>
                </c:pt>
                <c:pt idx="73">
                  <c:v>0.36500000000000021</c:v>
                </c:pt>
                <c:pt idx="74">
                  <c:v>0.37000000000000022</c:v>
                </c:pt>
                <c:pt idx="75">
                  <c:v>0.37500000000000022</c:v>
                </c:pt>
                <c:pt idx="76">
                  <c:v>0.38000000000000023</c:v>
                </c:pt>
                <c:pt idx="77">
                  <c:v>0.38500000000000023</c:v>
                </c:pt>
                <c:pt idx="78">
                  <c:v>0.39000000000000024</c:v>
                </c:pt>
                <c:pt idx="79">
                  <c:v>0.39500000000000024</c:v>
                </c:pt>
                <c:pt idx="80">
                  <c:v>0.40000000000000024</c:v>
                </c:pt>
                <c:pt idx="81">
                  <c:v>0.40500000000000025</c:v>
                </c:pt>
                <c:pt idx="82">
                  <c:v>0.41000000000000025</c:v>
                </c:pt>
                <c:pt idx="83">
                  <c:v>0.41500000000000026</c:v>
                </c:pt>
                <c:pt idx="84">
                  <c:v>0.42000000000000026</c:v>
                </c:pt>
                <c:pt idx="85">
                  <c:v>0.42500000000000027</c:v>
                </c:pt>
                <c:pt idx="86">
                  <c:v>0.43000000000000027</c:v>
                </c:pt>
                <c:pt idx="87">
                  <c:v>0.43500000000000028</c:v>
                </c:pt>
                <c:pt idx="88">
                  <c:v>0.44000000000000028</c:v>
                </c:pt>
                <c:pt idx="89">
                  <c:v>0.44500000000000028</c:v>
                </c:pt>
                <c:pt idx="90">
                  <c:v>0.45000000000000029</c:v>
                </c:pt>
                <c:pt idx="91">
                  <c:v>0.45500000000000029</c:v>
                </c:pt>
                <c:pt idx="92">
                  <c:v>0.4600000000000003</c:v>
                </c:pt>
                <c:pt idx="93">
                  <c:v>0.4650000000000003</c:v>
                </c:pt>
                <c:pt idx="94">
                  <c:v>0.47000000000000031</c:v>
                </c:pt>
                <c:pt idx="95">
                  <c:v>0.47500000000000031</c:v>
                </c:pt>
                <c:pt idx="96">
                  <c:v>0.48000000000000032</c:v>
                </c:pt>
                <c:pt idx="97">
                  <c:v>0.48500000000000032</c:v>
                </c:pt>
                <c:pt idx="98">
                  <c:v>0.49000000000000032</c:v>
                </c:pt>
                <c:pt idx="99">
                  <c:v>0.49500000000000033</c:v>
                </c:pt>
                <c:pt idx="100">
                  <c:v>0.50000000000000033</c:v>
                </c:pt>
                <c:pt idx="101">
                  <c:v>0.50500000000000034</c:v>
                </c:pt>
                <c:pt idx="102">
                  <c:v>0.51000000000000034</c:v>
                </c:pt>
                <c:pt idx="103">
                  <c:v>0.51500000000000035</c:v>
                </c:pt>
                <c:pt idx="104">
                  <c:v>0.52000000000000035</c:v>
                </c:pt>
                <c:pt idx="105">
                  <c:v>0.52500000000000036</c:v>
                </c:pt>
                <c:pt idx="106">
                  <c:v>0.53000000000000036</c:v>
                </c:pt>
                <c:pt idx="107">
                  <c:v>0.53500000000000036</c:v>
                </c:pt>
                <c:pt idx="108">
                  <c:v>0.54000000000000037</c:v>
                </c:pt>
                <c:pt idx="109">
                  <c:v>0.54500000000000037</c:v>
                </c:pt>
                <c:pt idx="110">
                  <c:v>0.55000000000000038</c:v>
                </c:pt>
                <c:pt idx="111">
                  <c:v>0.55500000000000038</c:v>
                </c:pt>
                <c:pt idx="112">
                  <c:v>0.56000000000000039</c:v>
                </c:pt>
                <c:pt idx="113">
                  <c:v>0.56500000000000039</c:v>
                </c:pt>
                <c:pt idx="114">
                  <c:v>0.5700000000000004</c:v>
                </c:pt>
                <c:pt idx="115">
                  <c:v>0.5750000000000004</c:v>
                </c:pt>
                <c:pt idx="116">
                  <c:v>0.5800000000000004</c:v>
                </c:pt>
                <c:pt idx="117">
                  <c:v>0.58500000000000041</c:v>
                </c:pt>
                <c:pt idx="118">
                  <c:v>0.59000000000000041</c:v>
                </c:pt>
                <c:pt idx="119">
                  <c:v>0.59500000000000042</c:v>
                </c:pt>
                <c:pt idx="120">
                  <c:v>0.60000000000000042</c:v>
                </c:pt>
                <c:pt idx="121">
                  <c:v>0.60500000000000043</c:v>
                </c:pt>
                <c:pt idx="122">
                  <c:v>0.61000000000000043</c:v>
                </c:pt>
                <c:pt idx="123">
                  <c:v>0.61500000000000044</c:v>
                </c:pt>
                <c:pt idx="124">
                  <c:v>0.62000000000000044</c:v>
                </c:pt>
                <c:pt idx="125">
                  <c:v>0.62500000000000044</c:v>
                </c:pt>
                <c:pt idx="126">
                  <c:v>0.63000000000000045</c:v>
                </c:pt>
                <c:pt idx="127">
                  <c:v>0.63500000000000045</c:v>
                </c:pt>
                <c:pt idx="128">
                  <c:v>0.64000000000000046</c:v>
                </c:pt>
                <c:pt idx="129">
                  <c:v>0.64500000000000046</c:v>
                </c:pt>
                <c:pt idx="130">
                  <c:v>0.65000000000000047</c:v>
                </c:pt>
                <c:pt idx="131">
                  <c:v>0.65500000000000047</c:v>
                </c:pt>
                <c:pt idx="132">
                  <c:v>0.66000000000000048</c:v>
                </c:pt>
                <c:pt idx="133">
                  <c:v>0.66500000000000048</c:v>
                </c:pt>
                <c:pt idx="134">
                  <c:v>0.67000000000000048</c:v>
                </c:pt>
                <c:pt idx="135">
                  <c:v>0.67500000000000049</c:v>
                </c:pt>
                <c:pt idx="136">
                  <c:v>0.68000000000000049</c:v>
                </c:pt>
                <c:pt idx="137">
                  <c:v>0.6850000000000005</c:v>
                </c:pt>
                <c:pt idx="138">
                  <c:v>0.6900000000000005</c:v>
                </c:pt>
                <c:pt idx="139">
                  <c:v>0.69500000000000051</c:v>
                </c:pt>
                <c:pt idx="140">
                  <c:v>0.70000000000000051</c:v>
                </c:pt>
                <c:pt idx="141">
                  <c:v>0.70500000000000052</c:v>
                </c:pt>
                <c:pt idx="142">
                  <c:v>0.71000000000000052</c:v>
                </c:pt>
                <c:pt idx="143">
                  <c:v>0.71500000000000052</c:v>
                </c:pt>
                <c:pt idx="144">
                  <c:v>0.72000000000000053</c:v>
                </c:pt>
                <c:pt idx="145">
                  <c:v>0.72500000000000053</c:v>
                </c:pt>
                <c:pt idx="146">
                  <c:v>0.73000000000000054</c:v>
                </c:pt>
                <c:pt idx="147">
                  <c:v>0.73500000000000054</c:v>
                </c:pt>
                <c:pt idx="148">
                  <c:v>0.74000000000000055</c:v>
                </c:pt>
                <c:pt idx="149">
                  <c:v>0.74500000000000055</c:v>
                </c:pt>
                <c:pt idx="150">
                  <c:v>0.75000000000000056</c:v>
                </c:pt>
                <c:pt idx="151">
                  <c:v>0.75500000000000056</c:v>
                </c:pt>
                <c:pt idx="152">
                  <c:v>0.76000000000000056</c:v>
                </c:pt>
                <c:pt idx="153">
                  <c:v>0.76500000000000057</c:v>
                </c:pt>
                <c:pt idx="154">
                  <c:v>0.77000000000000057</c:v>
                </c:pt>
                <c:pt idx="155">
                  <c:v>0.77500000000000058</c:v>
                </c:pt>
                <c:pt idx="156">
                  <c:v>0.78000000000000058</c:v>
                </c:pt>
                <c:pt idx="157">
                  <c:v>0.78500000000000059</c:v>
                </c:pt>
                <c:pt idx="158">
                  <c:v>0.79000000000000059</c:v>
                </c:pt>
                <c:pt idx="159">
                  <c:v>0.7950000000000006</c:v>
                </c:pt>
                <c:pt idx="160">
                  <c:v>0.8000000000000006</c:v>
                </c:pt>
                <c:pt idx="161">
                  <c:v>0.8050000000000006</c:v>
                </c:pt>
                <c:pt idx="162">
                  <c:v>0.81000000000000061</c:v>
                </c:pt>
                <c:pt idx="163">
                  <c:v>0.81500000000000061</c:v>
                </c:pt>
                <c:pt idx="164">
                  <c:v>0.82000000000000062</c:v>
                </c:pt>
                <c:pt idx="165">
                  <c:v>0.82500000000000062</c:v>
                </c:pt>
                <c:pt idx="166">
                  <c:v>0.83000000000000063</c:v>
                </c:pt>
                <c:pt idx="167">
                  <c:v>0.83500000000000063</c:v>
                </c:pt>
                <c:pt idx="168">
                  <c:v>0.84000000000000064</c:v>
                </c:pt>
                <c:pt idx="169">
                  <c:v>0.84500000000000064</c:v>
                </c:pt>
                <c:pt idx="170">
                  <c:v>0.85000000000000064</c:v>
                </c:pt>
                <c:pt idx="171">
                  <c:v>0.85500000000000065</c:v>
                </c:pt>
                <c:pt idx="172">
                  <c:v>0.86000000000000065</c:v>
                </c:pt>
                <c:pt idx="173">
                  <c:v>0.86500000000000066</c:v>
                </c:pt>
                <c:pt idx="174">
                  <c:v>0.87000000000000066</c:v>
                </c:pt>
                <c:pt idx="175">
                  <c:v>0.87500000000000067</c:v>
                </c:pt>
                <c:pt idx="176">
                  <c:v>0.88000000000000067</c:v>
                </c:pt>
                <c:pt idx="177">
                  <c:v>0.88500000000000068</c:v>
                </c:pt>
                <c:pt idx="178">
                  <c:v>0.89000000000000068</c:v>
                </c:pt>
                <c:pt idx="179">
                  <c:v>0.89500000000000068</c:v>
                </c:pt>
                <c:pt idx="180">
                  <c:v>0.90000000000000069</c:v>
                </c:pt>
                <c:pt idx="181">
                  <c:v>0.90500000000000069</c:v>
                </c:pt>
                <c:pt idx="182">
                  <c:v>0.9100000000000007</c:v>
                </c:pt>
                <c:pt idx="183">
                  <c:v>0.9150000000000007</c:v>
                </c:pt>
                <c:pt idx="184">
                  <c:v>0.92000000000000071</c:v>
                </c:pt>
                <c:pt idx="185">
                  <c:v>0.92500000000000071</c:v>
                </c:pt>
                <c:pt idx="186">
                  <c:v>0.93000000000000071</c:v>
                </c:pt>
                <c:pt idx="187">
                  <c:v>0.93500000000000072</c:v>
                </c:pt>
                <c:pt idx="188">
                  <c:v>0.94000000000000072</c:v>
                </c:pt>
                <c:pt idx="189">
                  <c:v>0.94500000000000073</c:v>
                </c:pt>
                <c:pt idx="190">
                  <c:v>0.95000000000000073</c:v>
                </c:pt>
                <c:pt idx="191">
                  <c:v>0.95500000000000074</c:v>
                </c:pt>
                <c:pt idx="192">
                  <c:v>0.96000000000000074</c:v>
                </c:pt>
                <c:pt idx="193">
                  <c:v>0.96500000000000075</c:v>
                </c:pt>
                <c:pt idx="194">
                  <c:v>0.97000000000000075</c:v>
                </c:pt>
                <c:pt idx="195">
                  <c:v>0.97500000000000075</c:v>
                </c:pt>
                <c:pt idx="196">
                  <c:v>0.98000000000000076</c:v>
                </c:pt>
                <c:pt idx="197">
                  <c:v>0.98500000000000076</c:v>
                </c:pt>
                <c:pt idx="198">
                  <c:v>0.99000000000000077</c:v>
                </c:pt>
                <c:pt idx="199">
                  <c:v>0.99500000000000077</c:v>
                </c:pt>
                <c:pt idx="200">
                  <c:v>1.0000000000000007</c:v>
                </c:pt>
              </c:numCache>
            </c:numRef>
          </c:xVal>
          <c:yVal>
            <c:numRef>
              <c:f>Sheet1!$G$9:$G$209</c:f>
              <c:numCache>
                <c:formatCode>General</c:formatCode>
                <c:ptCount val="201"/>
                <c:pt idx="0">
                  <c:v>36.1</c:v>
                </c:pt>
                <c:pt idx="1">
                  <c:v>37.089571572019224</c:v>
                </c:pt>
                <c:pt idx="2">
                  <c:v>38.079143144038454</c:v>
                </c:pt>
                <c:pt idx="3">
                  <c:v>39.068714716057677</c:v>
                </c:pt>
                <c:pt idx="4">
                  <c:v>40.0582862880769</c:v>
                </c:pt>
                <c:pt idx="5">
                  <c:v>41.04785786009613</c:v>
                </c:pt>
                <c:pt idx="6">
                  <c:v>42.037429432115353</c:v>
                </c:pt>
                <c:pt idx="7">
                  <c:v>43.027001004134576</c:v>
                </c:pt>
                <c:pt idx="8">
                  <c:v>44.016572576153806</c:v>
                </c:pt>
                <c:pt idx="9">
                  <c:v>45.006144148173028</c:v>
                </c:pt>
                <c:pt idx="10">
                  <c:v>45.995715720192251</c:v>
                </c:pt>
                <c:pt idx="11">
                  <c:v>46.985287292211481</c:v>
                </c:pt>
                <c:pt idx="12">
                  <c:v>47.974858864230704</c:v>
                </c:pt>
                <c:pt idx="13">
                  <c:v>48.964430436249927</c:v>
                </c:pt>
                <c:pt idx="14">
                  <c:v>49.954002008269157</c:v>
                </c:pt>
                <c:pt idx="15">
                  <c:v>50.94357358028838</c:v>
                </c:pt>
                <c:pt idx="16">
                  <c:v>51.933145152307603</c:v>
                </c:pt>
                <c:pt idx="17">
                  <c:v>52.922716724326833</c:v>
                </c:pt>
                <c:pt idx="18">
                  <c:v>53.912288296346055</c:v>
                </c:pt>
                <c:pt idx="19">
                  <c:v>54.901859868365278</c:v>
                </c:pt>
                <c:pt idx="20">
                  <c:v>55.891431440384508</c:v>
                </c:pt>
                <c:pt idx="21">
                  <c:v>56.881003012403731</c:v>
                </c:pt>
                <c:pt idx="22">
                  <c:v>57.870574584422954</c:v>
                </c:pt>
                <c:pt idx="23">
                  <c:v>58.860146156442184</c:v>
                </c:pt>
                <c:pt idx="24">
                  <c:v>59.849717728461414</c:v>
                </c:pt>
                <c:pt idx="25">
                  <c:v>60.839289300480644</c:v>
                </c:pt>
                <c:pt idx="26">
                  <c:v>61.828860872499874</c:v>
                </c:pt>
                <c:pt idx="27">
                  <c:v>61.43556954129329</c:v>
                </c:pt>
                <c:pt idx="28">
                  <c:v>60.988768499379198</c:v>
                </c:pt>
                <c:pt idx="29">
                  <c:v>60.488281702303659</c:v>
                </c:pt>
                <c:pt idx="30">
                  <c:v>59.933935945039408</c:v>
                </c:pt>
                <c:pt idx="31">
                  <c:v>59.325560816188641</c:v>
                </c:pt>
                <c:pt idx="32">
                  <c:v>58.662988652924511</c:v>
                </c:pt>
                <c:pt idx="33">
                  <c:v>57.946054496659301</c:v>
                </c:pt>
                <c:pt idx="34">
                  <c:v>57.174596049427656</c:v>
                </c:pt>
                <c:pt idx="35">
                  <c:v>56.348453630973381</c:v>
                </c:pt>
                <c:pt idx="36">
                  <c:v>55.467470136528249</c:v>
                </c:pt>
                <c:pt idx="37">
                  <c:v>54.53149099527193</c:v>
                </c:pt>
                <c:pt idx="38">
                  <c:v>53.540364129461814</c:v>
                </c:pt>
                <c:pt idx="39">
                  <c:v>52.493939914222153</c:v>
                </c:pt>
                <c:pt idx="40">
                  <c:v>51.392071137981588</c:v>
                </c:pt>
                <c:pt idx="41">
                  <c:v>50.234612963549012</c:v>
                </c:pt>
                <c:pt idx="42">
                  <c:v>49.021422889816975</c:v>
                </c:pt>
                <c:pt idx="43">
                  <c:v>47.752360714083039</c:v>
                </c:pt>
                <c:pt idx="44">
                  <c:v>46.427288494978633</c:v>
                </c:pt>
                <c:pt idx="45">
                  <c:v>45.046070515996014</c:v>
                </c:pt>
                <c:pt idx="46">
                  <c:v>43.608573249603346</c:v>
                </c:pt>
                <c:pt idx="47">
                  <c:v>42.114665321938652</c:v>
                </c:pt>
                <c:pt idx="48">
                  <c:v>40.564217478073225</c:v>
                </c:pt>
                <c:pt idx="49">
                  <c:v>38.957102547835298</c:v>
                </c:pt>
                <c:pt idx="50">
                  <c:v>37.293195412184843</c:v>
                </c:pt>
                <c:pt idx="51">
                  <c:v>35.572372970130935</c:v>
                </c:pt>
                <c:pt idx="52">
                  <c:v>33.794514106182447</c:v>
                </c:pt>
                <c:pt idx="53">
                  <c:v>31.959499658323956</c:v>
                </c:pt>
                <c:pt idx="54">
                  <c:v>30.120184957397697</c:v>
                </c:pt>
                <c:pt idx="55">
                  <c:v>28.279102106888455</c:v>
                </c:pt>
                <c:pt idx="56">
                  <c:v>26.438805301665091</c:v>
                </c:pt>
                <c:pt idx="57">
                  <c:v>24.601870547755858</c:v>
                </c:pt>
                <c:pt idx="58">
                  <c:v>22.770895385416239</c:v>
                </c:pt>
                <c:pt idx="59">
                  <c:v>20.94849861545595</c:v>
                </c:pt>
                <c:pt idx="60">
                  <c:v>19.137320028792185</c:v>
                </c:pt>
                <c:pt idx="61">
                  <c:v>17.340020139195985</c:v>
                </c:pt>
                <c:pt idx="62">
                  <c:v>15.559279919199273</c:v>
                </c:pt>
                <c:pt idx="63">
                  <c:v>13.797800539130041</c:v>
                </c:pt>
                <c:pt idx="64">
                  <c:v>12.058303109243493</c:v>
                </c:pt>
                <c:pt idx="65">
                  <c:v>10.343528424917192</c:v>
                </c:pt>
                <c:pt idx="66">
                  <c:v>8.6562367148783785</c:v>
                </c:pt>
                <c:pt idx="67">
                  <c:v>6.9992073924320621</c:v>
                </c:pt>
                <c:pt idx="68">
                  <c:v>5.3752388096584447</c:v>
                </c:pt>
                <c:pt idx="69">
                  <c:v>3.7871480145487268</c:v>
                </c:pt>
                <c:pt idx="70">
                  <c:v>2.2377705110483745</c:v>
                </c:pt>
                <c:pt idx="71">
                  <c:v>0.72996002197723797</c:v>
                </c:pt>
                <c:pt idx="72">
                  <c:v>-0.73341174520374253</c:v>
                </c:pt>
                <c:pt idx="73">
                  <c:v>-2.1494553298095767</c:v>
                </c:pt>
                <c:pt idx="74">
                  <c:v>-3.5152637465617751</c:v>
                </c:pt>
                <c:pt idx="75">
                  <c:v>-4.8279127114621367</c:v>
                </c:pt>
                <c:pt idx="76">
                  <c:v>-6.0844608649392455</c:v>
                </c:pt>
                <c:pt idx="77">
                  <c:v>-7.28194999229693</c:v>
                </c:pt>
                <c:pt idx="78">
                  <c:v>-8.4174052414935225</c:v>
                </c:pt>
                <c:pt idx="79">
                  <c:v>-9.4878353382808243</c:v>
                </c:pt>
                <c:pt idx="80">
                  <c:v>-10.490232798731252</c:v>
                </c:pt>
                <c:pt idx="81">
                  <c:v>-11.423603330405005</c:v>
                </c:pt>
                <c:pt idx="82">
                  <c:v>-12.287061158235677</c:v>
                </c:pt>
                <c:pt idx="83">
                  <c:v>-13.079830779339826</c:v>
                </c:pt>
                <c:pt idx="84">
                  <c:v>-13.801248701985873</c:v>
                </c:pt>
                <c:pt idx="85">
                  <c:v>-14.450765168809738</c:v>
                </c:pt>
                <c:pt idx="86">
                  <c:v>-15.02794586436541</c:v>
                </c:pt>
                <c:pt idx="87">
                  <c:v>-15.532473607099176</c:v>
                </c:pt>
                <c:pt idx="88">
                  <c:v>-15.964150025837249</c:v>
                </c:pt>
                <c:pt idx="89">
                  <c:v>-16.322897220876897</c:v>
                </c:pt>
                <c:pt idx="90">
                  <c:v>-16.608759409771949</c:v>
                </c:pt>
                <c:pt idx="91">
                  <c:v>-16.821904557904169</c:v>
                </c:pt>
                <c:pt idx="92">
                  <c:v>-16.962625993932424</c:v>
                </c:pt>
                <c:pt idx="93">
                  <c:v>-17.031344010212106</c:v>
                </c:pt>
                <c:pt idx="94">
                  <c:v>-17.028607448277928</c:v>
                </c:pt>
                <c:pt idx="95">
                  <c:v>-16.955095269483394</c:v>
                </c:pt>
                <c:pt idx="96">
                  <c:v>-16.811618110890862</c:v>
                </c:pt>
                <c:pt idx="97">
                  <c:v>-16.599119826506506</c:v>
                </c:pt>
                <c:pt idx="98">
                  <c:v>-16.318679013954615</c:v>
                </c:pt>
                <c:pt idx="99">
                  <c:v>-15.971510526686384</c:v>
                </c:pt>
                <c:pt idx="100">
                  <c:v>-15.558966971818272</c:v>
                </c:pt>
                <c:pt idx="101">
                  <c:v>-15.082540193695543</c:v>
                </c:pt>
                <c:pt idx="102">
                  <c:v>-14.543862743276687</c:v>
                </c:pt>
                <c:pt idx="103">
                  <c:v>-13.944709333434751</c:v>
                </c:pt>
                <c:pt idx="104">
                  <c:v>-13.286998280271813</c:v>
                </c:pt>
                <c:pt idx="105">
                  <c:v>-12.572792930542814</c:v>
                </c:pt>
                <c:pt idx="106">
                  <c:v>-11.804303075285398</c:v>
                </c:pt>
                <c:pt idx="107">
                  <c:v>-10.983886349752304</c:v>
                </c:pt>
                <c:pt idx="108">
                  <c:v>-10.113971888627633</c:v>
                </c:pt>
                <c:pt idx="109">
                  <c:v>-9.197056059956191</c:v>
                </c:pt>
                <c:pt idx="110">
                  <c:v>-8.2356980867106859</c:v>
                </c:pt>
                <c:pt idx="111">
                  <c:v>-7.2325155565732642</c:v>
                </c:pt>
                <c:pt idx="112">
                  <c:v>-6.1901798205118181</c:v>
                </c:pt>
                <c:pt idx="113">
                  <c:v>-5.1114112807352878</c:v>
                </c:pt>
                <c:pt idx="114">
                  <c:v>-3.998974568615806</c:v>
                </c:pt>
                <c:pt idx="115">
                  <c:v>-2.8556736131690292</c:v>
                </c:pt>
                <c:pt idx="116">
                  <c:v>-1.6843466006871779</c:v>
                </c:pt>
                <c:pt idx="117">
                  <c:v>-0.48786082612250947</c:v>
                </c:pt>
                <c:pt idx="118">
                  <c:v>0.73089256317825679</c:v>
                </c:pt>
                <c:pt idx="119">
                  <c:v>1.9690039307851226</c:v>
                </c:pt>
                <c:pt idx="120">
                  <c:v>3.2235506209356548</c:v>
                </c:pt>
                <c:pt idx="121">
                  <c:v>4.4916025341171339</c:v>
                </c:pt>
                <c:pt idx="122">
                  <c:v>5.7702278078692268</c:v>
                </c:pt>
                <c:pt idx="123">
                  <c:v>7.0564986021943525</c:v>
                </c:pt>
                <c:pt idx="124">
                  <c:v>8.3474969889609625</c:v>
                </c:pt>
                <c:pt idx="125">
                  <c:v>9.6403209446829745</c:v>
                </c:pt>
                <c:pt idx="126">
                  <c:v>10.932090446056989</c:v>
                </c:pt>
                <c:pt idx="127">
                  <c:v>12.219953667637375</c:v>
                </c:pt>
                <c:pt idx="128">
                  <c:v>13.501093281027755</c:v>
                </c:pt>
                <c:pt idx="129">
                  <c:v>14.772732854966264</c:v>
                </c:pt>
                <c:pt idx="130">
                  <c:v>16.032143355680695</c:v>
                </c:pt>
                <c:pt idx="131">
                  <c:v>17.276649746888641</c:v>
                </c:pt>
                <c:pt idx="132">
                  <c:v>18.503637688816813</c:v>
                </c:pt>
                <c:pt idx="133">
                  <c:v>19.710560335612918</c:v>
                </c:pt>
                <c:pt idx="134">
                  <c:v>20.894945230522826</c:v>
                </c:pt>
                <c:pt idx="135">
                  <c:v>22.054398320601944</c:v>
                </c:pt>
                <c:pt idx="136">
                  <c:v>23.186607818333485</c:v>
                </c:pt>
                <c:pt idx="137">
                  <c:v>24.289347903839012</c:v>
                </c:pt>
                <c:pt idx="138">
                  <c:v>25.360482261372756</c:v>
                </c:pt>
                <c:pt idx="139">
                  <c:v>26.397967443797562</c:v>
                </c:pt>
                <c:pt idx="140">
                  <c:v>27.39985605874779</c:v>
                </c:pt>
                <c:pt idx="141">
                  <c:v>28.36429977019235</c:v>
                </c:pt>
                <c:pt idx="142">
                  <c:v>29.289552109119327</c:v>
                </c:pt>
                <c:pt idx="143">
                  <c:v>30.173971087073227</c:v>
                </c:pt>
                <c:pt idx="144">
                  <c:v>31.016021606285054</c:v>
                </c:pt>
                <c:pt idx="145">
                  <c:v>31.814277660146232</c:v>
                </c:pt>
                <c:pt idx="146">
                  <c:v>32.56742431778784</c:v>
                </c:pt>
                <c:pt idx="147">
                  <c:v>33.27425948653832</c:v>
                </c:pt>
                <c:pt idx="148">
                  <c:v>33.933695446044737</c:v>
                </c:pt>
                <c:pt idx="149">
                  <c:v>34.54476014785503</c:v>
                </c:pt>
                <c:pt idx="150">
                  <c:v>35.10659827427196</c:v>
                </c:pt>
                <c:pt idx="151">
                  <c:v>35.618472050302806</c:v>
                </c:pt>
                <c:pt idx="152">
                  <c:v>36.079761802542976</c:v>
                </c:pt>
                <c:pt idx="153">
                  <c:v>36.489966258846223</c:v>
                </c:pt>
                <c:pt idx="154">
                  <c:v>36.848702582649111</c:v>
                </c:pt>
                <c:pt idx="155">
                  <c:v>37.155706135832958</c:v>
                </c:pt>
                <c:pt idx="156">
                  <c:v>37.410829964022142</c:v>
                </c:pt>
                <c:pt idx="157">
                  <c:v>37.614043998234365</c:v>
                </c:pt>
                <c:pt idx="158">
                  <c:v>37.765433966814953</c:v>
                </c:pt>
                <c:pt idx="159">
                  <c:v>37.865200011604585</c:v>
                </c:pt>
                <c:pt idx="160">
                  <c:v>37.913655002307593</c:v>
                </c:pt>
                <c:pt idx="161">
                  <c:v>37.911222543045675</c:v>
                </c:pt>
                <c:pt idx="162">
                  <c:v>37.858434779162152</c:v>
                </c:pt>
                <c:pt idx="163">
                  <c:v>37.755930009146994</c:v>
                </c:pt>
                <c:pt idx="164">
                  <c:v>37.604450106877593</c:v>
                </c:pt>
                <c:pt idx="165">
                  <c:v>37.404837759694885</c:v>
                </c:pt>
                <c:pt idx="166">
                  <c:v>37.15803352816134</c:v>
                </c:pt>
                <c:pt idx="167">
                  <c:v>36.865072733674523</c:v>
                </c:pt>
                <c:pt idx="168">
                  <c:v>36.52708218043832</c:v>
                </c:pt>
                <c:pt idx="169">
                  <c:v>36.145276718623819</c:v>
                </c:pt>
                <c:pt idx="170">
                  <c:v>35.720955655881653</c:v>
                </c:pt>
                <c:pt idx="171">
                  <c:v>35.255499024699475</c:v>
                </c:pt>
                <c:pt idx="172">
                  <c:v>34.75036371342982</c:v>
                </c:pt>
                <c:pt idx="173">
                  <c:v>34.207079469146926</c:v>
                </c:pt>
                <c:pt idx="174">
                  <c:v>33.627244780824483</c:v>
                </c:pt>
                <c:pt idx="175">
                  <c:v>33.012522651660724</c:v>
                </c:pt>
                <c:pt idx="176">
                  <c:v>32.364636269712221</c:v>
                </c:pt>
                <c:pt idx="177">
                  <c:v>31.685364586333456</c:v>
                </c:pt>
                <c:pt idx="178">
                  <c:v>30.976537812255216</c:v>
                </c:pt>
                <c:pt idx="179">
                  <c:v>30.240032841471841</c:v>
                </c:pt>
                <c:pt idx="180">
                  <c:v>29.477768613444223</c:v>
                </c:pt>
                <c:pt idx="181">
                  <c:v>28.691701424463432</c:v>
                </c:pt>
                <c:pt idx="182">
                  <c:v>27.883820199357519</c:v>
                </c:pt>
                <c:pt idx="183">
                  <c:v>27.056141735062674</c:v>
                </c:pt>
                <c:pt idx="184">
                  <c:v>26.210705927918582</c:v>
                </c:pt>
                <c:pt idx="185">
                  <c:v>25.349570996886751</c:v>
                </c:pt>
                <c:pt idx="186">
                  <c:v>24.474808715229852</c:v>
                </c:pt>
                <c:pt idx="187">
                  <c:v>23.588499663529653</c:v>
                </c:pt>
                <c:pt idx="188">
                  <c:v>22.692728517260548</c:v>
                </c:pt>
                <c:pt idx="189">
                  <c:v>21.789579378106346</c:v>
                </c:pt>
                <c:pt idx="190">
                  <c:v>20.881131158082852</c:v>
                </c:pt>
                <c:pt idx="191">
                  <c:v>19.969453025388276</c:v>
                </c:pt>
                <c:pt idx="192">
                  <c:v>19.056599920747367</c:v>
                </c:pt>
                <c:pt idx="193">
                  <c:v>18.144608152843087</c:v>
                </c:pt>
                <c:pt idx="194">
                  <c:v>17.235491081242088</c:v>
                </c:pt>
                <c:pt idx="195">
                  <c:v>16.331234895015857</c:v>
                </c:pt>
                <c:pt idx="196">
                  <c:v>15.433794495039916</c:v>
                </c:pt>
                <c:pt idx="197">
                  <c:v>14.545089487716558</c:v>
                </c:pt>
                <c:pt idx="198">
                  <c:v>13.667000297614406</c:v>
                </c:pt>
                <c:pt idx="199">
                  <c:v>12.801364406248334</c:v>
                </c:pt>
                <c:pt idx="200">
                  <c:v>11.949972723937798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79A-4B86-BE02-17FEE7BE03D9}"/>
            </c:ext>
          </c:extLst>
        </c:ser>
        <c:ser>
          <c:idx val="2"/>
          <c:order val="1"/>
          <c:tx>
            <c:v>Referensi</c:v>
          </c:tx>
          <c:spPr>
            <a:ln w="38100">
              <a:solidFill>
                <a:srgbClr val="FF9900"/>
              </a:solidFill>
              <a:prstDash val="solid"/>
            </a:ln>
          </c:spPr>
          <c:marker>
            <c:symbol val="none"/>
          </c:marker>
          <c:xVal>
            <c:numRef>
              <c:f>Sheet1!$A$9:$A$209</c:f>
              <c:numCache>
                <c:formatCode>General</c:formatCode>
                <c:ptCount val="2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5.4999999999999993E-2</c:v>
                </c:pt>
                <c:pt idx="12">
                  <c:v>5.9999999999999991E-2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9.5000000000000015E-2</c:v>
                </c:pt>
                <c:pt idx="20">
                  <c:v>0.10000000000000002</c:v>
                </c:pt>
                <c:pt idx="21">
                  <c:v>0.10500000000000002</c:v>
                </c:pt>
                <c:pt idx="22">
                  <c:v>0.11000000000000003</c:v>
                </c:pt>
                <c:pt idx="23">
                  <c:v>0.11500000000000003</c:v>
                </c:pt>
                <c:pt idx="24">
                  <c:v>0.12000000000000004</c:v>
                </c:pt>
                <c:pt idx="25">
                  <c:v>0.12500000000000003</c:v>
                </c:pt>
                <c:pt idx="26">
                  <c:v>0.13000000000000003</c:v>
                </c:pt>
                <c:pt idx="27">
                  <c:v>0.13500000000000004</c:v>
                </c:pt>
                <c:pt idx="28">
                  <c:v>0.14000000000000004</c:v>
                </c:pt>
                <c:pt idx="29">
                  <c:v>0.14500000000000005</c:v>
                </c:pt>
                <c:pt idx="30">
                  <c:v>0.15000000000000005</c:v>
                </c:pt>
                <c:pt idx="31">
                  <c:v>0.15500000000000005</c:v>
                </c:pt>
                <c:pt idx="32">
                  <c:v>0.16000000000000006</c:v>
                </c:pt>
                <c:pt idx="33">
                  <c:v>0.16500000000000006</c:v>
                </c:pt>
                <c:pt idx="34">
                  <c:v>0.17000000000000007</c:v>
                </c:pt>
                <c:pt idx="35">
                  <c:v>0.17500000000000007</c:v>
                </c:pt>
                <c:pt idx="36">
                  <c:v>0.18000000000000008</c:v>
                </c:pt>
                <c:pt idx="37">
                  <c:v>0.18500000000000008</c:v>
                </c:pt>
                <c:pt idx="38">
                  <c:v>0.19000000000000009</c:v>
                </c:pt>
                <c:pt idx="39">
                  <c:v>0.19500000000000009</c:v>
                </c:pt>
                <c:pt idx="40">
                  <c:v>0.20000000000000009</c:v>
                </c:pt>
                <c:pt idx="41">
                  <c:v>0.2050000000000001</c:v>
                </c:pt>
                <c:pt idx="42">
                  <c:v>0.2100000000000001</c:v>
                </c:pt>
                <c:pt idx="43">
                  <c:v>0.21500000000000011</c:v>
                </c:pt>
                <c:pt idx="44">
                  <c:v>0.22000000000000011</c:v>
                </c:pt>
                <c:pt idx="45">
                  <c:v>0.22500000000000012</c:v>
                </c:pt>
                <c:pt idx="46">
                  <c:v>0.23000000000000012</c:v>
                </c:pt>
                <c:pt idx="47">
                  <c:v>0.23500000000000013</c:v>
                </c:pt>
                <c:pt idx="48">
                  <c:v>0.24000000000000013</c:v>
                </c:pt>
                <c:pt idx="49">
                  <c:v>0.24500000000000013</c:v>
                </c:pt>
                <c:pt idx="50">
                  <c:v>0.25000000000000011</c:v>
                </c:pt>
                <c:pt idx="51">
                  <c:v>0.25500000000000012</c:v>
                </c:pt>
                <c:pt idx="52">
                  <c:v>0.26000000000000012</c:v>
                </c:pt>
                <c:pt idx="53">
                  <c:v>0.26500000000000012</c:v>
                </c:pt>
                <c:pt idx="54">
                  <c:v>0.27000000000000013</c:v>
                </c:pt>
                <c:pt idx="55">
                  <c:v>0.27500000000000013</c:v>
                </c:pt>
                <c:pt idx="56">
                  <c:v>0.28000000000000014</c:v>
                </c:pt>
                <c:pt idx="57">
                  <c:v>0.28500000000000014</c:v>
                </c:pt>
                <c:pt idx="58">
                  <c:v>0.29000000000000015</c:v>
                </c:pt>
                <c:pt idx="59">
                  <c:v>0.29500000000000015</c:v>
                </c:pt>
                <c:pt idx="60">
                  <c:v>0.30000000000000016</c:v>
                </c:pt>
                <c:pt idx="61">
                  <c:v>0.30500000000000016</c:v>
                </c:pt>
                <c:pt idx="62">
                  <c:v>0.31000000000000016</c:v>
                </c:pt>
                <c:pt idx="63">
                  <c:v>0.31500000000000017</c:v>
                </c:pt>
                <c:pt idx="64">
                  <c:v>0.32000000000000017</c:v>
                </c:pt>
                <c:pt idx="65">
                  <c:v>0.32500000000000018</c:v>
                </c:pt>
                <c:pt idx="66">
                  <c:v>0.33000000000000018</c:v>
                </c:pt>
                <c:pt idx="67">
                  <c:v>0.33500000000000019</c:v>
                </c:pt>
                <c:pt idx="68">
                  <c:v>0.34000000000000019</c:v>
                </c:pt>
                <c:pt idx="69">
                  <c:v>0.3450000000000002</c:v>
                </c:pt>
                <c:pt idx="70">
                  <c:v>0.3500000000000002</c:v>
                </c:pt>
                <c:pt idx="71">
                  <c:v>0.3550000000000002</c:v>
                </c:pt>
                <c:pt idx="72">
                  <c:v>0.36000000000000021</c:v>
                </c:pt>
                <c:pt idx="73">
                  <c:v>0.36500000000000021</c:v>
                </c:pt>
                <c:pt idx="74">
                  <c:v>0.37000000000000022</c:v>
                </c:pt>
                <c:pt idx="75">
                  <c:v>0.37500000000000022</c:v>
                </c:pt>
                <c:pt idx="76">
                  <c:v>0.38000000000000023</c:v>
                </c:pt>
                <c:pt idx="77">
                  <c:v>0.38500000000000023</c:v>
                </c:pt>
                <c:pt idx="78">
                  <c:v>0.39000000000000024</c:v>
                </c:pt>
                <c:pt idx="79">
                  <c:v>0.39500000000000024</c:v>
                </c:pt>
                <c:pt idx="80">
                  <c:v>0.40000000000000024</c:v>
                </c:pt>
                <c:pt idx="81">
                  <c:v>0.40500000000000025</c:v>
                </c:pt>
                <c:pt idx="82">
                  <c:v>0.41000000000000025</c:v>
                </c:pt>
                <c:pt idx="83">
                  <c:v>0.41500000000000026</c:v>
                </c:pt>
                <c:pt idx="84">
                  <c:v>0.42000000000000026</c:v>
                </c:pt>
                <c:pt idx="85">
                  <c:v>0.42500000000000027</c:v>
                </c:pt>
                <c:pt idx="86">
                  <c:v>0.43000000000000027</c:v>
                </c:pt>
                <c:pt idx="87">
                  <c:v>0.43500000000000028</c:v>
                </c:pt>
                <c:pt idx="88">
                  <c:v>0.44000000000000028</c:v>
                </c:pt>
                <c:pt idx="89">
                  <c:v>0.44500000000000028</c:v>
                </c:pt>
                <c:pt idx="90">
                  <c:v>0.45000000000000029</c:v>
                </c:pt>
                <c:pt idx="91">
                  <c:v>0.45500000000000029</c:v>
                </c:pt>
                <c:pt idx="92">
                  <c:v>0.4600000000000003</c:v>
                </c:pt>
                <c:pt idx="93">
                  <c:v>0.4650000000000003</c:v>
                </c:pt>
                <c:pt idx="94">
                  <c:v>0.47000000000000031</c:v>
                </c:pt>
                <c:pt idx="95">
                  <c:v>0.47500000000000031</c:v>
                </c:pt>
                <c:pt idx="96">
                  <c:v>0.48000000000000032</c:v>
                </c:pt>
                <c:pt idx="97">
                  <c:v>0.48500000000000032</c:v>
                </c:pt>
                <c:pt idx="98">
                  <c:v>0.49000000000000032</c:v>
                </c:pt>
                <c:pt idx="99">
                  <c:v>0.49500000000000033</c:v>
                </c:pt>
                <c:pt idx="100">
                  <c:v>0.50000000000000033</c:v>
                </c:pt>
                <c:pt idx="101">
                  <c:v>0.50500000000000034</c:v>
                </c:pt>
                <c:pt idx="102">
                  <c:v>0.51000000000000034</c:v>
                </c:pt>
                <c:pt idx="103">
                  <c:v>0.51500000000000035</c:v>
                </c:pt>
                <c:pt idx="104">
                  <c:v>0.52000000000000035</c:v>
                </c:pt>
                <c:pt idx="105">
                  <c:v>0.52500000000000036</c:v>
                </c:pt>
                <c:pt idx="106">
                  <c:v>0.53000000000000036</c:v>
                </c:pt>
                <c:pt idx="107">
                  <c:v>0.53500000000000036</c:v>
                </c:pt>
                <c:pt idx="108">
                  <c:v>0.54000000000000037</c:v>
                </c:pt>
                <c:pt idx="109">
                  <c:v>0.54500000000000037</c:v>
                </c:pt>
                <c:pt idx="110">
                  <c:v>0.55000000000000038</c:v>
                </c:pt>
                <c:pt idx="111">
                  <c:v>0.55500000000000038</c:v>
                </c:pt>
                <c:pt idx="112">
                  <c:v>0.56000000000000039</c:v>
                </c:pt>
                <c:pt idx="113">
                  <c:v>0.56500000000000039</c:v>
                </c:pt>
                <c:pt idx="114">
                  <c:v>0.5700000000000004</c:v>
                </c:pt>
                <c:pt idx="115">
                  <c:v>0.5750000000000004</c:v>
                </c:pt>
                <c:pt idx="116">
                  <c:v>0.5800000000000004</c:v>
                </c:pt>
                <c:pt idx="117">
                  <c:v>0.58500000000000041</c:v>
                </c:pt>
                <c:pt idx="118">
                  <c:v>0.59000000000000041</c:v>
                </c:pt>
                <c:pt idx="119">
                  <c:v>0.59500000000000042</c:v>
                </c:pt>
                <c:pt idx="120">
                  <c:v>0.60000000000000042</c:v>
                </c:pt>
                <c:pt idx="121">
                  <c:v>0.60500000000000043</c:v>
                </c:pt>
                <c:pt idx="122">
                  <c:v>0.61000000000000043</c:v>
                </c:pt>
                <c:pt idx="123">
                  <c:v>0.61500000000000044</c:v>
                </c:pt>
                <c:pt idx="124">
                  <c:v>0.62000000000000044</c:v>
                </c:pt>
                <c:pt idx="125">
                  <c:v>0.62500000000000044</c:v>
                </c:pt>
                <c:pt idx="126">
                  <c:v>0.63000000000000045</c:v>
                </c:pt>
                <c:pt idx="127">
                  <c:v>0.63500000000000045</c:v>
                </c:pt>
                <c:pt idx="128">
                  <c:v>0.64000000000000046</c:v>
                </c:pt>
                <c:pt idx="129">
                  <c:v>0.64500000000000046</c:v>
                </c:pt>
                <c:pt idx="130">
                  <c:v>0.65000000000000047</c:v>
                </c:pt>
                <c:pt idx="131">
                  <c:v>0.65500000000000047</c:v>
                </c:pt>
                <c:pt idx="132">
                  <c:v>0.66000000000000048</c:v>
                </c:pt>
                <c:pt idx="133">
                  <c:v>0.66500000000000048</c:v>
                </c:pt>
                <c:pt idx="134">
                  <c:v>0.67000000000000048</c:v>
                </c:pt>
                <c:pt idx="135">
                  <c:v>0.67500000000000049</c:v>
                </c:pt>
                <c:pt idx="136">
                  <c:v>0.68000000000000049</c:v>
                </c:pt>
                <c:pt idx="137">
                  <c:v>0.6850000000000005</c:v>
                </c:pt>
                <c:pt idx="138">
                  <c:v>0.6900000000000005</c:v>
                </c:pt>
                <c:pt idx="139">
                  <c:v>0.69500000000000051</c:v>
                </c:pt>
                <c:pt idx="140">
                  <c:v>0.70000000000000051</c:v>
                </c:pt>
                <c:pt idx="141">
                  <c:v>0.70500000000000052</c:v>
                </c:pt>
                <c:pt idx="142">
                  <c:v>0.71000000000000052</c:v>
                </c:pt>
                <c:pt idx="143">
                  <c:v>0.71500000000000052</c:v>
                </c:pt>
                <c:pt idx="144">
                  <c:v>0.72000000000000053</c:v>
                </c:pt>
                <c:pt idx="145">
                  <c:v>0.72500000000000053</c:v>
                </c:pt>
                <c:pt idx="146">
                  <c:v>0.73000000000000054</c:v>
                </c:pt>
                <c:pt idx="147">
                  <c:v>0.73500000000000054</c:v>
                </c:pt>
                <c:pt idx="148">
                  <c:v>0.74000000000000055</c:v>
                </c:pt>
                <c:pt idx="149">
                  <c:v>0.74500000000000055</c:v>
                </c:pt>
                <c:pt idx="150">
                  <c:v>0.75000000000000056</c:v>
                </c:pt>
                <c:pt idx="151">
                  <c:v>0.75500000000000056</c:v>
                </c:pt>
                <c:pt idx="152">
                  <c:v>0.76000000000000056</c:v>
                </c:pt>
                <c:pt idx="153">
                  <c:v>0.76500000000000057</c:v>
                </c:pt>
                <c:pt idx="154">
                  <c:v>0.77000000000000057</c:v>
                </c:pt>
                <c:pt idx="155">
                  <c:v>0.77500000000000058</c:v>
                </c:pt>
                <c:pt idx="156">
                  <c:v>0.78000000000000058</c:v>
                </c:pt>
                <c:pt idx="157">
                  <c:v>0.78500000000000059</c:v>
                </c:pt>
                <c:pt idx="158">
                  <c:v>0.79000000000000059</c:v>
                </c:pt>
                <c:pt idx="159">
                  <c:v>0.7950000000000006</c:v>
                </c:pt>
                <c:pt idx="160">
                  <c:v>0.8000000000000006</c:v>
                </c:pt>
                <c:pt idx="161">
                  <c:v>0.8050000000000006</c:v>
                </c:pt>
                <c:pt idx="162">
                  <c:v>0.81000000000000061</c:v>
                </c:pt>
                <c:pt idx="163">
                  <c:v>0.81500000000000061</c:v>
                </c:pt>
                <c:pt idx="164">
                  <c:v>0.82000000000000062</c:v>
                </c:pt>
                <c:pt idx="165">
                  <c:v>0.82500000000000062</c:v>
                </c:pt>
                <c:pt idx="166">
                  <c:v>0.83000000000000063</c:v>
                </c:pt>
                <c:pt idx="167">
                  <c:v>0.83500000000000063</c:v>
                </c:pt>
                <c:pt idx="168">
                  <c:v>0.84000000000000064</c:v>
                </c:pt>
                <c:pt idx="169">
                  <c:v>0.84500000000000064</c:v>
                </c:pt>
                <c:pt idx="170">
                  <c:v>0.85000000000000064</c:v>
                </c:pt>
                <c:pt idx="171">
                  <c:v>0.85500000000000065</c:v>
                </c:pt>
                <c:pt idx="172">
                  <c:v>0.86000000000000065</c:v>
                </c:pt>
                <c:pt idx="173">
                  <c:v>0.86500000000000066</c:v>
                </c:pt>
                <c:pt idx="174">
                  <c:v>0.87000000000000066</c:v>
                </c:pt>
                <c:pt idx="175">
                  <c:v>0.87500000000000067</c:v>
                </c:pt>
                <c:pt idx="176">
                  <c:v>0.88000000000000067</c:v>
                </c:pt>
                <c:pt idx="177">
                  <c:v>0.88500000000000068</c:v>
                </c:pt>
                <c:pt idx="178">
                  <c:v>0.89000000000000068</c:v>
                </c:pt>
                <c:pt idx="179">
                  <c:v>0.89500000000000068</c:v>
                </c:pt>
                <c:pt idx="180">
                  <c:v>0.90000000000000069</c:v>
                </c:pt>
                <c:pt idx="181">
                  <c:v>0.90500000000000069</c:v>
                </c:pt>
                <c:pt idx="182">
                  <c:v>0.9100000000000007</c:v>
                </c:pt>
                <c:pt idx="183">
                  <c:v>0.9150000000000007</c:v>
                </c:pt>
                <c:pt idx="184">
                  <c:v>0.92000000000000071</c:v>
                </c:pt>
                <c:pt idx="185">
                  <c:v>0.92500000000000071</c:v>
                </c:pt>
                <c:pt idx="186">
                  <c:v>0.93000000000000071</c:v>
                </c:pt>
                <c:pt idx="187">
                  <c:v>0.93500000000000072</c:v>
                </c:pt>
                <c:pt idx="188">
                  <c:v>0.94000000000000072</c:v>
                </c:pt>
                <c:pt idx="189">
                  <c:v>0.94500000000000073</c:v>
                </c:pt>
                <c:pt idx="190">
                  <c:v>0.95000000000000073</c:v>
                </c:pt>
                <c:pt idx="191">
                  <c:v>0.95500000000000074</c:v>
                </c:pt>
                <c:pt idx="192">
                  <c:v>0.96000000000000074</c:v>
                </c:pt>
                <c:pt idx="193">
                  <c:v>0.96500000000000075</c:v>
                </c:pt>
                <c:pt idx="194">
                  <c:v>0.97000000000000075</c:v>
                </c:pt>
                <c:pt idx="195">
                  <c:v>0.97500000000000075</c:v>
                </c:pt>
                <c:pt idx="196">
                  <c:v>0.98000000000000076</c:v>
                </c:pt>
                <c:pt idx="197">
                  <c:v>0.98500000000000076</c:v>
                </c:pt>
                <c:pt idx="198">
                  <c:v>0.99000000000000077</c:v>
                </c:pt>
                <c:pt idx="199">
                  <c:v>0.99500000000000077</c:v>
                </c:pt>
                <c:pt idx="200">
                  <c:v>1.0000000000000007</c:v>
                </c:pt>
              </c:numCache>
            </c:numRef>
          </c:xVal>
          <c:yVal>
            <c:numRef>
              <c:f>Sheet1!$B$9:$B$209</c:f>
              <c:numCache>
                <c:formatCode>General</c:formatCode>
                <c:ptCount val="201"/>
                <c:pt idx="0">
                  <c:v>9.5</c:v>
                </c:pt>
                <c:pt idx="1">
                  <c:v>9.5</c:v>
                </c:pt>
                <c:pt idx="2">
                  <c:v>9.5</c:v>
                </c:pt>
                <c:pt idx="3">
                  <c:v>9.5</c:v>
                </c:pt>
                <c:pt idx="4">
                  <c:v>9.5</c:v>
                </c:pt>
                <c:pt idx="5">
                  <c:v>9.5</c:v>
                </c:pt>
                <c:pt idx="6">
                  <c:v>9.5</c:v>
                </c:pt>
                <c:pt idx="7">
                  <c:v>9.5</c:v>
                </c:pt>
                <c:pt idx="8">
                  <c:v>9.5</c:v>
                </c:pt>
                <c:pt idx="9">
                  <c:v>9.5</c:v>
                </c:pt>
                <c:pt idx="10">
                  <c:v>9.5</c:v>
                </c:pt>
                <c:pt idx="11">
                  <c:v>9.5</c:v>
                </c:pt>
                <c:pt idx="12">
                  <c:v>9.5</c:v>
                </c:pt>
                <c:pt idx="13">
                  <c:v>9.5</c:v>
                </c:pt>
                <c:pt idx="14">
                  <c:v>9.5</c:v>
                </c:pt>
                <c:pt idx="15">
                  <c:v>9.5</c:v>
                </c:pt>
                <c:pt idx="16">
                  <c:v>9.5</c:v>
                </c:pt>
                <c:pt idx="17">
                  <c:v>9.5</c:v>
                </c:pt>
                <c:pt idx="18">
                  <c:v>9.5</c:v>
                </c:pt>
                <c:pt idx="19">
                  <c:v>9.5</c:v>
                </c:pt>
                <c:pt idx="20">
                  <c:v>9.5</c:v>
                </c:pt>
                <c:pt idx="21">
                  <c:v>9.5</c:v>
                </c:pt>
                <c:pt idx="22">
                  <c:v>9.5</c:v>
                </c:pt>
                <c:pt idx="23">
                  <c:v>9.5</c:v>
                </c:pt>
                <c:pt idx="24">
                  <c:v>9.5</c:v>
                </c:pt>
                <c:pt idx="25">
                  <c:v>9.5</c:v>
                </c:pt>
                <c:pt idx="26">
                  <c:v>9.5</c:v>
                </c:pt>
                <c:pt idx="27">
                  <c:v>9.5</c:v>
                </c:pt>
                <c:pt idx="28">
                  <c:v>9.5</c:v>
                </c:pt>
                <c:pt idx="29">
                  <c:v>9.5</c:v>
                </c:pt>
                <c:pt idx="30">
                  <c:v>9.5</c:v>
                </c:pt>
                <c:pt idx="31">
                  <c:v>9.5</c:v>
                </c:pt>
                <c:pt idx="32">
                  <c:v>9.5</c:v>
                </c:pt>
                <c:pt idx="33">
                  <c:v>9.5</c:v>
                </c:pt>
                <c:pt idx="34">
                  <c:v>9.5</c:v>
                </c:pt>
                <c:pt idx="35">
                  <c:v>9.5</c:v>
                </c:pt>
                <c:pt idx="36">
                  <c:v>9.5</c:v>
                </c:pt>
                <c:pt idx="37">
                  <c:v>9.5</c:v>
                </c:pt>
                <c:pt idx="38">
                  <c:v>9.5</c:v>
                </c:pt>
                <c:pt idx="39">
                  <c:v>9.5</c:v>
                </c:pt>
                <c:pt idx="40">
                  <c:v>9.5</c:v>
                </c:pt>
                <c:pt idx="41">
                  <c:v>9.5</c:v>
                </c:pt>
                <c:pt idx="42">
                  <c:v>9.5</c:v>
                </c:pt>
                <c:pt idx="43">
                  <c:v>9.5</c:v>
                </c:pt>
                <c:pt idx="44">
                  <c:v>9.5</c:v>
                </c:pt>
                <c:pt idx="45">
                  <c:v>9.5</c:v>
                </c:pt>
                <c:pt idx="46">
                  <c:v>9.5</c:v>
                </c:pt>
                <c:pt idx="47">
                  <c:v>9.5</c:v>
                </c:pt>
                <c:pt idx="48">
                  <c:v>9.5</c:v>
                </c:pt>
                <c:pt idx="49">
                  <c:v>9.5</c:v>
                </c:pt>
                <c:pt idx="50">
                  <c:v>9.5</c:v>
                </c:pt>
                <c:pt idx="51">
                  <c:v>9.5</c:v>
                </c:pt>
                <c:pt idx="52">
                  <c:v>9.5</c:v>
                </c:pt>
                <c:pt idx="53">
                  <c:v>9.5</c:v>
                </c:pt>
                <c:pt idx="54">
                  <c:v>9.5</c:v>
                </c:pt>
                <c:pt idx="55">
                  <c:v>9.5</c:v>
                </c:pt>
                <c:pt idx="56">
                  <c:v>9.5</c:v>
                </c:pt>
                <c:pt idx="57">
                  <c:v>9.5</c:v>
                </c:pt>
                <c:pt idx="58">
                  <c:v>9.5</c:v>
                </c:pt>
                <c:pt idx="59">
                  <c:v>9.5</c:v>
                </c:pt>
                <c:pt idx="60">
                  <c:v>9.5</c:v>
                </c:pt>
                <c:pt idx="61">
                  <c:v>9.5</c:v>
                </c:pt>
                <c:pt idx="62">
                  <c:v>9.5</c:v>
                </c:pt>
                <c:pt idx="63">
                  <c:v>9.5</c:v>
                </c:pt>
                <c:pt idx="64">
                  <c:v>9.5</c:v>
                </c:pt>
                <c:pt idx="65">
                  <c:v>9.5</c:v>
                </c:pt>
                <c:pt idx="66">
                  <c:v>9.5</c:v>
                </c:pt>
                <c:pt idx="67">
                  <c:v>9.5</c:v>
                </c:pt>
                <c:pt idx="68">
                  <c:v>9.5</c:v>
                </c:pt>
                <c:pt idx="69">
                  <c:v>9.5</c:v>
                </c:pt>
                <c:pt idx="70">
                  <c:v>9.5</c:v>
                </c:pt>
                <c:pt idx="71">
                  <c:v>9.5</c:v>
                </c:pt>
                <c:pt idx="72">
                  <c:v>9.5</c:v>
                </c:pt>
                <c:pt idx="73">
                  <c:v>9.5</c:v>
                </c:pt>
                <c:pt idx="74">
                  <c:v>9.5</c:v>
                </c:pt>
                <c:pt idx="75">
                  <c:v>9.5</c:v>
                </c:pt>
                <c:pt idx="76">
                  <c:v>9.5</c:v>
                </c:pt>
                <c:pt idx="77">
                  <c:v>9.5</c:v>
                </c:pt>
                <c:pt idx="78">
                  <c:v>9.5</c:v>
                </c:pt>
                <c:pt idx="79">
                  <c:v>9.5</c:v>
                </c:pt>
                <c:pt idx="80">
                  <c:v>9.5</c:v>
                </c:pt>
                <c:pt idx="81">
                  <c:v>9.5</c:v>
                </c:pt>
                <c:pt idx="82">
                  <c:v>9.5</c:v>
                </c:pt>
                <c:pt idx="83">
                  <c:v>9.5</c:v>
                </c:pt>
                <c:pt idx="84">
                  <c:v>9.5</c:v>
                </c:pt>
                <c:pt idx="85">
                  <c:v>9.5</c:v>
                </c:pt>
                <c:pt idx="86">
                  <c:v>9.5</c:v>
                </c:pt>
                <c:pt idx="87">
                  <c:v>9.5</c:v>
                </c:pt>
                <c:pt idx="88">
                  <c:v>9.5</c:v>
                </c:pt>
                <c:pt idx="89">
                  <c:v>9.5</c:v>
                </c:pt>
                <c:pt idx="90">
                  <c:v>9.5</c:v>
                </c:pt>
                <c:pt idx="91">
                  <c:v>9.5</c:v>
                </c:pt>
                <c:pt idx="92">
                  <c:v>9.5</c:v>
                </c:pt>
                <c:pt idx="93">
                  <c:v>9.5</c:v>
                </c:pt>
                <c:pt idx="94">
                  <c:v>9.5</c:v>
                </c:pt>
                <c:pt idx="95">
                  <c:v>9.5</c:v>
                </c:pt>
                <c:pt idx="96">
                  <c:v>9.5</c:v>
                </c:pt>
                <c:pt idx="97">
                  <c:v>9.5</c:v>
                </c:pt>
                <c:pt idx="98">
                  <c:v>9.5</c:v>
                </c:pt>
                <c:pt idx="99">
                  <c:v>9.5</c:v>
                </c:pt>
                <c:pt idx="100">
                  <c:v>9.5</c:v>
                </c:pt>
                <c:pt idx="101">
                  <c:v>9.5</c:v>
                </c:pt>
                <c:pt idx="102">
                  <c:v>9.5</c:v>
                </c:pt>
                <c:pt idx="103">
                  <c:v>9.5</c:v>
                </c:pt>
                <c:pt idx="104">
                  <c:v>9.5</c:v>
                </c:pt>
                <c:pt idx="105">
                  <c:v>9.5</c:v>
                </c:pt>
                <c:pt idx="106">
                  <c:v>9.5</c:v>
                </c:pt>
                <c:pt idx="107">
                  <c:v>9.5</c:v>
                </c:pt>
                <c:pt idx="108">
                  <c:v>9.5</c:v>
                </c:pt>
                <c:pt idx="109">
                  <c:v>9.5</c:v>
                </c:pt>
                <c:pt idx="110">
                  <c:v>9.5</c:v>
                </c:pt>
                <c:pt idx="111">
                  <c:v>9.5</c:v>
                </c:pt>
                <c:pt idx="112">
                  <c:v>9.5</c:v>
                </c:pt>
                <c:pt idx="113">
                  <c:v>9.5</c:v>
                </c:pt>
                <c:pt idx="114">
                  <c:v>9.5</c:v>
                </c:pt>
                <c:pt idx="115">
                  <c:v>9.5</c:v>
                </c:pt>
                <c:pt idx="116">
                  <c:v>9.5</c:v>
                </c:pt>
                <c:pt idx="117">
                  <c:v>9.5</c:v>
                </c:pt>
                <c:pt idx="118">
                  <c:v>9.5</c:v>
                </c:pt>
                <c:pt idx="119">
                  <c:v>9.5</c:v>
                </c:pt>
                <c:pt idx="120">
                  <c:v>9.5</c:v>
                </c:pt>
                <c:pt idx="121">
                  <c:v>9.5</c:v>
                </c:pt>
                <c:pt idx="122">
                  <c:v>9.5</c:v>
                </c:pt>
                <c:pt idx="123">
                  <c:v>9.5</c:v>
                </c:pt>
                <c:pt idx="124">
                  <c:v>9.5</c:v>
                </c:pt>
                <c:pt idx="125">
                  <c:v>9.5</c:v>
                </c:pt>
                <c:pt idx="126">
                  <c:v>9.5</c:v>
                </c:pt>
                <c:pt idx="127">
                  <c:v>9.5</c:v>
                </c:pt>
                <c:pt idx="128">
                  <c:v>9.5</c:v>
                </c:pt>
                <c:pt idx="129">
                  <c:v>9.5</c:v>
                </c:pt>
                <c:pt idx="130">
                  <c:v>9.5</c:v>
                </c:pt>
                <c:pt idx="131">
                  <c:v>9.5</c:v>
                </c:pt>
                <c:pt idx="132">
                  <c:v>9.5</c:v>
                </c:pt>
                <c:pt idx="133">
                  <c:v>9.5</c:v>
                </c:pt>
                <c:pt idx="134">
                  <c:v>9.5</c:v>
                </c:pt>
                <c:pt idx="135">
                  <c:v>9.5</c:v>
                </c:pt>
                <c:pt idx="136">
                  <c:v>9.5</c:v>
                </c:pt>
                <c:pt idx="137">
                  <c:v>9.5</c:v>
                </c:pt>
                <c:pt idx="138">
                  <c:v>9.5</c:v>
                </c:pt>
                <c:pt idx="139">
                  <c:v>9.5</c:v>
                </c:pt>
                <c:pt idx="140">
                  <c:v>9.5</c:v>
                </c:pt>
                <c:pt idx="141">
                  <c:v>9.5</c:v>
                </c:pt>
                <c:pt idx="142">
                  <c:v>9.5</c:v>
                </c:pt>
                <c:pt idx="143">
                  <c:v>9.5</c:v>
                </c:pt>
                <c:pt idx="144">
                  <c:v>9.5</c:v>
                </c:pt>
                <c:pt idx="145">
                  <c:v>9.5</c:v>
                </c:pt>
                <c:pt idx="146">
                  <c:v>9.5</c:v>
                </c:pt>
                <c:pt idx="147">
                  <c:v>9.5</c:v>
                </c:pt>
                <c:pt idx="148">
                  <c:v>9.5</c:v>
                </c:pt>
                <c:pt idx="149">
                  <c:v>9.5</c:v>
                </c:pt>
                <c:pt idx="150">
                  <c:v>9.5</c:v>
                </c:pt>
                <c:pt idx="151">
                  <c:v>9.5</c:v>
                </c:pt>
                <c:pt idx="152">
                  <c:v>9.5</c:v>
                </c:pt>
                <c:pt idx="153">
                  <c:v>9.5</c:v>
                </c:pt>
                <c:pt idx="154">
                  <c:v>9.5</c:v>
                </c:pt>
                <c:pt idx="155">
                  <c:v>9.5</c:v>
                </c:pt>
                <c:pt idx="156">
                  <c:v>9.5</c:v>
                </c:pt>
                <c:pt idx="157">
                  <c:v>9.5</c:v>
                </c:pt>
                <c:pt idx="158">
                  <c:v>9.5</c:v>
                </c:pt>
                <c:pt idx="159">
                  <c:v>9.5</c:v>
                </c:pt>
                <c:pt idx="160">
                  <c:v>9.5</c:v>
                </c:pt>
                <c:pt idx="161">
                  <c:v>9.5</c:v>
                </c:pt>
                <c:pt idx="162">
                  <c:v>9.5</c:v>
                </c:pt>
                <c:pt idx="163">
                  <c:v>9.5</c:v>
                </c:pt>
                <c:pt idx="164">
                  <c:v>9.5</c:v>
                </c:pt>
                <c:pt idx="165">
                  <c:v>9.5</c:v>
                </c:pt>
                <c:pt idx="166">
                  <c:v>9.5</c:v>
                </c:pt>
                <c:pt idx="167">
                  <c:v>9.5</c:v>
                </c:pt>
                <c:pt idx="168">
                  <c:v>9.5</c:v>
                </c:pt>
                <c:pt idx="169">
                  <c:v>9.5</c:v>
                </c:pt>
                <c:pt idx="170">
                  <c:v>9.5</c:v>
                </c:pt>
                <c:pt idx="171">
                  <c:v>9.5</c:v>
                </c:pt>
                <c:pt idx="172">
                  <c:v>9.5</c:v>
                </c:pt>
                <c:pt idx="173">
                  <c:v>9.5</c:v>
                </c:pt>
                <c:pt idx="174">
                  <c:v>9.5</c:v>
                </c:pt>
                <c:pt idx="175">
                  <c:v>9.5</c:v>
                </c:pt>
                <c:pt idx="176">
                  <c:v>9.5</c:v>
                </c:pt>
                <c:pt idx="177">
                  <c:v>9.5</c:v>
                </c:pt>
                <c:pt idx="178">
                  <c:v>9.5</c:v>
                </c:pt>
                <c:pt idx="179">
                  <c:v>9.5</c:v>
                </c:pt>
                <c:pt idx="180">
                  <c:v>9.5</c:v>
                </c:pt>
                <c:pt idx="181">
                  <c:v>9.5</c:v>
                </c:pt>
                <c:pt idx="182">
                  <c:v>9.5</c:v>
                </c:pt>
                <c:pt idx="183">
                  <c:v>9.5</c:v>
                </c:pt>
                <c:pt idx="184">
                  <c:v>9.5</c:v>
                </c:pt>
                <c:pt idx="185">
                  <c:v>9.5</c:v>
                </c:pt>
                <c:pt idx="186">
                  <c:v>9.5</c:v>
                </c:pt>
                <c:pt idx="187">
                  <c:v>9.5</c:v>
                </c:pt>
                <c:pt idx="188">
                  <c:v>9.5</c:v>
                </c:pt>
                <c:pt idx="189">
                  <c:v>9.5</c:v>
                </c:pt>
                <c:pt idx="190">
                  <c:v>9.5</c:v>
                </c:pt>
                <c:pt idx="191">
                  <c:v>9.5</c:v>
                </c:pt>
                <c:pt idx="192">
                  <c:v>9.5</c:v>
                </c:pt>
                <c:pt idx="193">
                  <c:v>9.5</c:v>
                </c:pt>
                <c:pt idx="194">
                  <c:v>9.5</c:v>
                </c:pt>
                <c:pt idx="195">
                  <c:v>9.5</c:v>
                </c:pt>
                <c:pt idx="196">
                  <c:v>9.5</c:v>
                </c:pt>
                <c:pt idx="197">
                  <c:v>9.5</c:v>
                </c:pt>
                <c:pt idx="198">
                  <c:v>9.5</c:v>
                </c:pt>
                <c:pt idx="199">
                  <c:v>9.5</c:v>
                </c:pt>
                <c:pt idx="200">
                  <c:v>9.5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79A-4B86-BE02-17FEE7BE03D9}"/>
            </c:ext>
          </c:extLst>
        </c:ser>
        <c:ser>
          <c:idx val="0"/>
          <c:order val="2"/>
          <c:tx>
            <c:v>Respon Sistem</c:v>
          </c:tx>
          <c:spPr>
            <a:ln w="38100">
              <a:solidFill>
                <a:srgbClr val="003366"/>
              </a:solidFill>
              <a:prstDash val="solid"/>
            </a:ln>
          </c:spPr>
          <c:marker>
            <c:symbol val="none"/>
          </c:marker>
          <c:xVal>
            <c:numRef>
              <c:f>Sheet1!$A$9:$A$209</c:f>
              <c:numCache>
                <c:formatCode>General</c:formatCode>
                <c:ptCount val="2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5.4999999999999993E-2</c:v>
                </c:pt>
                <c:pt idx="12">
                  <c:v>5.9999999999999991E-2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9.5000000000000015E-2</c:v>
                </c:pt>
                <c:pt idx="20">
                  <c:v>0.10000000000000002</c:v>
                </c:pt>
                <c:pt idx="21">
                  <c:v>0.10500000000000002</c:v>
                </c:pt>
                <c:pt idx="22">
                  <c:v>0.11000000000000003</c:v>
                </c:pt>
                <c:pt idx="23">
                  <c:v>0.11500000000000003</c:v>
                </c:pt>
                <c:pt idx="24">
                  <c:v>0.12000000000000004</c:v>
                </c:pt>
                <c:pt idx="25">
                  <c:v>0.12500000000000003</c:v>
                </c:pt>
                <c:pt idx="26">
                  <c:v>0.13000000000000003</c:v>
                </c:pt>
                <c:pt idx="27">
                  <c:v>0.13500000000000004</c:v>
                </c:pt>
                <c:pt idx="28">
                  <c:v>0.14000000000000004</c:v>
                </c:pt>
                <c:pt idx="29">
                  <c:v>0.14500000000000005</c:v>
                </c:pt>
                <c:pt idx="30">
                  <c:v>0.15000000000000005</c:v>
                </c:pt>
                <c:pt idx="31">
                  <c:v>0.15500000000000005</c:v>
                </c:pt>
                <c:pt idx="32">
                  <c:v>0.16000000000000006</c:v>
                </c:pt>
                <c:pt idx="33">
                  <c:v>0.16500000000000006</c:v>
                </c:pt>
                <c:pt idx="34">
                  <c:v>0.17000000000000007</c:v>
                </c:pt>
                <c:pt idx="35">
                  <c:v>0.17500000000000007</c:v>
                </c:pt>
                <c:pt idx="36">
                  <c:v>0.18000000000000008</c:v>
                </c:pt>
                <c:pt idx="37">
                  <c:v>0.18500000000000008</c:v>
                </c:pt>
                <c:pt idx="38">
                  <c:v>0.19000000000000009</c:v>
                </c:pt>
                <c:pt idx="39">
                  <c:v>0.19500000000000009</c:v>
                </c:pt>
                <c:pt idx="40">
                  <c:v>0.20000000000000009</c:v>
                </c:pt>
                <c:pt idx="41">
                  <c:v>0.2050000000000001</c:v>
                </c:pt>
                <c:pt idx="42">
                  <c:v>0.2100000000000001</c:v>
                </c:pt>
                <c:pt idx="43">
                  <c:v>0.21500000000000011</c:v>
                </c:pt>
                <c:pt idx="44">
                  <c:v>0.22000000000000011</c:v>
                </c:pt>
                <c:pt idx="45">
                  <c:v>0.22500000000000012</c:v>
                </c:pt>
                <c:pt idx="46">
                  <c:v>0.23000000000000012</c:v>
                </c:pt>
                <c:pt idx="47">
                  <c:v>0.23500000000000013</c:v>
                </c:pt>
                <c:pt idx="48">
                  <c:v>0.24000000000000013</c:v>
                </c:pt>
                <c:pt idx="49">
                  <c:v>0.24500000000000013</c:v>
                </c:pt>
                <c:pt idx="50">
                  <c:v>0.25000000000000011</c:v>
                </c:pt>
                <c:pt idx="51">
                  <c:v>0.25500000000000012</c:v>
                </c:pt>
                <c:pt idx="52">
                  <c:v>0.26000000000000012</c:v>
                </c:pt>
                <c:pt idx="53">
                  <c:v>0.26500000000000012</c:v>
                </c:pt>
                <c:pt idx="54">
                  <c:v>0.27000000000000013</c:v>
                </c:pt>
                <c:pt idx="55">
                  <c:v>0.27500000000000013</c:v>
                </c:pt>
                <c:pt idx="56">
                  <c:v>0.28000000000000014</c:v>
                </c:pt>
                <c:pt idx="57">
                  <c:v>0.28500000000000014</c:v>
                </c:pt>
                <c:pt idx="58">
                  <c:v>0.29000000000000015</c:v>
                </c:pt>
                <c:pt idx="59">
                  <c:v>0.29500000000000015</c:v>
                </c:pt>
                <c:pt idx="60">
                  <c:v>0.30000000000000016</c:v>
                </c:pt>
                <c:pt idx="61">
                  <c:v>0.30500000000000016</c:v>
                </c:pt>
                <c:pt idx="62">
                  <c:v>0.31000000000000016</c:v>
                </c:pt>
                <c:pt idx="63">
                  <c:v>0.31500000000000017</c:v>
                </c:pt>
                <c:pt idx="64">
                  <c:v>0.32000000000000017</c:v>
                </c:pt>
                <c:pt idx="65">
                  <c:v>0.32500000000000018</c:v>
                </c:pt>
                <c:pt idx="66">
                  <c:v>0.33000000000000018</c:v>
                </c:pt>
                <c:pt idx="67">
                  <c:v>0.33500000000000019</c:v>
                </c:pt>
                <c:pt idx="68">
                  <c:v>0.34000000000000019</c:v>
                </c:pt>
                <c:pt idx="69">
                  <c:v>0.3450000000000002</c:v>
                </c:pt>
                <c:pt idx="70">
                  <c:v>0.3500000000000002</c:v>
                </c:pt>
                <c:pt idx="71">
                  <c:v>0.3550000000000002</c:v>
                </c:pt>
                <c:pt idx="72">
                  <c:v>0.36000000000000021</c:v>
                </c:pt>
                <c:pt idx="73">
                  <c:v>0.36500000000000021</c:v>
                </c:pt>
                <c:pt idx="74">
                  <c:v>0.37000000000000022</c:v>
                </c:pt>
                <c:pt idx="75">
                  <c:v>0.37500000000000022</c:v>
                </c:pt>
                <c:pt idx="76">
                  <c:v>0.38000000000000023</c:v>
                </c:pt>
                <c:pt idx="77">
                  <c:v>0.38500000000000023</c:v>
                </c:pt>
                <c:pt idx="78">
                  <c:v>0.39000000000000024</c:v>
                </c:pt>
                <c:pt idx="79">
                  <c:v>0.39500000000000024</c:v>
                </c:pt>
                <c:pt idx="80">
                  <c:v>0.40000000000000024</c:v>
                </c:pt>
                <c:pt idx="81">
                  <c:v>0.40500000000000025</c:v>
                </c:pt>
                <c:pt idx="82">
                  <c:v>0.41000000000000025</c:v>
                </c:pt>
                <c:pt idx="83">
                  <c:v>0.41500000000000026</c:v>
                </c:pt>
                <c:pt idx="84">
                  <c:v>0.42000000000000026</c:v>
                </c:pt>
                <c:pt idx="85">
                  <c:v>0.42500000000000027</c:v>
                </c:pt>
                <c:pt idx="86">
                  <c:v>0.43000000000000027</c:v>
                </c:pt>
                <c:pt idx="87">
                  <c:v>0.43500000000000028</c:v>
                </c:pt>
                <c:pt idx="88">
                  <c:v>0.44000000000000028</c:v>
                </c:pt>
                <c:pt idx="89">
                  <c:v>0.44500000000000028</c:v>
                </c:pt>
                <c:pt idx="90">
                  <c:v>0.45000000000000029</c:v>
                </c:pt>
                <c:pt idx="91">
                  <c:v>0.45500000000000029</c:v>
                </c:pt>
                <c:pt idx="92">
                  <c:v>0.4600000000000003</c:v>
                </c:pt>
                <c:pt idx="93">
                  <c:v>0.4650000000000003</c:v>
                </c:pt>
                <c:pt idx="94">
                  <c:v>0.47000000000000031</c:v>
                </c:pt>
                <c:pt idx="95">
                  <c:v>0.47500000000000031</c:v>
                </c:pt>
                <c:pt idx="96">
                  <c:v>0.48000000000000032</c:v>
                </c:pt>
                <c:pt idx="97">
                  <c:v>0.48500000000000032</c:v>
                </c:pt>
                <c:pt idx="98">
                  <c:v>0.49000000000000032</c:v>
                </c:pt>
                <c:pt idx="99">
                  <c:v>0.49500000000000033</c:v>
                </c:pt>
                <c:pt idx="100">
                  <c:v>0.50000000000000033</c:v>
                </c:pt>
                <c:pt idx="101">
                  <c:v>0.50500000000000034</c:v>
                </c:pt>
                <c:pt idx="102">
                  <c:v>0.51000000000000034</c:v>
                </c:pt>
                <c:pt idx="103">
                  <c:v>0.51500000000000035</c:v>
                </c:pt>
                <c:pt idx="104">
                  <c:v>0.52000000000000035</c:v>
                </c:pt>
                <c:pt idx="105">
                  <c:v>0.52500000000000036</c:v>
                </c:pt>
                <c:pt idx="106">
                  <c:v>0.53000000000000036</c:v>
                </c:pt>
                <c:pt idx="107">
                  <c:v>0.53500000000000036</c:v>
                </c:pt>
                <c:pt idx="108">
                  <c:v>0.54000000000000037</c:v>
                </c:pt>
                <c:pt idx="109">
                  <c:v>0.54500000000000037</c:v>
                </c:pt>
                <c:pt idx="110">
                  <c:v>0.55000000000000038</c:v>
                </c:pt>
                <c:pt idx="111">
                  <c:v>0.55500000000000038</c:v>
                </c:pt>
                <c:pt idx="112">
                  <c:v>0.56000000000000039</c:v>
                </c:pt>
                <c:pt idx="113">
                  <c:v>0.56500000000000039</c:v>
                </c:pt>
                <c:pt idx="114">
                  <c:v>0.5700000000000004</c:v>
                </c:pt>
                <c:pt idx="115">
                  <c:v>0.5750000000000004</c:v>
                </c:pt>
                <c:pt idx="116">
                  <c:v>0.5800000000000004</c:v>
                </c:pt>
                <c:pt idx="117">
                  <c:v>0.58500000000000041</c:v>
                </c:pt>
                <c:pt idx="118">
                  <c:v>0.59000000000000041</c:v>
                </c:pt>
                <c:pt idx="119">
                  <c:v>0.59500000000000042</c:v>
                </c:pt>
                <c:pt idx="120">
                  <c:v>0.60000000000000042</c:v>
                </c:pt>
                <c:pt idx="121">
                  <c:v>0.60500000000000043</c:v>
                </c:pt>
                <c:pt idx="122">
                  <c:v>0.61000000000000043</c:v>
                </c:pt>
                <c:pt idx="123">
                  <c:v>0.61500000000000044</c:v>
                </c:pt>
                <c:pt idx="124">
                  <c:v>0.62000000000000044</c:v>
                </c:pt>
                <c:pt idx="125">
                  <c:v>0.62500000000000044</c:v>
                </c:pt>
                <c:pt idx="126">
                  <c:v>0.63000000000000045</c:v>
                </c:pt>
                <c:pt idx="127">
                  <c:v>0.63500000000000045</c:v>
                </c:pt>
                <c:pt idx="128">
                  <c:v>0.64000000000000046</c:v>
                </c:pt>
                <c:pt idx="129">
                  <c:v>0.64500000000000046</c:v>
                </c:pt>
                <c:pt idx="130">
                  <c:v>0.65000000000000047</c:v>
                </c:pt>
                <c:pt idx="131">
                  <c:v>0.65500000000000047</c:v>
                </c:pt>
                <c:pt idx="132">
                  <c:v>0.66000000000000048</c:v>
                </c:pt>
                <c:pt idx="133">
                  <c:v>0.66500000000000048</c:v>
                </c:pt>
                <c:pt idx="134">
                  <c:v>0.67000000000000048</c:v>
                </c:pt>
                <c:pt idx="135">
                  <c:v>0.67500000000000049</c:v>
                </c:pt>
                <c:pt idx="136">
                  <c:v>0.68000000000000049</c:v>
                </c:pt>
                <c:pt idx="137">
                  <c:v>0.6850000000000005</c:v>
                </c:pt>
                <c:pt idx="138">
                  <c:v>0.6900000000000005</c:v>
                </c:pt>
                <c:pt idx="139">
                  <c:v>0.69500000000000051</c:v>
                </c:pt>
                <c:pt idx="140">
                  <c:v>0.70000000000000051</c:v>
                </c:pt>
                <c:pt idx="141">
                  <c:v>0.70500000000000052</c:v>
                </c:pt>
                <c:pt idx="142">
                  <c:v>0.71000000000000052</c:v>
                </c:pt>
                <c:pt idx="143">
                  <c:v>0.71500000000000052</c:v>
                </c:pt>
                <c:pt idx="144">
                  <c:v>0.72000000000000053</c:v>
                </c:pt>
                <c:pt idx="145">
                  <c:v>0.72500000000000053</c:v>
                </c:pt>
                <c:pt idx="146">
                  <c:v>0.73000000000000054</c:v>
                </c:pt>
                <c:pt idx="147">
                  <c:v>0.73500000000000054</c:v>
                </c:pt>
                <c:pt idx="148">
                  <c:v>0.74000000000000055</c:v>
                </c:pt>
                <c:pt idx="149">
                  <c:v>0.74500000000000055</c:v>
                </c:pt>
                <c:pt idx="150">
                  <c:v>0.75000000000000056</c:v>
                </c:pt>
                <c:pt idx="151">
                  <c:v>0.75500000000000056</c:v>
                </c:pt>
                <c:pt idx="152">
                  <c:v>0.76000000000000056</c:v>
                </c:pt>
                <c:pt idx="153">
                  <c:v>0.76500000000000057</c:v>
                </c:pt>
                <c:pt idx="154">
                  <c:v>0.77000000000000057</c:v>
                </c:pt>
                <c:pt idx="155">
                  <c:v>0.77500000000000058</c:v>
                </c:pt>
                <c:pt idx="156">
                  <c:v>0.78000000000000058</c:v>
                </c:pt>
                <c:pt idx="157">
                  <c:v>0.78500000000000059</c:v>
                </c:pt>
                <c:pt idx="158">
                  <c:v>0.79000000000000059</c:v>
                </c:pt>
                <c:pt idx="159">
                  <c:v>0.7950000000000006</c:v>
                </c:pt>
                <c:pt idx="160">
                  <c:v>0.8000000000000006</c:v>
                </c:pt>
                <c:pt idx="161">
                  <c:v>0.8050000000000006</c:v>
                </c:pt>
                <c:pt idx="162">
                  <c:v>0.81000000000000061</c:v>
                </c:pt>
                <c:pt idx="163">
                  <c:v>0.81500000000000061</c:v>
                </c:pt>
                <c:pt idx="164">
                  <c:v>0.82000000000000062</c:v>
                </c:pt>
                <c:pt idx="165">
                  <c:v>0.82500000000000062</c:v>
                </c:pt>
                <c:pt idx="166">
                  <c:v>0.83000000000000063</c:v>
                </c:pt>
                <c:pt idx="167">
                  <c:v>0.83500000000000063</c:v>
                </c:pt>
                <c:pt idx="168">
                  <c:v>0.84000000000000064</c:v>
                </c:pt>
                <c:pt idx="169">
                  <c:v>0.84500000000000064</c:v>
                </c:pt>
                <c:pt idx="170">
                  <c:v>0.85000000000000064</c:v>
                </c:pt>
                <c:pt idx="171">
                  <c:v>0.85500000000000065</c:v>
                </c:pt>
                <c:pt idx="172">
                  <c:v>0.86000000000000065</c:v>
                </c:pt>
                <c:pt idx="173">
                  <c:v>0.86500000000000066</c:v>
                </c:pt>
                <c:pt idx="174">
                  <c:v>0.87000000000000066</c:v>
                </c:pt>
                <c:pt idx="175">
                  <c:v>0.87500000000000067</c:v>
                </c:pt>
                <c:pt idx="176">
                  <c:v>0.88000000000000067</c:v>
                </c:pt>
                <c:pt idx="177">
                  <c:v>0.88500000000000068</c:v>
                </c:pt>
                <c:pt idx="178">
                  <c:v>0.89000000000000068</c:v>
                </c:pt>
                <c:pt idx="179">
                  <c:v>0.89500000000000068</c:v>
                </c:pt>
                <c:pt idx="180">
                  <c:v>0.90000000000000069</c:v>
                </c:pt>
                <c:pt idx="181">
                  <c:v>0.90500000000000069</c:v>
                </c:pt>
                <c:pt idx="182">
                  <c:v>0.9100000000000007</c:v>
                </c:pt>
                <c:pt idx="183">
                  <c:v>0.9150000000000007</c:v>
                </c:pt>
                <c:pt idx="184">
                  <c:v>0.92000000000000071</c:v>
                </c:pt>
                <c:pt idx="185">
                  <c:v>0.92500000000000071</c:v>
                </c:pt>
                <c:pt idx="186">
                  <c:v>0.93000000000000071</c:v>
                </c:pt>
                <c:pt idx="187">
                  <c:v>0.93500000000000072</c:v>
                </c:pt>
                <c:pt idx="188">
                  <c:v>0.94000000000000072</c:v>
                </c:pt>
                <c:pt idx="189">
                  <c:v>0.94500000000000073</c:v>
                </c:pt>
                <c:pt idx="190">
                  <c:v>0.95000000000000073</c:v>
                </c:pt>
                <c:pt idx="191">
                  <c:v>0.95500000000000074</c:v>
                </c:pt>
                <c:pt idx="192">
                  <c:v>0.96000000000000074</c:v>
                </c:pt>
                <c:pt idx="193">
                  <c:v>0.96500000000000075</c:v>
                </c:pt>
                <c:pt idx="194">
                  <c:v>0.97000000000000075</c:v>
                </c:pt>
                <c:pt idx="195">
                  <c:v>0.97500000000000075</c:v>
                </c:pt>
                <c:pt idx="196">
                  <c:v>0.98000000000000076</c:v>
                </c:pt>
                <c:pt idx="197">
                  <c:v>0.98500000000000076</c:v>
                </c:pt>
                <c:pt idx="198">
                  <c:v>0.99000000000000077</c:v>
                </c:pt>
                <c:pt idx="199">
                  <c:v>0.99500000000000077</c:v>
                </c:pt>
                <c:pt idx="200">
                  <c:v>1.0000000000000007</c:v>
                </c:pt>
              </c:numCache>
            </c:numRef>
          </c:xVal>
          <c:yVal>
            <c:numRef>
              <c:f>Sheet1!$I$9:$I$209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0.36391129032258063</c:v>
                </c:pt>
                <c:pt idx="28">
                  <c:v>0.73192856358370051</c:v>
                </c:pt>
                <c:pt idx="29">
                  <c:v>1.1039855942520931</c:v>
                </c:pt>
                <c:pt idx="30">
                  <c:v>1.4800172249502213</c:v>
                </c:pt>
                <c:pt idx="31">
                  <c:v>1.8599593492259929</c:v>
                </c:pt>
                <c:pt idx="32">
                  <c:v>2.2437488946023492</c:v>
                </c:pt>
                <c:pt idx="33">
                  <c:v>2.6313238059002484</c:v>
                </c:pt>
                <c:pt idx="34">
                  <c:v>3.0226230288306333</c:v>
                </c:pt>
                <c:pt idx="35">
                  <c:v>3.4175864938510445</c:v>
                </c:pt>
                <c:pt idx="36">
                  <c:v>3.8161551002826108</c:v>
                </c:pt>
                <c:pt idx="37">
                  <c:v>4.2182707006832167</c:v>
                </c:pt>
                <c:pt idx="38">
                  <c:v>4.6238760854727161</c:v>
                </c:pt>
                <c:pt idx="39">
                  <c:v>5.0329149678061267</c:v>
                </c:pt>
                <c:pt idx="40">
                  <c:v>5.4453319686908053</c:v>
                </c:pt>
                <c:pt idx="41">
                  <c:v>5.8610726023436666</c:v>
                </c:pt>
                <c:pt idx="42">
                  <c:v>6.2800832617845792</c:v>
                </c:pt>
                <c:pt idx="43">
                  <c:v>6.7023112046621218</c:v>
                </c:pt>
                <c:pt idx="44">
                  <c:v>7.1277045393079632</c:v>
                </c:pt>
                <c:pt idx="45">
                  <c:v>7.5562122110161623</c:v>
                </c:pt>
                <c:pt idx="46">
                  <c:v>7.9877839885437769</c:v>
                </c:pt>
                <c:pt idx="47">
                  <c:v>8.4223704508292059</c:v>
                </c:pt>
                <c:pt idx="48">
                  <c:v>8.8599229739247409</c:v>
                </c:pt>
                <c:pt idx="49">
                  <c:v>9.3003937181398957</c:v>
                </c:pt>
                <c:pt idx="50">
                  <c:v>9.7437356153920973</c:v>
                </c:pt>
                <c:pt idx="51">
                  <c:v>10.189902356761392</c:v>
                </c:pt>
                <c:pt idx="52">
                  <c:v>10.638848380245893</c:v>
                </c:pt>
                <c:pt idx="53">
                  <c:v>11.090528858714707</c:v>
                </c:pt>
                <c:pt idx="54">
                  <c:v>11.530959537821056</c:v>
                </c:pt>
                <c:pt idx="55">
                  <c:v>11.959782453535427</c:v>
                </c:pt>
                <c:pt idx="56">
                  <c:v>12.376643640800014</c:v>
                </c:pt>
                <c:pt idx="57">
                  <c:v>12.781193097652427</c:v>
                </c:pt>
                <c:pt idx="58">
                  <c:v>13.173084749466385</c:v>
                </c:pt>
                <c:pt idx="59">
                  <c:v>13.551976413314957</c:v>
                </c:pt>
                <c:pt idx="60">
                  <c:v>13.917529762461685</c:v>
                </c:pt>
                <c:pt idx="61">
                  <c:v>14.269410290984759</c:v>
                </c:pt>
                <c:pt idx="62">
                  <c:v>14.607287278539172</c:v>
                </c:pt>
                <c:pt idx="63">
                  <c:v>14.930833755261608</c:v>
                </c:pt>
                <c:pt idx="64">
                  <c:v>15.23972646682263</c:v>
                </c:pt>
                <c:pt idx="65">
                  <c:v>15.533645839630548</c:v>
                </c:pt>
                <c:pt idx="66">
                  <c:v>15.812275946191166</c:v>
                </c:pt>
                <c:pt idx="67">
                  <c:v>16.075304470627412</c:v>
                </c:pt>
                <c:pt idx="68">
                  <c:v>16.322422674362745</c:v>
                </c:pt>
                <c:pt idx="69">
                  <c:v>16.553325361971986</c:v>
                </c:pt>
                <c:pt idx="70">
                  <c:v>16.767710847203112</c:v>
                </c:pt>
                <c:pt idx="71">
                  <c:v>16.965280919173413</c:v>
                </c:pt>
                <c:pt idx="72">
                  <c:v>17.145740808743156</c:v>
                </c:pt>
                <c:pt idx="73">
                  <c:v>17.308799155069913</c:v>
                </c:pt>
                <c:pt idx="74">
                  <c:v>17.454167972346394</c:v>
                </c:pt>
                <c:pt idx="75">
                  <c:v>17.581562616724611</c:v>
                </c:pt>
                <c:pt idx="76">
                  <c:v>17.690701753429003</c:v>
                </c:pt>
                <c:pt idx="77">
                  <c:v>17.781307324061043</c:v>
                </c:pt>
                <c:pt idx="78">
                  <c:v>17.853104514097669</c:v>
                </c:pt>
                <c:pt idx="79">
                  <c:v>17.905821720585838</c:v>
                </c:pt>
                <c:pt idx="80">
                  <c:v>17.9391905200353</c:v>
                </c:pt>
                <c:pt idx="81">
                  <c:v>17.953479634202047</c:v>
                </c:pt>
                <c:pt idx="82">
                  <c:v>17.948978975856939</c:v>
                </c:pt>
                <c:pt idx="83">
                  <c:v>17.925999529690547</c:v>
                </c:pt>
                <c:pt idx="84">
                  <c:v>17.884873232314046</c:v>
                </c:pt>
                <c:pt idx="85">
                  <c:v>17.825952851403901</c:v>
                </c:pt>
                <c:pt idx="86">
                  <c:v>17.749611864037064</c:v>
                </c:pt>
                <c:pt idx="87">
                  <c:v>17.656244334262194</c:v>
                </c:pt>
                <c:pt idx="88">
                  <c:v>17.546264789951472</c:v>
                </c:pt>
                <c:pt idx="89">
                  <c:v>17.420108098976442</c:v>
                </c:pt>
                <c:pt idx="90">
                  <c:v>17.278229344750311</c:v>
                </c:pt>
                <c:pt idx="91">
                  <c:v>17.121103701178164</c:v>
                </c:pt>
                <c:pt idx="92">
                  <c:v>16.949226307055504</c:v>
                </c:pt>
                <c:pt idx="93">
                  <c:v>16.763112139954593</c:v>
                </c:pt>
                <c:pt idx="94">
                  <c:v>16.5632958896371</c:v>
                </c:pt>
                <c:pt idx="95">
                  <c:v>16.35033183103064</c:v>
                </c:pt>
                <c:pt idx="96">
                  <c:v>16.124793696805838</c:v>
                </c:pt>
                <c:pt idx="97">
                  <c:v>15.8872745495897</c:v>
                </c:pt>
                <c:pt idx="98">
                  <c:v>15.63838665385012</c:v>
                </c:pt>
                <c:pt idx="99">
                  <c:v>15.378761347485563</c:v>
                </c:pt>
                <c:pt idx="100">
                  <c:v>15.109048913153037</c:v>
                </c:pt>
                <c:pt idx="101">
                  <c:v>14.82991844936668</c:v>
                </c:pt>
                <c:pt idx="102">
                  <c:v>14.542057741398446</c:v>
                </c:pt>
                <c:pt idx="103">
                  <c:v>14.246173132011585</c:v>
                </c:pt>
                <c:pt idx="104">
                  <c:v>13.942989392056791</c:v>
                </c:pt>
                <c:pt idx="105">
                  <c:v>13.633249590960174</c:v>
                </c:pt>
                <c:pt idx="106">
                  <c:v>13.317714967131373</c:v>
                </c:pt>
                <c:pt idx="107">
                  <c:v>12.997164798319464</c:v>
                </c:pt>
                <c:pt idx="108">
                  <c:v>12.672375816386841</c:v>
                </c:pt>
                <c:pt idx="109">
                  <c:v>12.344121154446775</c:v>
                </c:pt>
                <c:pt idx="110">
                  <c:v>12.013169293292998</c:v>
                </c:pt>
                <c:pt idx="111">
                  <c:v>11.680283007292447</c:v>
                </c:pt>
                <c:pt idx="112">
                  <c:v>11.346218309908599</c:v>
                </c:pt>
                <c:pt idx="113">
                  <c:v>11.011723399019292</c:v>
                </c:pt>
                <c:pt idx="114">
                  <c:v>10.677537602189352</c:v>
                </c:pt>
                <c:pt idx="115">
                  <c:v>10.344390322054874</c:v>
                </c:pt>
                <c:pt idx="116">
                  <c:v>10.012999981972568</c:v>
                </c:pt>
                <c:pt idx="117">
                  <c:v>9.6840729720841807</c:v>
                </c:pt>
                <c:pt idx="118">
                  <c:v>9.3583025959426607</c:v>
                </c:pt>
                <c:pt idx="119">
                  <c:v>9.0363680178434596</c:v>
                </c:pt>
                <c:pt idx="120">
                  <c:v>8.7189332110011044</c:v>
                </c:pt>
                <c:pt idx="121">
                  <c:v>8.4066459067079631</c:v>
                </c:pt>
                <c:pt idx="122">
                  <c:v>8.1001365446090094</c:v>
                </c:pt>
                <c:pt idx="123">
                  <c:v>7.8000172242232706</c:v>
                </c:pt>
                <c:pt idx="124">
                  <c:v>7.5068806578395639</c:v>
                </c:pt>
                <c:pt idx="125">
                  <c:v>7.2212991249111571</c:v>
                </c:pt>
                <c:pt idx="126">
                  <c:v>6.9438234280709938</c:v>
                </c:pt>
                <c:pt idx="127">
                  <c:v>6.6749818508861969</c:v>
                </c:pt>
                <c:pt idx="128">
                  <c:v>6.4152791174677146</c:v>
                </c:pt>
                <c:pt idx="129">
                  <c:v>6.165195354048107</c:v>
                </c:pt>
                <c:pt idx="130">
                  <c:v>5.9251850526377066</c:v>
                </c:pt>
                <c:pt idx="131">
                  <c:v>5.6956760368666162</c:v>
                </c:pt>
                <c:pt idx="132">
                  <c:v>5.4770684301173276</c:v>
                </c:pt>
                <c:pt idx="133">
                  <c:v>5.2697336260500585</c:v>
                </c:pt>
                <c:pt idx="134">
                  <c:v>5.074013261620296</c:v>
                </c:pt>
                <c:pt idx="135">
                  <c:v>4.8902189762652544</c:v>
                </c:pt>
                <c:pt idx="136">
                  <c:v>4.7186322179791595</c:v>
                </c:pt>
                <c:pt idx="137">
                  <c:v>4.5595040966537832</c:v>
                </c:pt>
                <c:pt idx="138">
                  <c:v>4.4130552850487499</c:v>
                </c:pt>
                <c:pt idx="139">
                  <c:v>4.2794759677444167</c:v>
                </c:pt>
                <c:pt idx="140">
                  <c:v>4.1589258384185461</c:v>
                </c:pt>
                <c:pt idx="141">
                  <c:v>4.0515341457765555</c:v>
                </c:pt>
                <c:pt idx="142">
                  <c:v>3.9573997884538588</c:v>
                </c:pt>
                <c:pt idx="143">
                  <c:v>3.8765914591976758</c:v>
                </c:pt>
                <c:pt idx="144">
                  <c:v>3.8091478386247042</c:v>
                </c:pt>
                <c:pt idx="145">
                  <c:v>3.7550778388402155</c:v>
                </c:pt>
                <c:pt idx="146">
                  <c:v>3.714360897193449</c:v>
                </c:pt>
                <c:pt idx="147">
                  <c:v>3.6869473204336316</c:v>
                </c:pt>
                <c:pt idx="148">
                  <c:v>3.6727586795205602</c:v>
                </c:pt>
                <c:pt idx="149">
                  <c:v>3.6716882553334265</c:v>
                </c:pt>
                <c:pt idx="150">
                  <c:v>3.6836015355114595</c:v>
                </c:pt>
                <c:pt idx="151">
                  <c:v>3.7083367626499939</c:v>
                </c:pt>
                <c:pt idx="152">
                  <c:v>3.7457055340657499</c:v>
                </c:pt>
                <c:pt idx="153">
                  <c:v>3.7954934533354252</c:v>
                </c:pt>
                <c:pt idx="154">
                  <c:v>3.8574608338021661</c:v>
                </c:pt>
                <c:pt idx="155">
                  <c:v>3.9313434542350723</c:v>
                </c:pt>
                <c:pt idx="156">
                  <c:v>4.0168533668176343</c:v>
                </c:pt>
                <c:pt idx="157">
                  <c:v>4.1136797576318731</c:v>
                </c:pt>
                <c:pt idx="158">
                  <c:v>4.2214898597959625</c:v>
                </c:pt>
                <c:pt idx="159">
                  <c:v>4.3399299194042618</c:v>
                </c:pt>
                <c:pt idx="160">
                  <c:v>4.4686262144099684</c:v>
                </c:pt>
                <c:pt idx="161">
                  <c:v>4.6071861265820138</c:v>
                </c:pt>
                <c:pt idx="162">
                  <c:v>4.755199236643211</c:v>
                </c:pt>
                <c:pt idx="163">
                  <c:v>4.912238440672489</c:v>
                </c:pt>
                <c:pt idx="164">
                  <c:v>5.0778610858213096</c:v>
                </c:pt>
                <c:pt idx="165">
                  <c:v>5.2516101233622239</c:v>
                </c:pt>
                <c:pt idx="166">
                  <c:v>5.4330152770559534</c:v>
                </c:pt>
                <c:pt idx="167">
                  <c:v>5.6215942247924282</c:v>
                </c:pt>
                <c:pt idx="168">
                  <c:v>5.8168537914307796</c:v>
                </c:pt>
                <c:pt idx="169">
                  <c:v>6.0182911507335017</c:v>
                </c:pt>
                <c:pt idx="170">
                  <c:v>6.2253950342607158</c:v>
                </c:pt>
                <c:pt idx="171">
                  <c:v>6.4376469450618039</c:v>
                </c:pt>
                <c:pt idx="172">
                  <c:v>6.6545223739735713</c:v>
                </c:pt>
                <c:pt idx="173">
                  <c:v>6.8754920163065361</c:v>
                </c:pt>
                <c:pt idx="174">
                  <c:v>7.1000229866739542</c:v>
                </c:pt>
                <c:pt idx="175">
                  <c:v>7.3275800296917604</c:v>
                </c:pt>
                <c:pt idx="176">
                  <c:v>7.5576267242517225</c:v>
                </c:pt>
                <c:pt idx="177">
                  <c:v>7.7896266790447592</c:v>
                </c:pt>
                <c:pt idx="178">
                  <c:v>8.0230447169866057</c:v>
                </c:pt>
                <c:pt idx="179">
                  <c:v>8.2573480461737461</c:v>
                </c:pt>
                <c:pt idx="180">
                  <c:v>8.4920074149738287</c:v>
                </c:pt>
                <c:pt idx="181">
                  <c:v>8.7264982488316001</c:v>
                </c:pt>
                <c:pt idx="182">
                  <c:v>8.9603017663487616</c:v>
                </c:pt>
                <c:pt idx="183">
                  <c:v>9.1929060721740044</c:v>
                </c:pt>
                <c:pt idx="184">
                  <c:v>9.4238072242179154</c:v>
                </c:pt>
                <c:pt idx="185">
                  <c:v>9.6525102726863263</c:v>
                </c:pt>
                <c:pt idx="186">
                  <c:v>9.8785302684051413</c:v>
                </c:pt>
                <c:pt idx="187">
                  <c:v>10.10139323788961</c:v>
                </c:pt>
                <c:pt idx="188">
                  <c:v>10.320637122591448</c:v>
                </c:pt>
                <c:pt idx="189">
                  <c:v>10.535812680887979</c:v>
                </c:pt>
                <c:pt idx="190">
                  <c:v>10.746484351449736</c:v>
                </c:pt>
                <c:pt idx="191">
                  <c:v>10.952231076697297</c:v>
                </c:pt>
                <c:pt idx="192">
                  <c:v>11.152647085134587</c:v>
                </c:pt>
                <c:pt idx="193">
                  <c:v>11.347342631424366</c:v>
                </c:pt>
                <c:pt idx="194">
                  <c:v>11.535944693152144</c:v>
                </c:pt>
                <c:pt idx="195">
                  <c:v>11.718097623307335</c:v>
                </c:pt>
                <c:pt idx="196">
                  <c:v>11.893463757594956</c:v>
                </c:pt>
                <c:pt idx="197">
                  <c:v>12.061723975777715</c:v>
                </c:pt>
                <c:pt idx="198">
                  <c:v>12.222578216336739</c:v>
                </c:pt>
                <c:pt idx="199">
                  <c:v>12.375745943829592</c:v>
                </c:pt>
                <c:pt idx="200">
                  <c:v>12.520966568416483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79A-4B86-BE02-17FEE7BE03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571528"/>
        <c:axId val="1"/>
      </c:scatterChart>
      <c:valAx>
        <c:axId val="402571528"/>
        <c:scaling>
          <c:orientation val="minMax"/>
          <c:max val="1"/>
        </c:scaling>
        <c:delete val="0"/>
        <c:axPos val="b"/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8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id-ID"/>
                  <a:t>Waktu (dtk)</a:t>
                </a:r>
              </a:p>
            </c:rich>
          </c:tx>
          <c:layout>
            <c:manualLayout>
              <c:xMode val="edge"/>
              <c:yMode val="edge"/>
              <c:x val="0.43685387152692867"/>
              <c:y val="0.9583350450758872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1" i="0" u="none" strike="noStrike" baseline="0">
                <a:solidFill>
                  <a:srgbClr val="000080"/>
                </a:solidFill>
                <a:latin typeface="Verdana"/>
                <a:ea typeface="Verdana"/>
                <a:cs typeface="Verdana"/>
              </a:defRPr>
            </a:pPr>
            <a:endParaRPr lang="id-ID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20"/>
          <c:min val="-2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8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id-ID"/>
                  <a:t>Respon Sistem</a:t>
                </a:r>
              </a:p>
            </c:rich>
          </c:tx>
          <c:layout>
            <c:manualLayout>
              <c:xMode val="edge"/>
              <c:yMode val="edge"/>
              <c:x val="1.0351966873706004E-2"/>
              <c:y val="0.4148558332382364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1" i="0" u="none" strike="noStrike" baseline="0">
                <a:solidFill>
                  <a:srgbClr val="000080"/>
                </a:solidFill>
                <a:latin typeface="Verdana"/>
                <a:ea typeface="Verdana"/>
                <a:cs typeface="Verdana"/>
              </a:defRPr>
            </a:pPr>
            <a:endParaRPr lang="id-ID"/>
          </a:p>
        </c:txPr>
        <c:crossAx val="402571528"/>
        <c:crosses val="autoZero"/>
        <c:crossBetween val="midCat"/>
      </c:valAx>
      <c:spPr>
        <a:blipFill dpi="0" rotWithShape="0">
          <a:blip xmlns:r="http://schemas.openxmlformats.org/officeDocument/2006/relationships" r:embed="rId1"/>
          <a:srcRect/>
          <a:tile tx="0" ty="0" sx="100000" sy="100000" flip="none" algn="tl"/>
        </a:blipFill>
        <a:ln w="12700">
          <a:solidFill>
            <a:srgbClr val="FFFFCC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6322380958626193"/>
          <c:y val="8.4112277478031114E-2"/>
          <c:w val="0.29958707909659804"/>
          <c:h val="0.1012462599272596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0" b="1" i="0" u="none" strike="noStrike" baseline="0">
              <a:solidFill>
                <a:srgbClr val="000080"/>
              </a:solidFill>
              <a:latin typeface="Verdana"/>
              <a:ea typeface="Verdana"/>
              <a:cs typeface="Verdana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rgbClr val="CCCCFF"/>
    </a:solidFill>
    <a:ln w="9525">
      <a:noFill/>
    </a:ln>
  </c:spPr>
  <c:txPr>
    <a:bodyPr/>
    <a:lstStyle/>
    <a:p>
      <a:pPr>
        <a:defRPr sz="975" b="1" i="0" u="none" strike="noStrike" baseline="0">
          <a:solidFill>
            <a:srgbClr val="000080"/>
          </a:solidFill>
          <a:latin typeface="Verdana"/>
          <a:ea typeface="Verdana"/>
          <a:cs typeface="Verdana"/>
        </a:defRPr>
      </a:pPr>
      <a:endParaRPr lang="id-ID"/>
    </a:p>
  </c:txPr>
  <c:printSettings>
    <c:headerFooter alignWithMargins="0"/>
    <c:pageMargins b="1" l="0.75" r="0.75" t="1" header="0.5" footer="0.5"/>
    <c:pageSetup/>
  </c:printSettings>
</c:chartSpace>
</file>

<file path=xl/ctrlProps/ctrlProp1.xml><?xml version="1.0" encoding="utf-8"?>
<formControlPr xmlns="http://schemas.microsoft.com/office/spreadsheetml/2009/9/main" objectType="Scroll" dx="15" fmlaLink="Sheet1!$E$3" horiz="1" max="80" page="10" val="38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12.xml><?xml version="1.0" encoding="utf-8"?>
<formControlPr xmlns="http://schemas.microsoft.com/office/spreadsheetml/2009/9/main" objectType="Button" lockText="1"/>
</file>

<file path=xl/ctrlProps/ctrlProp13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Scroll" dx="15" fmlaLink="Sheet1!$E$4" horiz="1" max="50" page="10" val="12"/>
</file>

<file path=xl/ctrlProps/ctrlProp3.xml><?xml version="1.0" encoding="utf-8"?>
<formControlPr xmlns="http://schemas.microsoft.com/office/spreadsheetml/2009/9/main" objectType="Scroll" dx="15" fmlaLink="Sheet1!$E$5" horiz="1" max="40" page="10" val="0"/>
</file>

<file path=xl/ctrlProps/ctrlProp4.xml><?xml version="1.0" encoding="utf-8"?>
<formControlPr xmlns="http://schemas.microsoft.com/office/spreadsheetml/2009/9/main" objectType="Scroll" dx="15" fmlaLink="Sheet1!$E$1" horiz="1" max="80" page="10" val="25"/>
</file>

<file path=xl/ctrlProps/ctrlProp5.xml><?xml version="1.0" encoding="utf-8"?>
<formControlPr xmlns="http://schemas.microsoft.com/office/spreadsheetml/2009/9/main" objectType="Scroll" dx="15" fmlaLink="Sheet1!$E$2" horiz="1" max="40" page="10" val="21"/>
</file>

<file path=xl/ctrlProps/ctrlProp6.xml><?xml version="1.0" encoding="utf-8"?>
<formControlPr xmlns="http://schemas.microsoft.com/office/spreadsheetml/2009/9/main" objectType="Scroll" dx="15" fmlaLink="Sheet1!$I$1" horiz="1" max="40" page="10" val="39"/>
</file>

<file path=xl/ctrlProps/ctrlProp7.xml><?xml version="1.0" encoding="utf-8"?>
<formControlPr xmlns="http://schemas.microsoft.com/office/spreadsheetml/2009/9/main" objectType="Scroll" dx="15" fmlaLink="Sheet1!$I$3" horiz="1" max="200" page="10" val="13"/>
</file>

<file path=xl/ctrlProps/ctrlProp8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133350</xdr:colOff>
      <xdr:row>0</xdr:row>
      <xdr:rowOff>0</xdr:rowOff>
    </xdr:from>
    <xdr:to>
      <xdr:col>16</xdr:col>
      <xdr:colOff>466725</xdr:colOff>
      <xdr:row>26</xdr:row>
      <xdr:rowOff>19050</xdr:rowOff>
    </xdr:to>
    <xdr:graphicFrame macro="">
      <xdr:nvGraphicFramePr>
        <xdr:cNvPr id="2071" name="Chart 1">
          <a:extLst>
            <a:ext uri="{FF2B5EF4-FFF2-40B4-BE49-F238E27FC236}">
              <a16:creationId xmlns:a16="http://schemas.microsoft.com/office/drawing/2014/main" id="{31A860E0-F29D-4DBE-8132-5A7F770DDC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47625</xdr:colOff>
          <xdr:row>18</xdr:row>
          <xdr:rowOff>180975</xdr:rowOff>
        </xdr:from>
        <xdr:to>
          <xdr:col>9</xdr:col>
          <xdr:colOff>95250</xdr:colOff>
          <xdr:row>19</xdr:row>
          <xdr:rowOff>142875</xdr:rowOff>
        </xdr:to>
        <xdr:sp macro="" textlink="">
          <xdr:nvSpPr>
            <xdr:cNvPr id="2053" name="Scroll Bar 5" hidden="1">
              <a:extLst>
                <a:ext uri="{63B3BB69-23CF-44E3-9099-C40C66FF867C}">
                  <a14:compatExt spid="_x0000_s2053"/>
                </a:ext>
                <a:ext uri="{FF2B5EF4-FFF2-40B4-BE49-F238E27FC236}">
                  <a16:creationId xmlns:a16="http://schemas.microsoft.com/office/drawing/2014/main" id="{EEC2A9B6-31AC-4F0E-B793-31EEC96742D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47625</xdr:colOff>
          <xdr:row>21</xdr:row>
          <xdr:rowOff>19050</xdr:rowOff>
        </xdr:from>
        <xdr:to>
          <xdr:col>9</xdr:col>
          <xdr:colOff>95250</xdr:colOff>
          <xdr:row>22</xdr:row>
          <xdr:rowOff>9525</xdr:rowOff>
        </xdr:to>
        <xdr:sp macro="" textlink="">
          <xdr:nvSpPr>
            <xdr:cNvPr id="2057" name="Scroll Bar 9" hidden="1">
              <a:extLst>
                <a:ext uri="{63B3BB69-23CF-44E3-9099-C40C66FF867C}">
                  <a14:compatExt spid="_x0000_s2057"/>
                </a:ext>
                <a:ext uri="{FF2B5EF4-FFF2-40B4-BE49-F238E27FC236}">
                  <a16:creationId xmlns:a16="http://schemas.microsoft.com/office/drawing/2014/main" id="{016CFE1E-6E1D-4F21-91A3-1704E7DC069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47625</xdr:colOff>
          <xdr:row>23</xdr:row>
          <xdr:rowOff>28575</xdr:rowOff>
        </xdr:from>
        <xdr:to>
          <xdr:col>9</xdr:col>
          <xdr:colOff>95250</xdr:colOff>
          <xdr:row>24</xdr:row>
          <xdr:rowOff>19050</xdr:rowOff>
        </xdr:to>
        <xdr:sp macro="" textlink="">
          <xdr:nvSpPr>
            <xdr:cNvPr id="2058" name="Scroll Bar 10" hidden="1">
              <a:extLst>
                <a:ext uri="{63B3BB69-23CF-44E3-9099-C40C66FF867C}">
                  <a14:compatExt spid="_x0000_s2058"/>
                </a:ext>
                <a:ext uri="{FF2B5EF4-FFF2-40B4-BE49-F238E27FC236}">
                  <a16:creationId xmlns:a16="http://schemas.microsoft.com/office/drawing/2014/main" id="{9807B7F9-CF8E-4D54-8456-AB632BC9A3E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47625</xdr:colOff>
          <xdr:row>7</xdr:row>
          <xdr:rowOff>0</xdr:rowOff>
        </xdr:from>
        <xdr:to>
          <xdr:col>9</xdr:col>
          <xdr:colOff>95250</xdr:colOff>
          <xdr:row>7</xdr:row>
          <xdr:rowOff>152400</xdr:rowOff>
        </xdr:to>
        <xdr:sp macro="" textlink="">
          <xdr:nvSpPr>
            <xdr:cNvPr id="2062" name="Scroll Bar 14" hidden="1">
              <a:extLst>
                <a:ext uri="{63B3BB69-23CF-44E3-9099-C40C66FF867C}">
                  <a14:compatExt spid="_x0000_s2062"/>
                </a:ext>
                <a:ext uri="{FF2B5EF4-FFF2-40B4-BE49-F238E27FC236}">
                  <a16:creationId xmlns:a16="http://schemas.microsoft.com/office/drawing/2014/main" id="{B462413C-AC3A-4AF9-8B9D-147F87A4141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47625</xdr:colOff>
          <xdr:row>9</xdr:row>
          <xdr:rowOff>0</xdr:rowOff>
        </xdr:from>
        <xdr:to>
          <xdr:col>9</xdr:col>
          <xdr:colOff>95250</xdr:colOff>
          <xdr:row>9</xdr:row>
          <xdr:rowOff>152400</xdr:rowOff>
        </xdr:to>
        <xdr:sp macro="" textlink="">
          <xdr:nvSpPr>
            <xdr:cNvPr id="2063" name="Scroll Bar 15" hidden="1">
              <a:extLst>
                <a:ext uri="{63B3BB69-23CF-44E3-9099-C40C66FF867C}">
                  <a14:compatExt spid="_x0000_s2063"/>
                </a:ext>
                <a:ext uri="{FF2B5EF4-FFF2-40B4-BE49-F238E27FC236}">
                  <a16:creationId xmlns:a16="http://schemas.microsoft.com/office/drawing/2014/main" id="{12358ECC-C7D3-4868-AA21-603847349E2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47625</xdr:colOff>
          <xdr:row>14</xdr:row>
          <xdr:rowOff>9525</xdr:rowOff>
        </xdr:from>
        <xdr:to>
          <xdr:col>9</xdr:col>
          <xdr:colOff>95250</xdr:colOff>
          <xdr:row>15</xdr:row>
          <xdr:rowOff>0</xdr:rowOff>
        </xdr:to>
        <xdr:sp macro="" textlink="">
          <xdr:nvSpPr>
            <xdr:cNvPr id="2070" name="Scroll Bar 22" hidden="1">
              <a:extLst>
                <a:ext uri="{63B3BB69-23CF-44E3-9099-C40C66FF867C}">
                  <a14:compatExt spid="_x0000_s2070"/>
                </a:ext>
                <a:ext uri="{FF2B5EF4-FFF2-40B4-BE49-F238E27FC236}">
                  <a16:creationId xmlns:a16="http://schemas.microsoft.com/office/drawing/2014/main" id="{E1434846-0FE1-4CEE-ABC4-C94346D488D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47625</xdr:colOff>
          <xdr:row>11</xdr:row>
          <xdr:rowOff>0</xdr:rowOff>
        </xdr:from>
        <xdr:to>
          <xdr:col>9</xdr:col>
          <xdr:colOff>95250</xdr:colOff>
          <xdr:row>11</xdr:row>
          <xdr:rowOff>152400</xdr:rowOff>
        </xdr:to>
        <xdr:sp macro="" textlink="">
          <xdr:nvSpPr>
            <xdr:cNvPr id="2073" name="Scroll Bar 25" hidden="1">
              <a:extLst>
                <a:ext uri="{63B3BB69-23CF-44E3-9099-C40C66FF867C}">
                  <a14:compatExt spid="_x0000_s2073"/>
                </a:ext>
                <a:ext uri="{FF2B5EF4-FFF2-40B4-BE49-F238E27FC236}">
                  <a16:creationId xmlns:a16="http://schemas.microsoft.com/office/drawing/2014/main" id="{61494CAD-CDA4-4858-BE83-5142ADB0D92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</xdr:col>
      <xdr:colOff>142875</xdr:colOff>
      <xdr:row>1</xdr:row>
      <xdr:rowOff>9525</xdr:rowOff>
    </xdr:from>
    <xdr:to>
      <xdr:col>8</xdr:col>
      <xdr:colOff>552450</xdr:colOff>
      <xdr:row>5</xdr:row>
      <xdr:rowOff>304800</xdr:rowOff>
    </xdr:to>
    <xdr:pic>
      <xdr:nvPicPr>
        <xdr:cNvPr id="2074" name="Picture 26">
          <a:extLst>
            <a:ext uri="{FF2B5EF4-FFF2-40B4-BE49-F238E27FC236}">
              <a16:creationId xmlns:a16="http://schemas.microsoft.com/office/drawing/2014/main" id="{030FB877-5FBC-4E8C-A37A-A230913126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794" t="15276" r="3862" b="38191"/>
        <a:stretch>
          <a:fillRect/>
        </a:stretch>
      </xdr:blipFill>
      <xdr:spPr bwMode="auto">
        <a:xfrm>
          <a:off x="266700" y="352425"/>
          <a:ext cx="4276725" cy="1666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847725</xdr:colOff>
          <xdr:row>16</xdr:row>
          <xdr:rowOff>47625</xdr:rowOff>
        </xdr:from>
        <xdr:to>
          <xdr:col>5</xdr:col>
          <xdr:colOff>9525</xdr:colOff>
          <xdr:row>17</xdr:row>
          <xdr:rowOff>104775</xdr:rowOff>
        </xdr:to>
        <xdr:sp macro="" textlink="">
          <xdr:nvSpPr>
            <xdr:cNvPr id="2075" name="Button 27" hidden="1">
              <a:extLst>
                <a:ext uri="{63B3BB69-23CF-44E3-9099-C40C66FF867C}">
                  <a14:compatExt spid="_x0000_s2075"/>
                </a:ext>
                <a:ext uri="{FF2B5EF4-FFF2-40B4-BE49-F238E27FC236}">
                  <a16:creationId xmlns:a16="http://schemas.microsoft.com/office/drawing/2014/main" id="{4166434F-048E-42E8-AE2E-44F3A4975A4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id-ID" sz="1000" b="1" i="0" u="none" strike="noStrike" baseline="0">
                  <a:solidFill>
                    <a:srgbClr val="000080"/>
                  </a:solidFill>
                  <a:latin typeface="Arial"/>
                  <a:cs typeface="Arial"/>
                </a:rPr>
                <a:t>OLCC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352425</xdr:colOff>
          <xdr:row>16</xdr:row>
          <xdr:rowOff>47625</xdr:rowOff>
        </xdr:from>
        <xdr:to>
          <xdr:col>6</xdr:col>
          <xdr:colOff>228600</xdr:colOff>
          <xdr:row>17</xdr:row>
          <xdr:rowOff>104775</xdr:rowOff>
        </xdr:to>
        <xdr:sp macro="" textlink="">
          <xdr:nvSpPr>
            <xdr:cNvPr id="2076" name="Button 28" hidden="1">
              <a:extLst>
                <a:ext uri="{63B3BB69-23CF-44E3-9099-C40C66FF867C}">
                  <a14:compatExt spid="_x0000_s2076"/>
                </a:ext>
                <a:ext uri="{FF2B5EF4-FFF2-40B4-BE49-F238E27FC236}">
                  <a16:creationId xmlns:a16="http://schemas.microsoft.com/office/drawing/2014/main" id="{F7610EEF-EA6F-4C17-8322-5019BB1951E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id-ID" sz="1000" b="1" i="0" u="none" strike="noStrike" baseline="0">
                  <a:solidFill>
                    <a:srgbClr val="000080"/>
                  </a:solidFill>
                  <a:latin typeface="Arial"/>
                  <a:cs typeface="Arial"/>
                </a:rPr>
                <a:t>OLZN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561975</xdr:colOff>
          <xdr:row>16</xdr:row>
          <xdr:rowOff>38100</xdr:rowOff>
        </xdr:from>
        <xdr:to>
          <xdr:col>7</xdr:col>
          <xdr:colOff>476250</xdr:colOff>
          <xdr:row>17</xdr:row>
          <xdr:rowOff>95250</xdr:rowOff>
        </xdr:to>
        <xdr:sp macro="" textlink="">
          <xdr:nvSpPr>
            <xdr:cNvPr id="2077" name="Button 29" hidden="1">
              <a:extLst>
                <a:ext uri="{63B3BB69-23CF-44E3-9099-C40C66FF867C}">
                  <a14:compatExt spid="_x0000_s2077"/>
                </a:ext>
                <a:ext uri="{FF2B5EF4-FFF2-40B4-BE49-F238E27FC236}">
                  <a16:creationId xmlns:a16="http://schemas.microsoft.com/office/drawing/2014/main" id="{46899D3B-F5DC-4E7F-9DE7-6557794A750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id-ID" sz="1000" b="1" i="0" u="none" strike="noStrike" baseline="0">
                  <a:solidFill>
                    <a:srgbClr val="000080"/>
                  </a:solidFill>
                  <a:latin typeface="Arial"/>
                  <a:cs typeface="Arial"/>
                </a:rPr>
                <a:t>CLZN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16</xdr:col>
      <xdr:colOff>342900</xdr:colOff>
      <xdr:row>30</xdr:row>
      <xdr:rowOff>142875</xdr:rowOff>
    </xdr:to>
    <xdr:graphicFrame macro="">
      <xdr:nvGraphicFramePr>
        <xdr:cNvPr id="7169" name="Chart 1">
          <a:extLst>
            <a:ext uri="{FF2B5EF4-FFF2-40B4-BE49-F238E27FC236}">
              <a16:creationId xmlns:a16="http://schemas.microsoft.com/office/drawing/2014/main" id="{D3AE0700-D8C5-4C74-A145-0B2FEC5D7B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85725</xdr:colOff>
      <xdr:row>1</xdr:row>
      <xdr:rowOff>9525</xdr:rowOff>
    </xdr:from>
    <xdr:to>
      <xdr:col>8</xdr:col>
      <xdr:colOff>333375</xdr:colOff>
      <xdr:row>5</xdr:row>
      <xdr:rowOff>304800</xdr:rowOff>
    </xdr:to>
    <xdr:pic>
      <xdr:nvPicPr>
        <xdr:cNvPr id="7170" name="Picture 26">
          <a:extLst>
            <a:ext uri="{FF2B5EF4-FFF2-40B4-BE49-F238E27FC236}">
              <a16:creationId xmlns:a16="http://schemas.microsoft.com/office/drawing/2014/main" id="{8CA8E956-1FD1-4446-9E4D-B2BE50A44D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794" t="15276" r="3862" b="38191"/>
        <a:stretch>
          <a:fillRect/>
        </a:stretch>
      </xdr:blipFill>
      <xdr:spPr bwMode="auto">
        <a:xfrm>
          <a:off x="209550" y="352425"/>
          <a:ext cx="4276725" cy="1666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219075</xdr:colOff>
          <xdr:row>9</xdr:row>
          <xdr:rowOff>9525</xdr:rowOff>
        </xdr:from>
        <xdr:to>
          <xdr:col>6</xdr:col>
          <xdr:colOff>390525</xdr:colOff>
          <xdr:row>10</xdr:row>
          <xdr:rowOff>114300</xdr:rowOff>
        </xdr:to>
        <xdr:sp macro="" textlink="">
          <xdr:nvSpPr>
            <xdr:cNvPr id="7171" name="Button 3" hidden="1">
              <a:extLst>
                <a:ext uri="{63B3BB69-23CF-44E3-9099-C40C66FF867C}">
                  <a14:compatExt spid="_x0000_s7171"/>
                </a:ext>
                <a:ext uri="{FF2B5EF4-FFF2-40B4-BE49-F238E27FC236}">
                  <a16:creationId xmlns:a16="http://schemas.microsoft.com/office/drawing/2014/main" id="{BDB4D3B2-8EE7-47C2-AA77-2236B4053B0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id-ID" sz="1000" b="1" i="0" u="none" strike="noStrike" baseline="0">
                  <a:solidFill>
                    <a:srgbClr val="000080"/>
                  </a:solidFill>
                  <a:latin typeface="Arial"/>
                  <a:cs typeface="Arial"/>
                </a:rPr>
                <a:t>SIMULASI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16</xdr:col>
      <xdr:colOff>342900</xdr:colOff>
      <xdr:row>30</xdr:row>
      <xdr:rowOff>142875</xdr:rowOff>
    </xdr:to>
    <xdr:graphicFrame macro="">
      <xdr:nvGraphicFramePr>
        <xdr:cNvPr id="6145" name="Chart 1">
          <a:extLst>
            <a:ext uri="{FF2B5EF4-FFF2-40B4-BE49-F238E27FC236}">
              <a16:creationId xmlns:a16="http://schemas.microsoft.com/office/drawing/2014/main" id="{8481276E-7F4C-454C-B237-A6B41A8EC8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85725</xdr:colOff>
      <xdr:row>1</xdr:row>
      <xdr:rowOff>9525</xdr:rowOff>
    </xdr:from>
    <xdr:to>
      <xdr:col>8</xdr:col>
      <xdr:colOff>333375</xdr:colOff>
      <xdr:row>5</xdr:row>
      <xdr:rowOff>304800</xdr:rowOff>
    </xdr:to>
    <xdr:pic>
      <xdr:nvPicPr>
        <xdr:cNvPr id="6146" name="Picture 26">
          <a:extLst>
            <a:ext uri="{FF2B5EF4-FFF2-40B4-BE49-F238E27FC236}">
              <a16:creationId xmlns:a16="http://schemas.microsoft.com/office/drawing/2014/main" id="{FA182485-04BB-4342-B51A-2BE05C9807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794" t="15276" r="3862" b="38191"/>
        <a:stretch>
          <a:fillRect/>
        </a:stretch>
      </xdr:blipFill>
      <xdr:spPr bwMode="auto">
        <a:xfrm>
          <a:off x="209550" y="352425"/>
          <a:ext cx="4276725" cy="1666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219075</xdr:colOff>
          <xdr:row>9</xdr:row>
          <xdr:rowOff>9525</xdr:rowOff>
        </xdr:from>
        <xdr:to>
          <xdr:col>6</xdr:col>
          <xdr:colOff>390525</xdr:colOff>
          <xdr:row>10</xdr:row>
          <xdr:rowOff>114300</xdr:rowOff>
        </xdr:to>
        <xdr:sp macro="" textlink="">
          <xdr:nvSpPr>
            <xdr:cNvPr id="6149" name="Button 5" hidden="1">
              <a:extLst>
                <a:ext uri="{63B3BB69-23CF-44E3-9099-C40C66FF867C}">
                  <a14:compatExt spid="_x0000_s6149"/>
                </a:ext>
                <a:ext uri="{FF2B5EF4-FFF2-40B4-BE49-F238E27FC236}">
                  <a16:creationId xmlns:a16="http://schemas.microsoft.com/office/drawing/2014/main" id="{19E82149-CA4D-4218-A742-43BD84C2AA3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id-ID" sz="1000" b="1" i="0" u="none" strike="noStrike" baseline="0">
                  <a:solidFill>
                    <a:srgbClr val="000080"/>
                  </a:solidFill>
                  <a:latin typeface="Arial"/>
                  <a:cs typeface="Arial"/>
                </a:rPr>
                <a:t>SIMULASI</a:t>
              </a:r>
            </a:p>
          </xdr:txBody>
        </xdr:sp>
        <xdr:clientData fPrintsWithSheet="0"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16</xdr:col>
      <xdr:colOff>342900</xdr:colOff>
      <xdr:row>30</xdr:row>
      <xdr:rowOff>142875</xdr:rowOff>
    </xdr:to>
    <xdr:graphicFrame macro="">
      <xdr:nvGraphicFramePr>
        <xdr:cNvPr id="4098" name="Chart 2">
          <a:extLst>
            <a:ext uri="{FF2B5EF4-FFF2-40B4-BE49-F238E27FC236}">
              <a16:creationId xmlns:a16="http://schemas.microsoft.com/office/drawing/2014/main" id="{188FD9C8-1CB3-4233-B6E2-1B95948E4F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85725</xdr:colOff>
      <xdr:row>1</xdr:row>
      <xdr:rowOff>9525</xdr:rowOff>
    </xdr:from>
    <xdr:to>
      <xdr:col>8</xdr:col>
      <xdr:colOff>333375</xdr:colOff>
      <xdr:row>5</xdr:row>
      <xdr:rowOff>304800</xdr:rowOff>
    </xdr:to>
    <xdr:pic>
      <xdr:nvPicPr>
        <xdr:cNvPr id="4099" name="Picture 26">
          <a:extLst>
            <a:ext uri="{FF2B5EF4-FFF2-40B4-BE49-F238E27FC236}">
              <a16:creationId xmlns:a16="http://schemas.microsoft.com/office/drawing/2014/main" id="{18235A58-4421-4345-8104-24798F8CCD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794" t="15276" r="3862" b="38191"/>
        <a:stretch>
          <a:fillRect/>
        </a:stretch>
      </xdr:blipFill>
      <xdr:spPr bwMode="auto">
        <a:xfrm>
          <a:off x="209550" y="352425"/>
          <a:ext cx="4276725" cy="1666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457200</xdr:colOff>
          <xdr:row>9</xdr:row>
          <xdr:rowOff>152400</xdr:rowOff>
        </xdr:from>
        <xdr:to>
          <xdr:col>7</xdr:col>
          <xdr:colOff>57150</xdr:colOff>
          <xdr:row>11</xdr:row>
          <xdr:rowOff>95250</xdr:rowOff>
        </xdr:to>
        <xdr:sp macro="" textlink="">
          <xdr:nvSpPr>
            <xdr:cNvPr id="4100" name="Button 4" hidden="1">
              <a:extLst>
                <a:ext uri="{63B3BB69-23CF-44E3-9099-C40C66FF867C}">
                  <a14:compatExt spid="_x0000_s4100"/>
                </a:ext>
                <a:ext uri="{FF2B5EF4-FFF2-40B4-BE49-F238E27FC236}">
                  <a16:creationId xmlns:a16="http://schemas.microsoft.com/office/drawing/2014/main" id="{5B75DEBA-3D24-423D-9B75-7272A72C982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id-ID" sz="1000" b="1" i="0" u="none" strike="noStrike" baseline="0">
                  <a:solidFill>
                    <a:srgbClr val="000080"/>
                  </a:solidFill>
                  <a:latin typeface="Arial"/>
                  <a:cs typeface="Arial"/>
                </a:rPr>
                <a:t>SIMULASI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1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1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trlProp" Target="../ctrlProps/ctrlProp1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28"/>
  <sheetViews>
    <sheetView showGridLines="0" tabSelected="1" workbookViewId="0">
      <selection activeCell="E18" sqref="E18"/>
    </sheetView>
  </sheetViews>
  <sheetFormatPr defaultRowHeight="15" x14ac:dyDescent="0.2"/>
  <cols>
    <col min="1" max="1" width="1.85546875" style="3" customWidth="1"/>
    <col min="2" max="2" width="4.7109375" style="7" customWidth="1"/>
    <col min="3" max="3" width="6.5703125" style="26" customWidth="1"/>
    <col min="4" max="4" width="14.7109375" style="8" bestFit="1" customWidth="1"/>
    <col min="5" max="5" width="5.140625" style="8" customWidth="1"/>
    <col min="6" max="6" width="9.140625" style="8"/>
    <col min="7" max="7" width="8.5703125" style="3" customWidth="1"/>
    <col min="8" max="9" width="9.140625" style="3"/>
  </cols>
  <sheetData>
    <row r="1" spans="1:16" s="14" customFormat="1" ht="27" customHeight="1" x14ac:dyDescent="0.25">
      <c r="B1" s="15" t="s">
        <v>17</v>
      </c>
      <c r="C1" s="24"/>
      <c r="D1" s="15"/>
      <c r="E1" s="15"/>
      <c r="F1" s="15"/>
      <c r="G1" s="15"/>
      <c r="H1" s="15"/>
      <c r="I1" s="15"/>
      <c r="J1" s="15"/>
      <c r="K1" s="15"/>
    </row>
    <row r="2" spans="1:16" s="14" customFormat="1" ht="27" customHeight="1" x14ac:dyDescent="0.25">
      <c r="B2" s="15"/>
      <c r="C2" s="24"/>
      <c r="D2" s="15"/>
      <c r="E2" s="15"/>
      <c r="F2" s="15"/>
      <c r="G2" s="15"/>
      <c r="H2" s="15"/>
      <c r="I2" s="15"/>
      <c r="J2" s="15"/>
      <c r="K2" s="15"/>
    </row>
    <row r="3" spans="1:16" s="14" customFormat="1" ht="27" customHeight="1" x14ac:dyDescent="0.25">
      <c r="B3" s="15"/>
      <c r="C3" s="24"/>
      <c r="D3" s="15"/>
      <c r="E3" s="15"/>
      <c r="F3" s="15"/>
      <c r="G3" s="15"/>
      <c r="H3" s="15"/>
      <c r="I3" s="15"/>
      <c r="J3" s="15"/>
      <c r="K3" s="15"/>
    </row>
    <row r="4" spans="1:16" s="14" customFormat="1" ht="27" customHeight="1" x14ac:dyDescent="0.25">
      <c r="B4" s="15"/>
      <c r="C4" s="24"/>
      <c r="D4" s="15"/>
      <c r="E4" s="15"/>
      <c r="F4" s="15"/>
      <c r="G4" s="15"/>
      <c r="H4" s="15"/>
      <c r="I4" s="15"/>
      <c r="J4" s="15"/>
      <c r="K4" s="15"/>
    </row>
    <row r="5" spans="1:16" s="14" customFormat="1" ht="27" customHeight="1" x14ac:dyDescent="0.25">
      <c r="B5" s="15"/>
      <c r="C5" s="24"/>
      <c r="D5" s="15"/>
      <c r="E5" s="15"/>
      <c r="F5" s="15"/>
      <c r="G5" s="15"/>
      <c r="H5" s="15"/>
      <c r="I5" s="15"/>
      <c r="J5" s="15"/>
      <c r="K5" s="15"/>
    </row>
    <row r="6" spans="1:16" s="14" customFormat="1" ht="27" customHeight="1" x14ac:dyDescent="0.25">
      <c r="B6" s="15"/>
      <c r="C6" s="24"/>
      <c r="D6" s="15"/>
      <c r="E6" s="15"/>
      <c r="F6" s="15"/>
      <c r="G6" s="15"/>
      <c r="H6" s="15"/>
      <c r="I6" s="15"/>
      <c r="J6" s="15"/>
      <c r="K6" s="15"/>
    </row>
    <row r="7" spans="1:16" s="57" customFormat="1" ht="12.75" x14ac:dyDescent="0.2">
      <c r="A7" s="5"/>
      <c r="B7" s="16" t="s">
        <v>15</v>
      </c>
      <c r="C7" s="25"/>
      <c r="D7" s="9"/>
      <c r="E7" s="9"/>
      <c r="F7" s="9"/>
      <c r="G7" s="9"/>
      <c r="H7" s="9"/>
      <c r="I7" s="9"/>
      <c r="J7" s="33"/>
      <c r="K7" s="33"/>
      <c r="L7" s="6"/>
      <c r="M7" s="6"/>
      <c r="N7" s="6"/>
      <c r="O7" s="6"/>
      <c r="P7" s="6"/>
    </row>
    <row r="8" spans="1:16" s="57" customFormat="1" ht="12.75" x14ac:dyDescent="0.2">
      <c r="A8" s="5"/>
      <c r="B8" s="10" t="s">
        <v>1</v>
      </c>
      <c r="C8" s="27">
        <f>+Sheet1!D1</f>
        <v>0.625</v>
      </c>
      <c r="D8" s="9"/>
      <c r="E8" s="9"/>
      <c r="F8" s="9"/>
      <c r="G8" s="9"/>
      <c r="H8" s="9"/>
      <c r="I8" s="9"/>
      <c r="J8" s="33"/>
      <c r="K8" s="33"/>
      <c r="L8" s="6"/>
      <c r="M8" s="6"/>
      <c r="N8" s="6"/>
      <c r="O8" s="6"/>
      <c r="P8" s="6"/>
    </row>
    <row r="9" spans="1:16" s="57" customFormat="1" ht="12.75" x14ac:dyDescent="0.2">
      <c r="A9" s="5"/>
      <c r="B9" s="17"/>
      <c r="C9" s="28"/>
      <c r="D9" s="36">
        <v>0</v>
      </c>
      <c r="E9" s="37"/>
      <c r="F9" s="82">
        <v>1</v>
      </c>
      <c r="G9" s="82"/>
      <c r="H9" s="37"/>
      <c r="I9" s="38">
        <v>2</v>
      </c>
      <c r="J9" s="33"/>
      <c r="K9" s="33"/>
      <c r="L9" s="6"/>
      <c r="M9" s="6"/>
      <c r="N9" s="6"/>
      <c r="O9" s="6"/>
      <c r="P9" s="6"/>
    </row>
    <row r="10" spans="1:16" s="57" customFormat="1" ht="15.75" x14ac:dyDescent="0.25">
      <c r="A10" s="5"/>
      <c r="B10" s="55" t="s">
        <v>16</v>
      </c>
      <c r="C10" s="27">
        <f>+Sheet1!D2</f>
        <v>0.31</v>
      </c>
      <c r="D10" s="39"/>
      <c r="E10" s="37"/>
      <c r="F10" s="40"/>
      <c r="G10" s="40"/>
      <c r="H10" s="37"/>
      <c r="I10" s="37"/>
      <c r="J10" s="33"/>
      <c r="K10" s="33"/>
      <c r="L10" s="6"/>
      <c r="M10" s="6"/>
      <c r="N10" s="6"/>
      <c r="O10" s="6"/>
      <c r="P10" s="6"/>
    </row>
    <row r="11" spans="1:16" s="57" customFormat="1" ht="12.75" x14ac:dyDescent="0.2">
      <c r="A11" s="5"/>
      <c r="B11" s="17"/>
      <c r="C11" s="28"/>
      <c r="D11" s="36">
        <v>0.1</v>
      </c>
      <c r="E11" s="37"/>
      <c r="F11" s="82">
        <v>0.3</v>
      </c>
      <c r="G11" s="82"/>
      <c r="H11" s="37"/>
      <c r="I11" s="38">
        <v>0.5</v>
      </c>
      <c r="J11" s="33"/>
      <c r="K11" s="33"/>
      <c r="L11" s="6"/>
      <c r="M11" s="6"/>
      <c r="N11" s="6"/>
      <c r="O11" s="6"/>
      <c r="P11" s="6"/>
    </row>
    <row r="12" spans="1:16" s="57" customFormat="1" ht="15.75" x14ac:dyDescent="0.25">
      <c r="A12" s="5"/>
      <c r="B12" s="63" t="s">
        <v>23</v>
      </c>
      <c r="C12" s="27">
        <f>+Sheet1!H3</f>
        <v>0.13</v>
      </c>
      <c r="D12" s="36"/>
      <c r="E12" s="37"/>
      <c r="F12" s="62"/>
      <c r="G12" s="62"/>
      <c r="H12" s="37"/>
      <c r="I12" s="38"/>
      <c r="J12" s="33"/>
      <c r="K12" s="33"/>
      <c r="L12" s="6"/>
      <c r="M12" s="6"/>
      <c r="N12" s="6"/>
      <c r="O12" s="6"/>
      <c r="P12" s="6"/>
    </row>
    <row r="13" spans="1:16" s="57" customFormat="1" ht="12.75" x14ac:dyDescent="0.2">
      <c r="A13" s="5"/>
      <c r="B13" s="17"/>
      <c r="C13" s="28"/>
      <c r="D13" s="36"/>
      <c r="E13" s="37"/>
      <c r="F13" s="62"/>
      <c r="G13" s="62"/>
      <c r="H13" s="37"/>
      <c r="I13" s="38"/>
      <c r="J13" s="33"/>
      <c r="K13" s="33"/>
      <c r="L13" s="6"/>
      <c r="M13" s="6"/>
      <c r="N13" s="6"/>
      <c r="O13" s="6"/>
      <c r="P13" s="6"/>
    </row>
    <row r="14" spans="1:16" s="58" customFormat="1" ht="12.75" x14ac:dyDescent="0.2">
      <c r="A14" s="4"/>
      <c r="B14" s="19" t="s">
        <v>19</v>
      </c>
      <c r="C14" s="30"/>
      <c r="D14" s="41"/>
      <c r="E14" s="42"/>
      <c r="F14" s="43"/>
      <c r="G14" s="43"/>
      <c r="H14" s="42"/>
      <c r="I14" s="44"/>
      <c r="J14" s="34"/>
      <c r="K14" s="34"/>
      <c r="L14" s="1"/>
      <c r="M14" s="1"/>
      <c r="N14" s="1"/>
      <c r="O14" s="1"/>
      <c r="P14" s="1"/>
    </row>
    <row r="15" spans="1:16" s="58" customFormat="1" ht="12.75" x14ac:dyDescent="0.2">
      <c r="A15" s="4"/>
      <c r="B15" s="11" t="s">
        <v>18</v>
      </c>
      <c r="C15" s="27">
        <f>+Sheet1!H1</f>
        <v>9.5</v>
      </c>
      <c r="D15" s="45"/>
      <c r="E15" s="42"/>
      <c r="F15" s="46"/>
      <c r="G15" s="46"/>
      <c r="H15" s="42"/>
      <c r="I15" s="42"/>
      <c r="J15" s="34"/>
      <c r="K15" s="34"/>
      <c r="L15" s="1"/>
      <c r="M15" s="1"/>
      <c r="N15" s="1"/>
      <c r="O15" s="1"/>
      <c r="P15" s="1"/>
    </row>
    <row r="16" spans="1:16" s="58" customFormat="1" ht="12.75" x14ac:dyDescent="0.2">
      <c r="A16" s="4"/>
      <c r="D16" s="41">
        <v>-10</v>
      </c>
      <c r="E16" s="42"/>
      <c r="F16" s="83">
        <v>0</v>
      </c>
      <c r="G16" s="83"/>
      <c r="H16" s="42"/>
      <c r="I16" s="44">
        <v>10</v>
      </c>
      <c r="J16" s="34"/>
      <c r="K16" s="34"/>
      <c r="L16" s="1"/>
      <c r="M16" s="1"/>
      <c r="N16" s="1"/>
      <c r="O16" s="1"/>
      <c r="P16" s="1"/>
    </row>
    <row r="17" spans="1:16" s="58" customFormat="1" ht="12.75" x14ac:dyDescent="0.2">
      <c r="A17" s="4"/>
      <c r="B17" s="19" t="s">
        <v>35</v>
      </c>
      <c r="C17" s="29"/>
      <c r="J17" s="34"/>
      <c r="K17" s="34"/>
      <c r="L17" s="1"/>
      <c r="M17" s="1"/>
      <c r="N17" s="1"/>
      <c r="O17" s="1"/>
      <c r="P17" s="1"/>
    </row>
    <row r="18" spans="1:16" s="58" customFormat="1" ht="12.75" x14ac:dyDescent="0.2">
      <c r="A18" s="4"/>
      <c r="B18" s="18"/>
      <c r="C18" s="29"/>
      <c r="D18" s="41"/>
      <c r="E18" s="42"/>
      <c r="F18" s="43"/>
      <c r="G18" s="43"/>
      <c r="H18" s="42"/>
      <c r="I18" s="44"/>
      <c r="J18" s="34"/>
      <c r="K18" s="34"/>
      <c r="L18" s="1"/>
      <c r="M18" s="1"/>
      <c r="N18" s="1"/>
      <c r="O18" s="1"/>
      <c r="P18" s="1"/>
    </row>
    <row r="19" spans="1:16" s="59" customFormat="1" ht="15" customHeight="1" x14ac:dyDescent="0.2">
      <c r="A19" s="2"/>
      <c r="B19" s="20" t="s">
        <v>14</v>
      </c>
      <c r="C19" s="31"/>
      <c r="D19" s="47"/>
      <c r="E19" s="48"/>
      <c r="F19" s="49"/>
      <c r="G19" s="49"/>
      <c r="H19" s="48"/>
      <c r="I19" s="48"/>
      <c r="J19" s="12"/>
      <c r="K19" s="12"/>
      <c r="L19" s="2"/>
      <c r="M19" s="2"/>
      <c r="N19" s="2"/>
      <c r="O19" s="2"/>
      <c r="P19" s="2"/>
    </row>
    <row r="20" spans="1:16" s="59" customFormat="1" ht="12.75" x14ac:dyDescent="0.2">
      <c r="A20" s="2"/>
      <c r="B20" s="13" t="s">
        <v>2</v>
      </c>
      <c r="C20" s="27">
        <f>+Sheet1!D3</f>
        <v>3.8</v>
      </c>
      <c r="D20" s="47"/>
      <c r="E20" s="48"/>
      <c r="F20" s="49"/>
      <c r="G20" s="49"/>
      <c r="H20" s="48"/>
      <c r="I20" s="48"/>
      <c r="J20" s="12"/>
      <c r="K20" s="12"/>
      <c r="L20" s="2"/>
      <c r="M20" s="2"/>
      <c r="N20" s="2"/>
      <c r="O20" s="2"/>
      <c r="P20" s="2"/>
    </row>
    <row r="21" spans="1:16" s="59" customFormat="1" ht="12.75" x14ac:dyDescent="0.2">
      <c r="A21" s="2"/>
      <c r="B21" s="21"/>
      <c r="C21" s="32"/>
      <c r="D21" s="50">
        <v>0</v>
      </c>
      <c r="E21" s="48"/>
      <c r="F21" s="81">
        <v>4</v>
      </c>
      <c r="G21" s="81"/>
      <c r="H21" s="48"/>
      <c r="I21" s="51">
        <v>8</v>
      </c>
      <c r="J21" s="12"/>
      <c r="K21" s="12"/>
      <c r="L21" s="2"/>
      <c r="M21" s="2"/>
      <c r="N21" s="2"/>
      <c r="O21" s="2"/>
      <c r="P21" s="2"/>
    </row>
    <row r="22" spans="1:16" s="59" customFormat="1" ht="12.75" x14ac:dyDescent="0.2">
      <c r="A22" s="2"/>
      <c r="B22" s="13" t="s">
        <v>3</v>
      </c>
      <c r="C22" s="27">
        <f>+Sheet1!D4</f>
        <v>0.18240216787118177</v>
      </c>
      <c r="D22" s="47"/>
      <c r="E22" s="48"/>
      <c r="F22" s="49"/>
      <c r="G22" s="49"/>
      <c r="H22" s="48"/>
      <c r="I22" s="48"/>
      <c r="J22" s="12"/>
      <c r="K22" s="12"/>
      <c r="L22" s="2"/>
      <c r="M22" s="2"/>
      <c r="N22" s="2"/>
      <c r="O22" s="2"/>
      <c r="P22" s="2"/>
    </row>
    <row r="23" spans="1:16" s="59" customFormat="1" ht="12.75" x14ac:dyDescent="0.2">
      <c r="A23" s="2"/>
      <c r="B23" s="21"/>
      <c r="C23" s="32"/>
      <c r="D23" s="50">
        <v>0.02</v>
      </c>
      <c r="E23" s="56"/>
      <c r="F23" s="81">
        <v>2</v>
      </c>
      <c r="G23" s="81"/>
      <c r="H23" s="52"/>
      <c r="I23" s="51">
        <v>200</v>
      </c>
      <c r="J23" s="12"/>
      <c r="K23" s="12"/>
      <c r="L23" s="2"/>
      <c r="M23" s="2"/>
      <c r="N23" s="2"/>
      <c r="O23" s="2"/>
      <c r="P23" s="2"/>
    </row>
    <row r="24" spans="1:16" s="59" customFormat="1" ht="12.75" x14ac:dyDescent="0.2">
      <c r="A24" s="2"/>
      <c r="B24" s="13" t="s">
        <v>4</v>
      </c>
      <c r="C24" s="27">
        <f>+Sheet1!D5</f>
        <v>0</v>
      </c>
      <c r="D24" s="47"/>
      <c r="E24" s="48"/>
      <c r="F24" s="49"/>
      <c r="G24" s="49"/>
      <c r="H24" s="48"/>
      <c r="I24" s="48"/>
      <c r="J24" s="12"/>
      <c r="K24" s="12"/>
      <c r="L24" s="2"/>
      <c r="M24" s="2"/>
      <c r="N24" s="2"/>
      <c r="O24" s="2"/>
      <c r="P24" s="2"/>
    </row>
    <row r="25" spans="1:16" s="59" customFormat="1" ht="12.75" x14ac:dyDescent="0.2">
      <c r="A25" s="2"/>
      <c r="B25" s="21"/>
      <c r="C25" s="23"/>
      <c r="D25" s="50">
        <v>0</v>
      </c>
      <c r="E25" s="48"/>
      <c r="F25" s="81">
        <v>2.5000000000000001E-2</v>
      </c>
      <c r="G25" s="81"/>
      <c r="H25" s="48"/>
      <c r="I25" s="51">
        <v>0.05</v>
      </c>
      <c r="J25" s="12"/>
      <c r="K25" s="12"/>
      <c r="L25" s="2"/>
      <c r="M25" s="2"/>
      <c r="N25" s="2"/>
      <c r="O25" s="2"/>
      <c r="P25" s="2"/>
    </row>
    <row r="26" spans="1:16" s="59" customFormat="1" ht="28.5" customHeight="1" x14ac:dyDescent="0.2">
      <c r="A26" s="2"/>
      <c r="B26" s="21"/>
      <c r="C26" s="23"/>
      <c r="D26" s="12"/>
      <c r="E26" s="12"/>
      <c r="F26" s="12"/>
      <c r="G26" s="12"/>
      <c r="H26" s="12"/>
      <c r="I26" s="12"/>
      <c r="J26" s="12"/>
      <c r="K26" s="12"/>
      <c r="L26" s="2"/>
      <c r="M26" s="2"/>
      <c r="N26" s="2"/>
      <c r="O26" s="2"/>
      <c r="P26" s="2"/>
    </row>
    <row r="27" spans="1:16" x14ac:dyDescent="0.2">
      <c r="G27" s="8"/>
      <c r="H27" s="8"/>
      <c r="I27" s="8"/>
      <c r="J27" s="35"/>
      <c r="K27" s="35"/>
    </row>
    <row r="28" spans="1:16" x14ac:dyDescent="0.2">
      <c r="F28" s="22"/>
      <c r="G28" s="8"/>
      <c r="H28" s="8"/>
      <c r="I28" s="8"/>
      <c r="J28" s="35"/>
      <c r="K28" s="35"/>
    </row>
  </sheetData>
  <mergeCells count="6">
    <mergeCell ref="F25:G25"/>
    <mergeCell ref="F9:G9"/>
    <mergeCell ref="F11:G11"/>
    <mergeCell ref="F21:G21"/>
    <mergeCell ref="F16:G16"/>
    <mergeCell ref="F23:G23"/>
  </mergeCells>
  <phoneticPr fontId="0" type="noConversion"/>
  <pageMargins left="0.75" right="0.75" top="1" bottom="1" header="0.5" footer="0.5"/>
  <pageSetup orientation="portrait" horizontalDpi="4294967293" verticalDpi="30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3" r:id="rId4" name="Scroll Bar 5">
              <controlPr defaultSize="0" autoPict="0">
                <anchor moveWithCells="1">
                  <from>
                    <xdr:col>3</xdr:col>
                    <xdr:colOff>47625</xdr:colOff>
                    <xdr:row>18</xdr:row>
                    <xdr:rowOff>180975</xdr:rowOff>
                  </from>
                  <to>
                    <xdr:col>9</xdr:col>
                    <xdr:colOff>95250</xdr:colOff>
                    <xdr:row>19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7" r:id="rId5" name="Scroll Bar 9">
              <controlPr defaultSize="0" autoPict="0">
                <anchor moveWithCells="1">
                  <from>
                    <xdr:col>3</xdr:col>
                    <xdr:colOff>47625</xdr:colOff>
                    <xdr:row>21</xdr:row>
                    <xdr:rowOff>19050</xdr:rowOff>
                  </from>
                  <to>
                    <xdr:col>9</xdr:col>
                    <xdr:colOff>95250</xdr:colOff>
                    <xdr:row>22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8" r:id="rId6" name="Scroll Bar 10">
              <controlPr defaultSize="0" autoPict="0">
                <anchor moveWithCells="1">
                  <from>
                    <xdr:col>3</xdr:col>
                    <xdr:colOff>47625</xdr:colOff>
                    <xdr:row>23</xdr:row>
                    <xdr:rowOff>28575</xdr:rowOff>
                  </from>
                  <to>
                    <xdr:col>9</xdr:col>
                    <xdr:colOff>95250</xdr:colOff>
                    <xdr:row>24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2" r:id="rId7" name="Scroll Bar 14">
              <controlPr defaultSize="0" autoPict="0">
                <anchor moveWithCells="1">
                  <from>
                    <xdr:col>3</xdr:col>
                    <xdr:colOff>47625</xdr:colOff>
                    <xdr:row>7</xdr:row>
                    <xdr:rowOff>0</xdr:rowOff>
                  </from>
                  <to>
                    <xdr:col>9</xdr:col>
                    <xdr:colOff>95250</xdr:colOff>
                    <xdr:row>7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3" r:id="rId8" name="Scroll Bar 15">
              <controlPr defaultSize="0" autoPict="0">
                <anchor moveWithCells="1">
                  <from>
                    <xdr:col>3</xdr:col>
                    <xdr:colOff>47625</xdr:colOff>
                    <xdr:row>9</xdr:row>
                    <xdr:rowOff>0</xdr:rowOff>
                  </from>
                  <to>
                    <xdr:col>9</xdr:col>
                    <xdr:colOff>95250</xdr:colOff>
                    <xdr:row>9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0" r:id="rId9" name="Scroll Bar 22">
              <controlPr defaultSize="0" autoPict="0">
                <anchor moveWithCells="1">
                  <from>
                    <xdr:col>3</xdr:col>
                    <xdr:colOff>47625</xdr:colOff>
                    <xdr:row>14</xdr:row>
                    <xdr:rowOff>9525</xdr:rowOff>
                  </from>
                  <to>
                    <xdr:col>9</xdr:col>
                    <xdr:colOff>95250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3" r:id="rId10" name="Scroll Bar 25">
              <controlPr defaultSize="0" autoPict="0">
                <anchor moveWithCells="1">
                  <from>
                    <xdr:col>3</xdr:col>
                    <xdr:colOff>47625</xdr:colOff>
                    <xdr:row>11</xdr:row>
                    <xdr:rowOff>0</xdr:rowOff>
                  </from>
                  <to>
                    <xdr:col>9</xdr:col>
                    <xdr:colOff>95250</xdr:colOff>
                    <xdr:row>11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5" r:id="rId11" name="Button 27">
              <controlPr defaultSize="0" print="0" autoFill="0" autoPict="0" macro="[0]!Button27_Click">
                <anchor moveWithCells="1" sizeWithCells="1">
                  <from>
                    <xdr:col>3</xdr:col>
                    <xdr:colOff>847725</xdr:colOff>
                    <xdr:row>16</xdr:row>
                    <xdr:rowOff>47625</xdr:rowOff>
                  </from>
                  <to>
                    <xdr:col>5</xdr:col>
                    <xdr:colOff>9525</xdr:colOff>
                    <xdr:row>17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6" r:id="rId12" name="Button 28">
              <controlPr defaultSize="0" print="0" autoFill="0" autoPict="0" macro="[0]!Button28_Click">
                <anchor moveWithCells="1" sizeWithCells="1">
                  <from>
                    <xdr:col>5</xdr:col>
                    <xdr:colOff>352425</xdr:colOff>
                    <xdr:row>16</xdr:row>
                    <xdr:rowOff>47625</xdr:rowOff>
                  </from>
                  <to>
                    <xdr:col>6</xdr:col>
                    <xdr:colOff>228600</xdr:colOff>
                    <xdr:row>17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7" r:id="rId13" name="Button 29">
              <controlPr defaultSize="0" print="0" autoFill="0" autoPict="0" macro="[0]!Button29_Click">
                <anchor moveWithCells="1" sizeWithCells="1">
                  <from>
                    <xdr:col>6</xdr:col>
                    <xdr:colOff>561975</xdr:colOff>
                    <xdr:row>16</xdr:row>
                    <xdr:rowOff>38100</xdr:rowOff>
                  </from>
                  <to>
                    <xdr:col>7</xdr:col>
                    <xdr:colOff>476250</xdr:colOff>
                    <xdr:row>17</xdr:row>
                    <xdr:rowOff>95250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29"/>
  <sheetViews>
    <sheetView showGridLines="0" workbookViewId="0">
      <selection activeCell="C14" sqref="C14"/>
    </sheetView>
  </sheetViews>
  <sheetFormatPr defaultRowHeight="15" x14ac:dyDescent="0.2"/>
  <cols>
    <col min="1" max="1" width="1.85546875" style="3" customWidth="1"/>
    <col min="2" max="2" width="4.7109375" style="7" customWidth="1"/>
    <col min="3" max="3" width="6.5703125" style="26" customWidth="1"/>
    <col min="4" max="4" width="16" style="8" bestFit="1" customWidth="1"/>
    <col min="5" max="5" width="5.140625" style="8" customWidth="1"/>
    <col min="6" max="6" width="10.28515625" style="8" bestFit="1" customWidth="1"/>
    <col min="7" max="7" width="8.5703125" style="3" customWidth="1"/>
    <col min="8" max="9" width="9.140625" style="3"/>
  </cols>
  <sheetData>
    <row r="1" spans="1:16" s="14" customFormat="1" ht="27" customHeight="1" x14ac:dyDescent="0.25">
      <c r="B1" s="15" t="s">
        <v>39</v>
      </c>
      <c r="C1" s="24"/>
      <c r="D1" s="15"/>
      <c r="E1" s="15"/>
      <c r="F1" s="15"/>
      <c r="G1" s="15"/>
      <c r="H1" s="15"/>
      <c r="I1" s="15"/>
      <c r="J1" s="15"/>
      <c r="K1" s="15"/>
    </row>
    <row r="2" spans="1:16" s="14" customFormat="1" ht="27" customHeight="1" x14ac:dyDescent="0.25">
      <c r="B2" s="15"/>
      <c r="C2" s="24"/>
      <c r="D2" s="15"/>
      <c r="E2" s="15"/>
      <c r="F2" s="15"/>
      <c r="G2" s="15"/>
      <c r="H2" s="15"/>
      <c r="I2" s="15"/>
      <c r="J2" s="15"/>
      <c r="K2" s="15"/>
    </row>
    <row r="3" spans="1:16" s="14" customFormat="1" ht="27" customHeight="1" x14ac:dyDescent="0.25">
      <c r="B3" s="15"/>
      <c r="C3" s="24"/>
      <c r="D3" s="15"/>
      <c r="E3" s="15"/>
      <c r="F3" s="15"/>
      <c r="G3" s="15"/>
      <c r="H3" s="15"/>
      <c r="I3" s="15"/>
      <c r="J3" s="15"/>
      <c r="K3" s="15"/>
    </row>
    <row r="4" spans="1:16" s="14" customFormat="1" ht="27" customHeight="1" x14ac:dyDescent="0.25">
      <c r="B4" s="15"/>
      <c r="C4" s="24"/>
      <c r="D4" s="15"/>
      <c r="E4" s="15"/>
      <c r="F4" s="15"/>
      <c r="G4" s="15"/>
      <c r="H4" s="15"/>
      <c r="I4" s="15"/>
      <c r="J4" s="15"/>
      <c r="K4" s="15"/>
    </row>
    <row r="5" spans="1:16" s="14" customFormat="1" ht="27" customHeight="1" x14ac:dyDescent="0.25">
      <c r="B5" s="15"/>
      <c r="C5" s="24"/>
      <c r="D5" s="15"/>
      <c r="E5" s="15"/>
      <c r="F5" s="15"/>
      <c r="G5" s="15"/>
      <c r="H5" s="15"/>
      <c r="I5" s="15"/>
      <c r="J5" s="15"/>
      <c r="K5" s="15"/>
    </row>
    <row r="6" spans="1:16" s="14" customFormat="1" ht="27" customHeight="1" x14ac:dyDescent="0.25">
      <c r="B6" s="15"/>
      <c r="C6" s="24"/>
      <c r="D6" s="15"/>
      <c r="E6" s="15"/>
      <c r="F6" s="15"/>
      <c r="G6" s="15"/>
      <c r="H6" s="15"/>
      <c r="I6" s="15"/>
      <c r="J6" s="15"/>
      <c r="K6" s="15"/>
    </row>
    <row r="7" spans="1:16" s="57" customFormat="1" ht="12.75" x14ac:dyDescent="0.2">
      <c r="A7" s="5"/>
      <c r="B7" s="16" t="s">
        <v>24</v>
      </c>
      <c r="C7" s="25"/>
      <c r="D7" s="9"/>
      <c r="E7" s="9"/>
      <c r="F7" s="9"/>
      <c r="G7" s="9"/>
      <c r="H7" s="9"/>
      <c r="I7" s="9"/>
      <c r="J7" s="33"/>
      <c r="K7" s="33"/>
      <c r="L7" s="6"/>
      <c r="M7" s="6"/>
      <c r="N7" s="6"/>
      <c r="O7" s="6"/>
      <c r="P7" s="6"/>
    </row>
    <row r="8" spans="1:16" s="57" customFormat="1" ht="12.75" x14ac:dyDescent="0.2">
      <c r="A8" s="5"/>
      <c r="B8" s="37"/>
      <c r="C8" s="37"/>
      <c r="D8" s="37"/>
      <c r="E8" s="37"/>
      <c r="F8" s="37"/>
      <c r="G8" s="37"/>
      <c r="H8" s="37"/>
      <c r="I8" s="9"/>
      <c r="J8" s="33"/>
      <c r="K8" s="33"/>
      <c r="L8" s="6"/>
      <c r="M8" s="6"/>
      <c r="N8" s="6"/>
      <c r="O8" s="6"/>
      <c r="P8" s="6"/>
    </row>
    <row r="9" spans="1:16" s="57" customFormat="1" ht="12.75" x14ac:dyDescent="0.2">
      <c r="A9" s="5"/>
      <c r="B9" s="13" t="s">
        <v>1</v>
      </c>
      <c r="C9" s="70">
        <v>0.6</v>
      </c>
      <c r="D9" s="37"/>
      <c r="E9" s="37"/>
      <c r="F9" s="37"/>
      <c r="G9" s="37"/>
      <c r="H9" s="37"/>
      <c r="I9" s="38"/>
      <c r="J9" s="33"/>
      <c r="K9" s="33"/>
      <c r="L9" s="6"/>
      <c r="M9" s="6"/>
      <c r="N9" s="6"/>
      <c r="O9" s="6"/>
      <c r="P9" s="6"/>
    </row>
    <row r="10" spans="1:16" s="57" customFormat="1" ht="12.75" x14ac:dyDescent="0.2">
      <c r="A10" s="37"/>
      <c r="B10" s="13"/>
      <c r="C10" s="71"/>
      <c r="D10" s="37"/>
      <c r="E10" s="37"/>
      <c r="F10" s="37"/>
      <c r="G10" s="37"/>
      <c r="H10" s="37"/>
      <c r="I10" s="37"/>
      <c r="J10" s="33"/>
      <c r="K10" s="33"/>
      <c r="L10" s="6"/>
      <c r="M10" s="6"/>
      <c r="N10" s="6"/>
      <c r="O10" s="6"/>
      <c r="P10" s="6"/>
    </row>
    <row r="11" spans="1:16" s="57" customFormat="1" ht="15.75" x14ac:dyDescent="0.25">
      <c r="A11" s="37"/>
      <c r="B11" s="69" t="s">
        <v>16</v>
      </c>
      <c r="C11" s="70">
        <v>0.3</v>
      </c>
      <c r="D11" s="37"/>
      <c r="E11" s="37"/>
      <c r="F11" s="37"/>
      <c r="G11" s="37"/>
      <c r="H11" s="37"/>
      <c r="I11" s="37"/>
      <c r="J11" s="33"/>
      <c r="K11" s="33"/>
      <c r="L11" s="6"/>
      <c r="M11" s="6"/>
      <c r="N11" s="6"/>
      <c r="O11" s="6"/>
      <c r="P11" s="6"/>
    </row>
    <row r="12" spans="1:16" s="57" customFormat="1" ht="12.75" x14ac:dyDescent="0.2">
      <c r="A12" s="37"/>
      <c r="B12" s="37"/>
      <c r="C12" s="72"/>
      <c r="D12" s="37"/>
      <c r="E12" s="37"/>
      <c r="F12" s="37"/>
      <c r="G12" s="37"/>
      <c r="H12" s="37"/>
      <c r="I12" s="37"/>
      <c r="J12" s="33"/>
      <c r="K12" s="33"/>
      <c r="L12" s="6"/>
      <c r="M12" s="6"/>
      <c r="N12" s="6"/>
      <c r="O12" s="6"/>
      <c r="P12" s="6"/>
    </row>
    <row r="13" spans="1:16" s="57" customFormat="1" ht="12.75" x14ac:dyDescent="0.2">
      <c r="A13" s="37"/>
      <c r="B13" s="13" t="s">
        <v>22</v>
      </c>
      <c r="C13" s="70">
        <v>0.12</v>
      </c>
      <c r="D13" s="37"/>
      <c r="E13" s="37"/>
      <c r="F13" s="37"/>
      <c r="G13" s="37"/>
      <c r="H13" s="37"/>
      <c r="I13" s="37"/>
      <c r="J13" s="33"/>
      <c r="K13" s="33"/>
      <c r="L13" s="6"/>
      <c r="M13" s="6"/>
      <c r="N13" s="6"/>
      <c r="O13" s="6"/>
      <c r="P13" s="6"/>
    </row>
    <row r="14" spans="1:16" s="58" customFormat="1" ht="12.75" x14ac:dyDescent="0.2">
      <c r="A14" s="37"/>
      <c r="B14" s="37"/>
      <c r="C14" s="37"/>
      <c r="D14" s="68" t="s">
        <v>25</v>
      </c>
      <c r="E14" s="86" t="s">
        <v>28</v>
      </c>
      <c r="F14" s="86"/>
      <c r="G14" s="86" t="s">
        <v>34</v>
      </c>
      <c r="H14" s="86"/>
      <c r="I14" s="37"/>
      <c r="J14" s="34"/>
      <c r="K14" s="34"/>
      <c r="L14" s="1"/>
      <c r="M14" s="1"/>
      <c r="N14" s="1"/>
      <c r="O14" s="1"/>
      <c r="P14" s="1"/>
    </row>
    <row r="15" spans="1:16" s="58" customFormat="1" ht="12.75" x14ac:dyDescent="0.2">
      <c r="A15" s="37"/>
      <c r="B15" s="37"/>
      <c r="C15" s="37"/>
      <c r="D15" s="37"/>
      <c r="E15" s="37"/>
      <c r="F15" s="37"/>
      <c r="G15" s="37"/>
      <c r="H15" s="37"/>
      <c r="I15" s="37"/>
      <c r="J15" s="34"/>
      <c r="K15" s="34"/>
      <c r="L15" s="1"/>
      <c r="M15" s="1"/>
      <c r="N15" s="1"/>
      <c r="O15" s="1"/>
      <c r="P15" s="1"/>
    </row>
    <row r="16" spans="1:16" s="58" customFormat="1" ht="12.75" x14ac:dyDescent="0.2">
      <c r="A16" s="37"/>
      <c r="B16" s="16" t="s">
        <v>25</v>
      </c>
      <c r="C16" s="37"/>
      <c r="D16" s="73">
        <f>+$C$11/($C$9*$C$13)*(1+$C$13/$C$11)</f>
        <v>5.833333333333333</v>
      </c>
      <c r="E16" s="74"/>
      <c r="F16" s="74"/>
      <c r="G16" s="74"/>
      <c r="H16" s="74"/>
      <c r="I16" s="37"/>
      <c r="J16" s="34"/>
      <c r="K16" s="34"/>
      <c r="L16" s="1"/>
      <c r="M16" s="1"/>
      <c r="N16" s="1"/>
      <c r="O16" s="1"/>
      <c r="P16" s="1"/>
    </row>
    <row r="17" spans="1:16" s="58" customFormat="1" ht="12.75" x14ac:dyDescent="0.2">
      <c r="A17" s="37"/>
      <c r="B17" s="37"/>
      <c r="C17" s="37"/>
      <c r="D17" s="75"/>
      <c r="E17" s="75"/>
      <c r="F17" s="75"/>
      <c r="G17" s="75"/>
      <c r="H17" s="75"/>
      <c r="I17" s="37"/>
      <c r="J17" s="34"/>
      <c r="K17" s="34"/>
      <c r="L17" s="1"/>
      <c r="M17" s="1"/>
      <c r="N17" s="1"/>
      <c r="O17" s="1"/>
      <c r="P17" s="1"/>
    </row>
    <row r="18" spans="1:16" s="58" customFormat="1" ht="12.75" x14ac:dyDescent="0.2">
      <c r="A18" s="37"/>
      <c r="B18" s="16" t="s">
        <v>26</v>
      </c>
      <c r="C18" s="37"/>
      <c r="D18" s="73">
        <f>+$C$11/($C$9*$C$13)*(0.9+$C$13/12/$C$11)</f>
        <v>3.8888888888888893</v>
      </c>
      <c r="E18" s="84">
        <f>+$C$11*(30+3*$C$11/$C$13)/(9+20*$C$11/$C$13)</f>
        <v>0.19067796610169491</v>
      </c>
      <c r="F18" s="85"/>
      <c r="G18" s="74"/>
      <c r="H18" s="74"/>
      <c r="I18" s="37"/>
      <c r="J18" s="34"/>
      <c r="K18" s="34"/>
      <c r="L18" s="1"/>
      <c r="M18" s="1"/>
      <c r="N18" s="1"/>
      <c r="O18" s="1"/>
      <c r="P18" s="1"/>
    </row>
    <row r="19" spans="1:16" s="59" customFormat="1" ht="15" customHeight="1" x14ac:dyDescent="0.2">
      <c r="A19" s="37"/>
      <c r="B19" s="37"/>
      <c r="C19" s="37"/>
      <c r="D19" s="75"/>
      <c r="E19" s="75"/>
      <c r="F19" s="75"/>
      <c r="G19" s="75"/>
      <c r="H19" s="75"/>
      <c r="I19" s="37"/>
      <c r="J19" s="12"/>
      <c r="K19" s="12"/>
      <c r="L19" s="2"/>
      <c r="M19" s="2"/>
      <c r="N19" s="2"/>
      <c r="O19" s="2"/>
      <c r="P19" s="2"/>
    </row>
    <row r="20" spans="1:16" s="59" customFormat="1" ht="12.75" x14ac:dyDescent="0.2">
      <c r="A20" s="37"/>
      <c r="B20" s="16" t="s">
        <v>27</v>
      </c>
      <c r="C20" s="37"/>
      <c r="D20" s="73">
        <f>+$C$11/($C$9*$C$13)*(4/3+$C$13/4/$C$11)</f>
        <v>5.9722222222222223</v>
      </c>
      <c r="E20" s="84">
        <f>+$C$11*(32+6*$C$11/$C$13)/(11+8*$C$11/$C$13)</f>
        <v>0.45483870967741935</v>
      </c>
      <c r="F20" s="85"/>
      <c r="G20" s="84">
        <f>+$C$11*4/(11+2*$C$13/$C$11)</f>
        <v>0.10169491525423728</v>
      </c>
      <c r="H20" s="85"/>
      <c r="I20" s="37"/>
      <c r="J20" s="12"/>
      <c r="K20" s="12"/>
      <c r="L20" s="2"/>
      <c r="M20" s="2"/>
      <c r="N20" s="2"/>
      <c r="O20" s="2"/>
      <c r="P20" s="2"/>
    </row>
    <row r="21" spans="1:16" s="59" customFormat="1" ht="12.75" x14ac:dyDescent="0.2">
      <c r="A21" s="37"/>
      <c r="B21" s="37"/>
      <c r="C21" s="37"/>
      <c r="D21" s="37"/>
      <c r="E21" s="37"/>
      <c r="F21" s="37"/>
      <c r="G21" s="37"/>
      <c r="H21" s="37"/>
      <c r="I21" s="37"/>
      <c r="J21" s="12"/>
      <c r="K21" s="12"/>
      <c r="L21" s="2"/>
      <c r="M21" s="2"/>
      <c r="N21" s="2"/>
      <c r="O21" s="2"/>
      <c r="P21" s="2"/>
    </row>
    <row r="22" spans="1:16" s="59" customFormat="1" ht="12.75" x14ac:dyDescent="0.2">
      <c r="A22" s="37"/>
      <c r="B22" s="80" t="s">
        <v>42</v>
      </c>
      <c r="C22" s="37"/>
      <c r="D22" s="37"/>
      <c r="E22" s="37"/>
      <c r="F22" s="37"/>
      <c r="G22" s="37"/>
      <c r="H22" s="37"/>
      <c r="I22" s="37"/>
      <c r="J22" s="12"/>
      <c r="K22" s="12"/>
      <c r="L22" s="2"/>
      <c r="M22" s="2"/>
      <c r="N22" s="2"/>
      <c r="O22" s="2"/>
      <c r="P22" s="2"/>
    </row>
    <row r="23" spans="1:16" s="59" customFormat="1" ht="12.75" x14ac:dyDescent="0.2">
      <c r="A23" s="37"/>
      <c r="B23" s="16" t="s">
        <v>25</v>
      </c>
      <c r="C23" s="37"/>
      <c r="D23" s="73">
        <f>100/D16</f>
        <v>17.142857142857142</v>
      </c>
      <c r="E23" s="74"/>
      <c r="F23" s="74"/>
      <c r="G23" s="74"/>
      <c r="H23" s="74"/>
      <c r="I23" s="37"/>
      <c r="J23" s="12"/>
      <c r="K23" s="12"/>
      <c r="L23" s="2"/>
      <c r="M23" s="2"/>
      <c r="N23" s="2"/>
      <c r="O23" s="2"/>
      <c r="P23" s="2"/>
    </row>
    <row r="24" spans="1:16" s="59" customFormat="1" ht="12.75" x14ac:dyDescent="0.2">
      <c r="A24" s="37"/>
      <c r="B24" s="37"/>
      <c r="C24" s="37"/>
      <c r="D24" s="75"/>
      <c r="E24" s="75"/>
      <c r="F24" s="75"/>
      <c r="G24" s="75"/>
      <c r="H24" s="75"/>
      <c r="I24" s="37"/>
      <c r="J24" s="12"/>
      <c r="K24" s="12"/>
      <c r="L24" s="2"/>
      <c r="M24" s="2"/>
      <c r="N24" s="2"/>
      <c r="O24" s="2"/>
      <c r="P24" s="2"/>
    </row>
    <row r="25" spans="1:16" s="59" customFormat="1" ht="12.75" x14ac:dyDescent="0.2">
      <c r="A25" s="37"/>
      <c r="B25" s="16" t="s">
        <v>26</v>
      </c>
      <c r="C25" s="37"/>
      <c r="D25" s="73">
        <f>100/D18</f>
        <v>25.714285714285712</v>
      </c>
      <c r="E25" s="84">
        <f>+D18/E18</f>
        <v>20.395061728395063</v>
      </c>
      <c r="F25" s="85"/>
      <c r="G25" s="74"/>
      <c r="H25" s="74"/>
      <c r="I25" s="37"/>
      <c r="J25" s="12"/>
      <c r="K25" s="12"/>
      <c r="L25" s="2"/>
      <c r="M25" s="2"/>
      <c r="N25" s="2"/>
      <c r="O25" s="2"/>
      <c r="P25" s="2"/>
    </row>
    <row r="26" spans="1:16" s="59" customFormat="1" ht="12.75" x14ac:dyDescent="0.2">
      <c r="A26" s="37"/>
      <c r="B26" s="37"/>
      <c r="C26" s="37"/>
      <c r="D26" s="75"/>
      <c r="E26" s="75"/>
      <c r="F26" s="75"/>
      <c r="G26" s="75"/>
      <c r="H26" s="75"/>
      <c r="I26" s="37"/>
      <c r="J26" s="12"/>
      <c r="K26" s="12"/>
      <c r="L26" s="2"/>
      <c r="M26" s="2"/>
      <c r="N26" s="2"/>
      <c r="O26" s="2"/>
      <c r="P26" s="2"/>
    </row>
    <row r="27" spans="1:16" ht="12.75" x14ac:dyDescent="0.2">
      <c r="A27" s="37"/>
      <c r="B27" s="16" t="s">
        <v>27</v>
      </c>
      <c r="C27" s="37"/>
      <c r="D27" s="73">
        <f>100/D20</f>
        <v>16.744186046511629</v>
      </c>
      <c r="E27" s="84">
        <f>+D20/E20</f>
        <v>13.130417651694248</v>
      </c>
      <c r="F27" s="85"/>
      <c r="G27" s="84">
        <f>+$C$11*4/(11+2*$C$13/$C$11)</f>
        <v>0.10169491525423728</v>
      </c>
      <c r="H27" s="85"/>
      <c r="I27" s="37"/>
      <c r="J27" s="12"/>
      <c r="K27" s="12"/>
      <c r="L27" s="2"/>
      <c r="M27" s="2"/>
      <c r="N27" s="2"/>
      <c r="O27" s="2"/>
      <c r="P27" s="2"/>
    </row>
    <row r="28" spans="1:16" ht="12.75" x14ac:dyDescent="0.2">
      <c r="A28" s="37"/>
      <c r="B28" s="37"/>
      <c r="C28" s="37"/>
      <c r="D28" s="37"/>
      <c r="E28" s="37"/>
      <c r="F28" s="37"/>
      <c r="G28" s="37"/>
      <c r="H28" s="37"/>
      <c r="I28" s="37"/>
      <c r="J28" s="12"/>
      <c r="K28" s="12"/>
      <c r="L28" s="2"/>
      <c r="M28" s="2"/>
      <c r="N28" s="2"/>
      <c r="O28" s="2"/>
      <c r="P28" s="2"/>
    </row>
    <row r="29" spans="1:16" ht="12.75" x14ac:dyDescent="0.2">
      <c r="A29" s="37"/>
      <c r="B29" s="37"/>
      <c r="C29" s="37"/>
      <c r="D29" s="37"/>
      <c r="E29" s="37"/>
      <c r="F29" s="37"/>
      <c r="G29" s="37"/>
      <c r="H29" s="37"/>
      <c r="I29" s="37"/>
      <c r="J29" s="12"/>
      <c r="K29" s="12"/>
      <c r="L29" s="2"/>
      <c r="M29" s="2"/>
      <c r="N29" s="2"/>
      <c r="O29" s="2"/>
      <c r="P29" s="2"/>
    </row>
  </sheetData>
  <mergeCells count="8">
    <mergeCell ref="E25:F25"/>
    <mergeCell ref="E27:F27"/>
    <mergeCell ref="G27:H27"/>
    <mergeCell ref="E20:F20"/>
    <mergeCell ref="G20:H20"/>
    <mergeCell ref="E14:F14"/>
    <mergeCell ref="G14:H14"/>
    <mergeCell ref="E18:F18"/>
  </mergeCells>
  <phoneticPr fontId="21" type="noConversion"/>
  <pageMargins left="0.75" right="0.75" top="1" bottom="1" header="0.5" footer="0.5"/>
  <pageSetup orientation="portrait" horizontalDpi="300" verticalDpi="30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71" r:id="rId4" name="Button 3">
              <controlPr defaultSize="0" print="0" autoFill="0" autoPict="0" macro="[0]!Button3_Click">
                <anchor moveWithCells="1" sizeWithCells="1">
                  <from>
                    <xdr:col>5</xdr:col>
                    <xdr:colOff>219075</xdr:colOff>
                    <xdr:row>9</xdr:row>
                    <xdr:rowOff>9525</xdr:rowOff>
                  </from>
                  <to>
                    <xdr:col>6</xdr:col>
                    <xdr:colOff>390525</xdr:colOff>
                    <xdr:row>10</xdr:row>
                    <xdr:rowOff>114300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29"/>
  <sheetViews>
    <sheetView showGridLines="0" workbookViewId="0">
      <selection activeCell="C14" sqref="C14"/>
    </sheetView>
  </sheetViews>
  <sheetFormatPr defaultRowHeight="15" x14ac:dyDescent="0.2"/>
  <cols>
    <col min="1" max="1" width="1.85546875" style="3" customWidth="1"/>
    <col min="2" max="2" width="4.7109375" style="7" customWidth="1"/>
    <col min="3" max="3" width="6.5703125" style="26" customWidth="1"/>
    <col min="4" max="4" width="16" style="8" bestFit="1" customWidth="1"/>
    <col min="5" max="5" width="5.140625" style="8" customWidth="1"/>
    <col min="6" max="6" width="10.28515625" style="8" bestFit="1" customWidth="1"/>
    <col min="7" max="7" width="8.5703125" style="3" customWidth="1"/>
    <col min="8" max="9" width="9.140625" style="3"/>
  </cols>
  <sheetData>
    <row r="1" spans="1:18" s="14" customFormat="1" ht="27" customHeight="1" x14ac:dyDescent="0.25">
      <c r="B1" s="15" t="s">
        <v>38</v>
      </c>
      <c r="C1" s="24"/>
      <c r="D1" s="15"/>
      <c r="E1" s="15"/>
      <c r="F1" s="15"/>
      <c r="G1" s="15"/>
      <c r="H1" s="15"/>
      <c r="I1" s="15"/>
      <c r="J1" s="15"/>
      <c r="K1" s="15"/>
    </row>
    <row r="2" spans="1:18" s="14" customFormat="1" ht="27" customHeight="1" x14ac:dyDescent="0.25">
      <c r="B2" s="15"/>
      <c r="C2" s="24"/>
      <c r="D2" s="15"/>
      <c r="E2" s="15"/>
      <c r="F2" s="15"/>
      <c r="G2" s="15"/>
      <c r="H2" s="15"/>
      <c r="I2" s="15"/>
      <c r="J2" s="15"/>
      <c r="K2" s="15"/>
    </row>
    <row r="3" spans="1:18" s="14" customFormat="1" ht="27" customHeight="1" x14ac:dyDescent="0.25">
      <c r="B3" s="15"/>
      <c r="C3" s="24"/>
      <c r="D3" s="15"/>
      <c r="E3" s="15"/>
      <c r="F3" s="15"/>
      <c r="G3" s="15"/>
      <c r="H3" s="15"/>
      <c r="I3" s="15"/>
      <c r="J3" s="15"/>
      <c r="K3" s="15"/>
    </row>
    <row r="4" spans="1:18" s="14" customFormat="1" ht="27" customHeight="1" x14ac:dyDescent="0.25">
      <c r="B4" s="15"/>
      <c r="C4" s="24"/>
      <c r="D4" s="15"/>
      <c r="E4" s="15"/>
      <c r="F4" s="15"/>
      <c r="G4" s="15"/>
      <c r="H4" s="15"/>
      <c r="I4" s="15"/>
      <c r="J4" s="15"/>
      <c r="K4" s="15"/>
    </row>
    <row r="5" spans="1:18" s="14" customFormat="1" ht="27" customHeight="1" x14ac:dyDescent="0.25">
      <c r="B5" s="15"/>
      <c r="C5" s="24"/>
      <c r="D5" s="15"/>
      <c r="E5" s="15"/>
      <c r="F5" s="15"/>
      <c r="G5" s="15"/>
      <c r="H5" s="15"/>
      <c r="I5" s="15"/>
      <c r="J5" s="15"/>
      <c r="K5" s="15"/>
    </row>
    <row r="6" spans="1:18" s="14" customFormat="1" ht="27" customHeight="1" x14ac:dyDescent="0.25">
      <c r="B6" s="15"/>
      <c r="C6" s="24"/>
      <c r="D6" s="15"/>
      <c r="E6" s="15"/>
      <c r="F6" s="15"/>
      <c r="G6" s="15"/>
      <c r="H6" s="15"/>
      <c r="I6" s="15"/>
      <c r="J6" s="15"/>
      <c r="K6" s="15"/>
    </row>
    <row r="7" spans="1:18" s="57" customFormat="1" ht="12.75" x14ac:dyDescent="0.2">
      <c r="A7" s="5"/>
      <c r="B7" s="16" t="s">
        <v>24</v>
      </c>
      <c r="C7" s="25"/>
      <c r="D7" s="9"/>
      <c r="E7" s="9"/>
      <c r="F7" s="9"/>
      <c r="G7" s="9"/>
      <c r="H7" s="9"/>
      <c r="I7" s="9"/>
      <c r="J7" s="33"/>
      <c r="K7" s="33"/>
      <c r="L7" s="6"/>
      <c r="M7" s="6"/>
      <c r="N7" s="6"/>
      <c r="O7" s="6"/>
      <c r="P7" s="6"/>
      <c r="R7" s="79"/>
    </row>
    <row r="8" spans="1:18" s="57" customFormat="1" ht="12.75" x14ac:dyDescent="0.2">
      <c r="A8" s="5"/>
      <c r="B8" s="37"/>
      <c r="C8" s="37"/>
      <c r="D8" s="37"/>
      <c r="E8" s="37"/>
      <c r="F8" s="37"/>
      <c r="G8" s="37"/>
      <c r="H8" s="37"/>
      <c r="I8" s="9"/>
      <c r="J8" s="33"/>
      <c r="K8" s="33"/>
      <c r="L8" s="6"/>
      <c r="M8" s="6"/>
      <c r="N8" s="6"/>
      <c r="O8" s="6"/>
      <c r="P8" s="6"/>
    </row>
    <row r="9" spans="1:18" s="57" customFormat="1" ht="12.75" x14ac:dyDescent="0.2">
      <c r="A9" s="5"/>
      <c r="B9" s="13" t="s">
        <v>1</v>
      </c>
      <c r="C9" s="70">
        <v>0.6</v>
      </c>
      <c r="D9" s="37"/>
      <c r="E9" s="37"/>
      <c r="F9" s="37"/>
      <c r="G9" s="37"/>
      <c r="H9" s="37"/>
      <c r="I9" s="38"/>
      <c r="J9" s="33"/>
      <c r="K9" s="33"/>
      <c r="L9" s="6"/>
      <c r="M9" s="6"/>
      <c r="N9" s="6"/>
      <c r="O9" s="6"/>
      <c r="P9" s="6"/>
    </row>
    <row r="10" spans="1:18" s="57" customFormat="1" ht="12.75" x14ac:dyDescent="0.2">
      <c r="A10" s="37"/>
      <c r="B10" s="13"/>
      <c r="C10" s="71"/>
      <c r="D10" s="37"/>
      <c r="E10" s="37"/>
      <c r="F10" s="37"/>
      <c r="G10" s="37"/>
      <c r="H10" s="37"/>
      <c r="I10" s="37"/>
      <c r="J10" s="33"/>
      <c r="K10" s="33"/>
      <c r="L10" s="6"/>
      <c r="M10" s="6"/>
      <c r="N10" s="6"/>
      <c r="O10" s="6"/>
      <c r="P10" s="6"/>
    </row>
    <row r="11" spans="1:18" s="57" customFormat="1" ht="15.75" x14ac:dyDescent="0.25">
      <c r="A11" s="37"/>
      <c r="B11" s="69" t="s">
        <v>16</v>
      </c>
      <c r="C11" s="70">
        <v>0.3</v>
      </c>
      <c r="D11" s="37"/>
      <c r="E11" s="37"/>
      <c r="F11" s="37"/>
      <c r="G11" s="37"/>
      <c r="H11" s="37"/>
      <c r="I11" s="37"/>
      <c r="J11" s="33"/>
      <c r="K11" s="33"/>
      <c r="L11" s="6"/>
      <c r="M11" s="6"/>
      <c r="N11" s="6"/>
      <c r="O11" s="6"/>
      <c r="P11" s="6"/>
    </row>
    <row r="12" spans="1:18" s="57" customFormat="1" ht="12.75" x14ac:dyDescent="0.2">
      <c r="A12" s="37"/>
      <c r="B12" s="37"/>
      <c r="C12" s="72"/>
      <c r="D12" s="37"/>
      <c r="E12" s="37"/>
      <c r="F12" s="37"/>
      <c r="G12" s="37"/>
      <c r="H12" s="37"/>
      <c r="I12" s="37"/>
      <c r="J12" s="33"/>
      <c r="K12" s="33"/>
      <c r="L12" s="6"/>
      <c r="M12" s="6"/>
      <c r="N12" s="6"/>
      <c r="O12" s="6"/>
      <c r="P12" s="6"/>
    </row>
    <row r="13" spans="1:18" s="57" customFormat="1" ht="12.75" x14ac:dyDescent="0.2">
      <c r="A13" s="37"/>
      <c r="B13" s="13" t="s">
        <v>22</v>
      </c>
      <c r="C13" s="70">
        <v>0.12</v>
      </c>
      <c r="D13" s="37"/>
      <c r="E13" s="37"/>
      <c r="F13" s="37"/>
      <c r="G13" s="37"/>
      <c r="H13" s="37"/>
      <c r="I13" s="37"/>
      <c r="J13" s="33"/>
      <c r="K13" s="33"/>
      <c r="L13" s="6"/>
      <c r="M13" s="6"/>
      <c r="N13" s="6"/>
      <c r="O13" s="6"/>
      <c r="P13" s="6"/>
    </row>
    <row r="14" spans="1:18" s="58" customFormat="1" ht="12.75" x14ac:dyDescent="0.2">
      <c r="A14" s="37"/>
      <c r="B14" s="37"/>
      <c r="C14" s="37"/>
      <c r="D14" s="68" t="s">
        <v>25</v>
      </c>
      <c r="E14" s="86" t="s">
        <v>28</v>
      </c>
      <c r="F14" s="86"/>
      <c r="G14" s="86" t="s">
        <v>34</v>
      </c>
      <c r="H14" s="86"/>
      <c r="I14" s="37"/>
      <c r="J14" s="34"/>
      <c r="K14" s="34"/>
      <c r="L14" s="1"/>
      <c r="M14" s="1"/>
      <c r="N14" s="1"/>
      <c r="O14" s="1"/>
      <c r="P14" s="1"/>
    </row>
    <row r="15" spans="1:18" s="58" customFormat="1" ht="12.75" x14ac:dyDescent="0.2">
      <c r="A15" s="37"/>
      <c r="B15" s="37"/>
      <c r="C15" s="37"/>
      <c r="D15" s="37"/>
      <c r="E15" s="37"/>
      <c r="F15" s="37"/>
      <c r="G15" s="37"/>
      <c r="H15" s="37"/>
      <c r="I15" s="37"/>
      <c r="J15" s="34"/>
      <c r="K15" s="34"/>
      <c r="L15" s="1"/>
      <c r="M15" s="1"/>
      <c r="N15" s="1"/>
      <c r="O15" s="1"/>
      <c r="P15" s="1"/>
    </row>
    <row r="16" spans="1:18" s="58" customFormat="1" ht="12.75" x14ac:dyDescent="0.2">
      <c r="A16" s="37"/>
      <c r="B16" s="16" t="s">
        <v>25</v>
      </c>
      <c r="C16" s="37"/>
      <c r="D16" s="73">
        <f>+$C$11/($C$9*$C$13)</f>
        <v>4.166666666666667</v>
      </c>
      <c r="E16" s="74"/>
      <c r="F16" s="74"/>
      <c r="G16" s="74"/>
      <c r="H16" s="74"/>
      <c r="I16" s="37"/>
      <c r="J16" s="34"/>
      <c r="K16" s="34"/>
      <c r="L16" s="1"/>
      <c r="M16" s="1"/>
      <c r="N16" s="1"/>
      <c r="O16" s="1"/>
      <c r="P16" s="1"/>
    </row>
    <row r="17" spans="1:16" s="58" customFormat="1" ht="12.75" x14ac:dyDescent="0.2">
      <c r="A17" s="37"/>
      <c r="B17" s="37"/>
      <c r="C17" s="37"/>
      <c r="D17" s="75"/>
      <c r="E17" s="75"/>
      <c r="F17" s="75"/>
      <c r="G17" s="75"/>
      <c r="H17" s="75"/>
      <c r="I17" s="37"/>
      <c r="J17" s="34"/>
      <c r="K17" s="34"/>
      <c r="L17" s="1"/>
      <c r="M17" s="1"/>
      <c r="N17" s="1"/>
      <c r="O17" s="1"/>
      <c r="P17" s="1"/>
    </row>
    <row r="18" spans="1:16" s="58" customFormat="1" ht="12.75" x14ac:dyDescent="0.2">
      <c r="A18" s="37"/>
      <c r="B18" s="16" t="s">
        <v>26</v>
      </c>
      <c r="C18" s="37"/>
      <c r="D18" s="73">
        <f>0.9*$C$11/($C$9*$C$13)</f>
        <v>3.7500000000000004</v>
      </c>
      <c r="E18" s="84">
        <f>+$C$13*3</f>
        <v>0.36</v>
      </c>
      <c r="F18" s="85"/>
      <c r="G18" s="74"/>
      <c r="H18" s="74"/>
      <c r="I18" s="37"/>
      <c r="J18" s="34"/>
      <c r="K18" s="34"/>
      <c r="L18" s="1"/>
      <c r="M18" s="1"/>
      <c r="N18" s="1"/>
      <c r="O18" s="1"/>
      <c r="P18" s="1"/>
    </row>
    <row r="19" spans="1:16" s="59" customFormat="1" ht="15" customHeight="1" x14ac:dyDescent="0.2">
      <c r="A19" s="37"/>
      <c r="B19" s="37"/>
      <c r="C19" s="37"/>
      <c r="D19" s="75"/>
      <c r="E19" s="75"/>
      <c r="F19" s="75"/>
      <c r="G19" s="75"/>
      <c r="H19" s="75"/>
      <c r="I19" s="37"/>
      <c r="J19" s="12"/>
      <c r="K19" s="12"/>
      <c r="L19" s="2"/>
      <c r="M19" s="2"/>
      <c r="N19" s="2"/>
      <c r="O19" s="2"/>
      <c r="P19" s="2"/>
    </row>
    <row r="20" spans="1:16" s="59" customFormat="1" ht="12.75" x14ac:dyDescent="0.2">
      <c r="A20" s="37"/>
      <c r="B20" s="16" t="s">
        <v>27</v>
      </c>
      <c r="C20" s="37"/>
      <c r="D20" s="73">
        <f>1.2*$C$11/($C$9*$C$13)</f>
        <v>5</v>
      </c>
      <c r="E20" s="84">
        <f>+$C$13*2</f>
        <v>0.24</v>
      </c>
      <c r="F20" s="85"/>
      <c r="G20" s="84">
        <f>+$C$13/20</f>
        <v>6.0000000000000001E-3</v>
      </c>
      <c r="H20" s="85"/>
      <c r="I20" s="37"/>
      <c r="J20" s="12"/>
      <c r="K20" s="12"/>
      <c r="L20" s="2"/>
      <c r="M20" s="2"/>
      <c r="N20" s="2"/>
      <c r="O20" s="2"/>
      <c r="P20" s="2"/>
    </row>
    <row r="21" spans="1:16" s="59" customFormat="1" ht="12.75" x14ac:dyDescent="0.2">
      <c r="A21" s="37"/>
      <c r="B21" s="37"/>
      <c r="C21" s="37"/>
      <c r="D21" s="37"/>
      <c r="E21" s="37"/>
      <c r="F21" s="37"/>
      <c r="G21" s="37"/>
      <c r="H21" s="37"/>
      <c r="I21" s="37"/>
      <c r="J21" s="12"/>
      <c r="K21" s="12"/>
      <c r="L21" s="2"/>
      <c r="M21" s="2"/>
      <c r="N21" s="2"/>
      <c r="O21" s="2"/>
      <c r="P21" s="2"/>
    </row>
    <row r="22" spans="1:16" s="59" customFormat="1" ht="12.75" x14ac:dyDescent="0.2">
      <c r="A22" s="37"/>
      <c r="B22" s="80" t="s">
        <v>42</v>
      </c>
      <c r="C22" s="37"/>
      <c r="D22" s="37"/>
      <c r="E22" s="37"/>
      <c r="F22" s="37"/>
      <c r="G22" s="37"/>
      <c r="H22" s="37"/>
      <c r="I22" s="37"/>
      <c r="J22" s="12"/>
      <c r="K22" s="12"/>
      <c r="L22" s="2"/>
      <c r="M22" s="2"/>
      <c r="N22" s="2"/>
      <c r="O22" s="2"/>
      <c r="P22" s="2"/>
    </row>
    <row r="23" spans="1:16" s="59" customFormat="1" ht="12.75" x14ac:dyDescent="0.2">
      <c r="A23" s="37"/>
      <c r="B23" s="16" t="s">
        <v>25</v>
      </c>
      <c r="C23" s="37"/>
      <c r="D23" s="73">
        <f>100/D16</f>
        <v>24</v>
      </c>
      <c r="E23" s="74"/>
      <c r="F23" s="74"/>
      <c r="G23" s="74"/>
      <c r="H23" s="74"/>
      <c r="I23" s="37"/>
      <c r="J23" s="12"/>
      <c r="K23" s="12"/>
      <c r="L23" s="2"/>
      <c r="M23" s="2"/>
      <c r="N23" s="2"/>
      <c r="O23" s="2"/>
      <c r="P23" s="2"/>
    </row>
    <row r="24" spans="1:16" s="59" customFormat="1" ht="12.75" x14ac:dyDescent="0.2">
      <c r="A24" s="37"/>
      <c r="B24" s="37"/>
      <c r="C24" s="37"/>
      <c r="D24" s="75"/>
      <c r="E24" s="75"/>
      <c r="F24" s="75"/>
      <c r="G24" s="75"/>
      <c r="H24" s="75"/>
      <c r="I24" s="37"/>
      <c r="J24" s="12"/>
      <c r="K24" s="12"/>
      <c r="L24" s="2"/>
      <c r="M24" s="2"/>
      <c r="N24" s="2"/>
      <c r="O24" s="2"/>
      <c r="P24" s="2"/>
    </row>
    <row r="25" spans="1:16" s="59" customFormat="1" ht="12.75" x14ac:dyDescent="0.2">
      <c r="A25" s="37"/>
      <c r="B25" s="16" t="s">
        <v>26</v>
      </c>
      <c r="C25" s="37"/>
      <c r="D25" s="73">
        <f>100/D18</f>
        <v>26.666666666666664</v>
      </c>
      <c r="E25" s="84">
        <f>+D18/E18</f>
        <v>10.416666666666668</v>
      </c>
      <c r="F25" s="85"/>
      <c r="G25" s="74"/>
      <c r="H25" s="74"/>
      <c r="I25" s="37"/>
      <c r="J25" s="12"/>
      <c r="K25" s="12"/>
      <c r="L25" s="2"/>
      <c r="M25" s="2"/>
      <c r="N25" s="2"/>
      <c r="O25" s="2"/>
      <c r="P25" s="2"/>
    </row>
    <row r="26" spans="1:16" s="59" customFormat="1" ht="12.75" x14ac:dyDescent="0.2">
      <c r="A26" s="37"/>
      <c r="B26" s="37"/>
      <c r="C26" s="37"/>
      <c r="D26" s="75"/>
      <c r="E26" s="75"/>
      <c r="F26" s="75"/>
      <c r="G26" s="75"/>
      <c r="H26" s="75"/>
      <c r="I26" s="37"/>
      <c r="J26" s="12"/>
      <c r="K26" s="12"/>
      <c r="L26" s="2"/>
      <c r="M26" s="2"/>
      <c r="N26" s="2"/>
      <c r="O26" s="2"/>
      <c r="P26" s="2"/>
    </row>
    <row r="27" spans="1:16" ht="12.75" x14ac:dyDescent="0.2">
      <c r="A27" s="37"/>
      <c r="B27" s="16" t="s">
        <v>27</v>
      </c>
      <c r="C27" s="37"/>
      <c r="D27" s="73">
        <f>100/D20</f>
        <v>20</v>
      </c>
      <c r="E27" s="84">
        <f>+D20/E20</f>
        <v>20.833333333333336</v>
      </c>
      <c r="F27" s="85"/>
      <c r="G27" s="84">
        <f>+$C$11*4/(11+2*$C$13/$C$11)</f>
        <v>0.10169491525423728</v>
      </c>
      <c r="H27" s="85"/>
      <c r="I27" s="37"/>
      <c r="J27" s="12"/>
      <c r="K27" s="12"/>
      <c r="L27" s="2"/>
      <c r="M27" s="2"/>
      <c r="N27" s="2"/>
      <c r="O27" s="2"/>
      <c r="P27" s="2"/>
    </row>
    <row r="28" spans="1:16" ht="12.75" x14ac:dyDescent="0.2">
      <c r="A28" s="37"/>
      <c r="B28" s="37"/>
      <c r="C28" s="37"/>
      <c r="D28" s="37"/>
      <c r="E28" s="37"/>
      <c r="F28" s="37"/>
      <c r="G28" s="37"/>
      <c r="H28" s="37"/>
      <c r="I28" s="37"/>
      <c r="J28" s="12"/>
      <c r="K28" s="12"/>
      <c r="L28" s="2"/>
      <c r="M28" s="2"/>
      <c r="N28" s="2"/>
      <c r="O28" s="2"/>
      <c r="P28" s="2"/>
    </row>
    <row r="29" spans="1:16" ht="12.75" x14ac:dyDescent="0.2">
      <c r="A29" s="37"/>
      <c r="B29" s="37"/>
      <c r="C29" s="37"/>
      <c r="D29" s="37"/>
      <c r="E29" s="37"/>
      <c r="F29" s="37"/>
      <c r="G29" s="37"/>
      <c r="H29" s="37"/>
      <c r="I29" s="37"/>
      <c r="J29" s="12"/>
      <c r="K29" s="12"/>
      <c r="L29" s="2"/>
      <c r="M29" s="2"/>
      <c r="N29" s="2"/>
      <c r="O29" s="2"/>
      <c r="P29" s="2"/>
    </row>
  </sheetData>
  <mergeCells count="8">
    <mergeCell ref="E25:F25"/>
    <mergeCell ref="E27:F27"/>
    <mergeCell ref="G27:H27"/>
    <mergeCell ref="E20:F20"/>
    <mergeCell ref="G20:H20"/>
    <mergeCell ref="E14:F14"/>
    <mergeCell ref="G14:H14"/>
    <mergeCell ref="E18:F18"/>
  </mergeCells>
  <phoneticPr fontId="21" type="noConversion"/>
  <pageMargins left="0.75" right="0.75" top="1" bottom="1" header="0.5" footer="0.5"/>
  <pageSetup orientation="portrait" horizontalDpi="300" verticalDpi="30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9" r:id="rId4" name="Button 5">
              <controlPr defaultSize="0" print="0" autoFill="0" autoPict="0" macro="[0]!Button3_Click">
                <anchor moveWithCells="1" sizeWithCells="1">
                  <from>
                    <xdr:col>5</xdr:col>
                    <xdr:colOff>219075</xdr:colOff>
                    <xdr:row>9</xdr:row>
                    <xdr:rowOff>9525</xdr:rowOff>
                  </from>
                  <to>
                    <xdr:col>6</xdr:col>
                    <xdr:colOff>390525</xdr:colOff>
                    <xdr:row>10</xdr:row>
                    <xdr:rowOff>114300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34"/>
  <sheetViews>
    <sheetView showGridLines="0" topLeftCell="A6" workbookViewId="0">
      <selection activeCell="F10" sqref="F10"/>
    </sheetView>
  </sheetViews>
  <sheetFormatPr defaultRowHeight="15" x14ac:dyDescent="0.2"/>
  <cols>
    <col min="1" max="1" width="1.85546875" style="3" customWidth="1"/>
    <col min="2" max="2" width="4.7109375" style="7" customWidth="1"/>
    <col min="3" max="3" width="6.5703125" style="26" customWidth="1"/>
    <col min="4" max="4" width="16" style="8" bestFit="1" customWidth="1"/>
    <col min="5" max="5" width="5.140625" style="8" customWidth="1"/>
    <col min="6" max="6" width="10.28515625" style="8" bestFit="1" customWidth="1"/>
    <col min="7" max="7" width="8.5703125" style="3" customWidth="1"/>
    <col min="8" max="9" width="9.140625" style="3"/>
  </cols>
  <sheetData>
    <row r="1" spans="1:16" s="14" customFormat="1" ht="27" customHeight="1" x14ac:dyDescent="0.25">
      <c r="B1" s="15" t="s">
        <v>31</v>
      </c>
      <c r="C1" s="24"/>
      <c r="D1" s="15"/>
      <c r="E1" s="15"/>
      <c r="F1" s="15"/>
      <c r="G1" s="15"/>
      <c r="H1" s="15"/>
      <c r="I1" s="15"/>
      <c r="J1" s="15"/>
      <c r="K1" s="15"/>
    </row>
    <row r="2" spans="1:16" s="14" customFormat="1" ht="27" customHeight="1" x14ac:dyDescent="0.25">
      <c r="B2" s="15"/>
      <c r="C2" s="24"/>
      <c r="D2" s="15"/>
      <c r="E2" s="15"/>
      <c r="F2" s="15"/>
      <c r="G2" s="15"/>
      <c r="H2" s="15"/>
      <c r="I2" s="15"/>
      <c r="J2" s="15"/>
      <c r="K2" s="15"/>
    </row>
    <row r="3" spans="1:16" s="14" customFormat="1" ht="27" customHeight="1" x14ac:dyDescent="0.25">
      <c r="B3" s="15"/>
      <c r="C3" s="24"/>
      <c r="D3" s="15"/>
      <c r="E3" s="15"/>
      <c r="F3" s="15"/>
      <c r="G3" s="15"/>
      <c r="H3" s="15"/>
      <c r="I3" s="15"/>
      <c r="J3" s="15"/>
      <c r="K3" s="15"/>
    </row>
    <row r="4" spans="1:16" s="14" customFormat="1" ht="27" customHeight="1" x14ac:dyDescent="0.25">
      <c r="B4" s="15"/>
      <c r="C4" s="24"/>
      <c r="D4" s="15"/>
      <c r="E4" s="15"/>
      <c r="F4" s="15"/>
      <c r="G4" s="15"/>
      <c r="H4" s="15"/>
      <c r="I4" s="15"/>
      <c r="J4" s="15"/>
      <c r="K4" s="15"/>
    </row>
    <row r="5" spans="1:16" s="14" customFormat="1" ht="27" customHeight="1" x14ac:dyDescent="0.25">
      <c r="B5" s="15"/>
      <c r="C5" s="24"/>
      <c r="D5" s="15"/>
      <c r="E5" s="15"/>
      <c r="F5" s="15"/>
      <c r="G5" s="15"/>
      <c r="H5" s="15"/>
      <c r="I5" s="15"/>
      <c r="J5" s="15"/>
      <c r="K5" s="15"/>
    </row>
    <row r="6" spans="1:16" s="14" customFormat="1" ht="27" customHeight="1" x14ac:dyDescent="0.25">
      <c r="B6" s="15"/>
      <c r="C6" s="24"/>
      <c r="D6" s="15"/>
      <c r="E6" s="15"/>
      <c r="F6" s="15"/>
      <c r="G6" s="15"/>
      <c r="H6" s="15"/>
      <c r="I6" s="15"/>
      <c r="J6" s="15"/>
      <c r="K6" s="15"/>
    </row>
    <row r="7" spans="1:16" s="57" customFormat="1" ht="12.75" x14ac:dyDescent="0.2">
      <c r="A7" s="5"/>
      <c r="B7" s="16" t="s">
        <v>24</v>
      </c>
      <c r="C7" s="25"/>
      <c r="D7" s="9"/>
      <c r="E7" s="16" t="s">
        <v>36</v>
      </c>
      <c r="F7" s="9"/>
      <c r="G7" s="9"/>
      <c r="H7" s="9"/>
      <c r="I7" s="9"/>
      <c r="J7" s="33"/>
      <c r="K7" s="33"/>
      <c r="L7" s="6"/>
      <c r="M7" s="6"/>
      <c r="N7" s="6"/>
      <c r="O7" s="6"/>
      <c r="P7" s="6"/>
    </row>
    <row r="8" spans="1:16" s="57" customFormat="1" ht="12.75" x14ac:dyDescent="0.2">
      <c r="A8" s="5"/>
      <c r="B8" s="37"/>
      <c r="C8" s="37"/>
      <c r="D8" s="37"/>
      <c r="E8" s="16" t="s">
        <v>37</v>
      </c>
      <c r="F8" s="37"/>
      <c r="G8" s="37"/>
      <c r="H8" s="37"/>
      <c r="I8" s="9"/>
      <c r="J8" s="33"/>
      <c r="K8" s="33"/>
      <c r="L8" s="6"/>
      <c r="M8" s="6"/>
      <c r="N8" s="6"/>
      <c r="O8" s="6"/>
      <c r="P8" s="6"/>
    </row>
    <row r="9" spans="1:16" s="57" customFormat="1" ht="12.75" x14ac:dyDescent="0.2">
      <c r="A9" s="5"/>
      <c r="B9" s="13" t="s">
        <v>32</v>
      </c>
      <c r="C9" s="66">
        <v>7.5</v>
      </c>
      <c r="D9" s="37"/>
      <c r="E9" s="65" t="s">
        <v>29</v>
      </c>
      <c r="F9" s="66">
        <v>0.505</v>
      </c>
      <c r="G9" s="65" t="s">
        <v>30</v>
      </c>
      <c r="H9" s="66">
        <v>0.93500000000000005</v>
      </c>
      <c r="I9" s="38"/>
      <c r="J9" s="33"/>
      <c r="K9" s="33"/>
      <c r="L9" s="6"/>
      <c r="M9" s="6"/>
      <c r="N9" s="6"/>
      <c r="O9" s="6"/>
      <c r="P9" s="6"/>
    </row>
    <row r="10" spans="1:16" s="57" customFormat="1" ht="12.75" x14ac:dyDescent="0.2">
      <c r="A10" s="37"/>
      <c r="B10" s="13"/>
      <c r="C10" s="67"/>
      <c r="D10" s="37"/>
      <c r="E10" s="37"/>
      <c r="F10" s="37"/>
      <c r="G10" s="37"/>
      <c r="H10" s="37"/>
      <c r="I10" s="37"/>
      <c r="J10" s="33"/>
      <c r="K10" s="33"/>
      <c r="L10" s="6"/>
      <c r="M10" s="6"/>
      <c r="N10" s="6"/>
      <c r="O10" s="6"/>
      <c r="P10" s="6"/>
    </row>
    <row r="11" spans="1:16" s="57" customFormat="1" ht="12.75" x14ac:dyDescent="0.2">
      <c r="A11" s="37"/>
      <c r="B11" s="13" t="s">
        <v>33</v>
      </c>
      <c r="C11" s="66">
        <f>+H9-F9</f>
        <v>0.43000000000000005</v>
      </c>
      <c r="D11" s="37"/>
      <c r="E11" s="37"/>
      <c r="F11" s="37"/>
      <c r="G11" s="37"/>
      <c r="H11" s="37"/>
      <c r="I11" s="37"/>
      <c r="J11" s="33"/>
      <c r="K11" s="33"/>
      <c r="L11" s="6"/>
      <c r="M11" s="6"/>
      <c r="N11" s="6"/>
      <c r="O11" s="6"/>
      <c r="P11" s="6"/>
    </row>
    <row r="12" spans="1:16" s="57" customFormat="1" ht="12.75" x14ac:dyDescent="0.2">
      <c r="A12" s="37"/>
      <c r="B12" s="37"/>
      <c r="C12" s="37"/>
      <c r="D12" s="37"/>
      <c r="E12" s="37"/>
      <c r="F12" s="37"/>
      <c r="G12" s="37"/>
      <c r="H12" s="37"/>
      <c r="I12" s="37"/>
      <c r="J12" s="33"/>
      <c r="K12" s="33"/>
      <c r="L12" s="6"/>
      <c r="M12" s="6"/>
      <c r="N12" s="6"/>
      <c r="O12" s="6"/>
      <c r="P12" s="6"/>
    </row>
    <row r="13" spans="1:16" s="57" customFormat="1" ht="12.75" x14ac:dyDescent="0.2">
      <c r="A13" s="37"/>
      <c r="B13" s="37"/>
      <c r="C13" s="37"/>
      <c r="D13" s="37"/>
      <c r="E13" s="37"/>
      <c r="F13" s="37"/>
      <c r="G13" s="37"/>
      <c r="H13" s="37"/>
      <c r="I13" s="37"/>
      <c r="J13" s="33"/>
      <c r="K13" s="33"/>
      <c r="L13" s="6"/>
      <c r="M13" s="6"/>
      <c r="N13" s="6"/>
      <c r="O13" s="6"/>
      <c r="P13" s="6"/>
    </row>
    <row r="14" spans="1:16" s="58" customFormat="1" ht="12.75" x14ac:dyDescent="0.2">
      <c r="A14" s="37"/>
      <c r="B14" s="37"/>
      <c r="C14" s="37"/>
      <c r="D14" s="68" t="s">
        <v>25</v>
      </c>
      <c r="E14" s="86" t="s">
        <v>28</v>
      </c>
      <c r="F14" s="86"/>
      <c r="G14" s="86" t="s">
        <v>34</v>
      </c>
      <c r="H14" s="86"/>
      <c r="I14" s="37"/>
      <c r="J14" s="34"/>
      <c r="K14" s="34"/>
      <c r="L14" s="1"/>
      <c r="M14" s="1"/>
      <c r="N14" s="1"/>
      <c r="O14" s="1"/>
      <c r="P14" s="1"/>
    </row>
    <row r="15" spans="1:16" s="58" customFormat="1" ht="12.75" x14ac:dyDescent="0.2">
      <c r="A15" s="37"/>
      <c r="B15" s="37"/>
      <c r="C15" s="37"/>
      <c r="D15" s="37"/>
      <c r="E15" s="37"/>
      <c r="F15" s="37"/>
      <c r="G15" s="37"/>
      <c r="H15" s="37"/>
      <c r="I15" s="37"/>
      <c r="J15" s="34"/>
      <c r="K15" s="34"/>
      <c r="L15" s="1"/>
      <c r="M15" s="1"/>
      <c r="N15" s="1"/>
      <c r="O15" s="1"/>
      <c r="P15" s="1"/>
    </row>
    <row r="16" spans="1:16" s="58" customFormat="1" ht="12.75" x14ac:dyDescent="0.2">
      <c r="A16" s="37"/>
      <c r="B16" s="16" t="s">
        <v>25</v>
      </c>
      <c r="C16" s="37"/>
      <c r="D16" s="76">
        <f>0.5*C9</f>
        <v>3.75</v>
      </c>
      <c r="E16" s="37"/>
      <c r="F16" s="37"/>
      <c r="G16" s="37"/>
      <c r="H16" s="37"/>
      <c r="I16" s="37"/>
      <c r="J16" s="34"/>
      <c r="K16" s="34"/>
      <c r="L16" s="1"/>
      <c r="M16" s="1"/>
      <c r="N16" s="1"/>
      <c r="O16" s="1"/>
      <c r="P16" s="1"/>
    </row>
    <row r="17" spans="1:16" s="58" customFormat="1" ht="12.75" x14ac:dyDescent="0.2">
      <c r="A17" s="37"/>
      <c r="B17" s="37"/>
      <c r="C17" s="37"/>
      <c r="D17" s="77"/>
      <c r="E17" s="77"/>
      <c r="F17" s="77"/>
      <c r="G17" s="77"/>
      <c r="H17" s="77"/>
      <c r="I17" s="37"/>
      <c r="J17" s="34"/>
      <c r="K17" s="34"/>
      <c r="L17" s="1"/>
      <c r="M17" s="1"/>
      <c r="N17" s="1"/>
      <c r="O17" s="1"/>
      <c r="P17" s="1"/>
    </row>
    <row r="18" spans="1:16" s="58" customFormat="1" ht="12.75" x14ac:dyDescent="0.2">
      <c r="A18" s="37"/>
      <c r="B18" s="16" t="s">
        <v>26</v>
      </c>
      <c r="C18" s="37"/>
      <c r="D18" s="76">
        <f>0.45*C9</f>
        <v>3.375</v>
      </c>
      <c r="E18" s="87">
        <f>2/3*C11</f>
        <v>0.28666666666666668</v>
      </c>
      <c r="F18" s="88"/>
      <c r="G18" s="37"/>
      <c r="H18" s="37"/>
      <c r="I18" s="37"/>
      <c r="J18" s="34"/>
      <c r="K18" s="34"/>
      <c r="L18" s="1"/>
      <c r="M18" s="1"/>
      <c r="N18" s="1"/>
      <c r="O18" s="1"/>
      <c r="P18" s="1"/>
    </row>
    <row r="19" spans="1:16" s="59" customFormat="1" ht="15" customHeight="1" x14ac:dyDescent="0.2">
      <c r="A19" s="37"/>
      <c r="B19" s="37"/>
      <c r="C19" s="37"/>
      <c r="D19" s="77"/>
      <c r="E19" s="77"/>
      <c r="F19" s="77"/>
      <c r="G19" s="77"/>
      <c r="H19" s="77"/>
      <c r="I19" s="37"/>
      <c r="J19" s="12"/>
      <c r="K19" s="12"/>
      <c r="L19" s="2"/>
      <c r="M19" s="2"/>
      <c r="N19" s="2"/>
      <c r="O19" s="2"/>
      <c r="P19" s="2"/>
    </row>
    <row r="20" spans="1:16" s="59" customFormat="1" ht="12.75" x14ac:dyDescent="0.2">
      <c r="A20" s="37"/>
      <c r="B20" s="16" t="s">
        <v>27</v>
      </c>
      <c r="C20" s="37"/>
      <c r="D20" s="76">
        <f>0.6*$C$9</f>
        <v>4.5</v>
      </c>
      <c r="E20" s="87">
        <f>0.5*$C$11</f>
        <v>0.21500000000000002</v>
      </c>
      <c r="F20" s="88"/>
      <c r="G20" s="87">
        <f>0.125*$C$11</f>
        <v>5.3750000000000006E-2</v>
      </c>
      <c r="H20" s="88"/>
      <c r="I20" s="37"/>
      <c r="J20" s="12"/>
      <c r="K20" s="12"/>
      <c r="L20" s="2"/>
      <c r="M20" s="2"/>
      <c r="N20" s="2"/>
      <c r="O20" s="2"/>
      <c r="P20" s="2"/>
    </row>
    <row r="21" spans="1:16" s="59" customFormat="1" ht="12.75" x14ac:dyDescent="0.2">
      <c r="A21" s="37"/>
      <c r="B21" s="37"/>
      <c r="C21" s="37"/>
      <c r="D21" s="78"/>
      <c r="E21" s="78"/>
      <c r="F21" s="78"/>
      <c r="G21" s="78"/>
      <c r="H21" s="78"/>
      <c r="I21" s="37"/>
      <c r="J21" s="12"/>
      <c r="K21" s="12"/>
      <c r="L21" s="2"/>
      <c r="M21" s="2"/>
      <c r="N21" s="2"/>
      <c r="O21" s="2"/>
      <c r="P21" s="2"/>
    </row>
    <row r="22" spans="1:16" s="59" customFormat="1" ht="12.75" x14ac:dyDescent="0.2">
      <c r="A22" s="37"/>
      <c r="B22" s="16" t="s">
        <v>40</v>
      </c>
      <c r="C22" s="37"/>
      <c r="D22" s="76">
        <f>$C$9/3</f>
        <v>2.5</v>
      </c>
      <c r="E22" s="87">
        <f>0.5*$C$11</f>
        <v>0.21500000000000002</v>
      </c>
      <c r="F22" s="88"/>
      <c r="G22" s="87">
        <f>$C$11/3</f>
        <v>0.14333333333333334</v>
      </c>
      <c r="H22" s="88"/>
      <c r="I22" s="37"/>
      <c r="J22" s="12"/>
      <c r="K22" s="12"/>
      <c r="L22" s="2"/>
      <c r="M22" s="2"/>
      <c r="N22" s="2"/>
      <c r="O22" s="2"/>
      <c r="P22" s="2"/>
    </row>
    <row r="23" spans="1:16" s="59" customFormat="1" ht="12.75" x14ac:dyDescent="0.2">
      <c r="A23" s="37"/>
      <c r="B23" s="37"/>
      <c r="C23" s="37"/>
      <c r="D23" s="78"/>
      <c r="E23" s="78"/>
      <c r="F23" s="78"/>
      <c r="G23" s="78"/>
      <c r="H23" s="78"/>
      <c r="I23" s="37"/>
      <c r="J23" s="12"/>
      <c r="K23" s="12"/>
      <c r="L23" s="2"/>
      <c r="M23" s="2"/>
      <c r="N23" s="2"/>
      <c r="O23" s="2"/>
      <c r="P23" s="2"/>
    </row>
    <row r="24" spans="1:16" s="59" customFormat="1" ht="12.75" x14ac:dyDescent="0.2">
      <c r="A24" s="37"/>
      <c r="B24" s="16" t="s">
        <v>41</v>
      </c>
      <c r="C24" s="37"/>
      <c r="D24" s="76">
        <f>0.2*$C$9</f>
        <v>1.5</v>
      </c>
      <c r="E24" s="87">
        <f>0.3*$C$11</f>
        <v>0.129</v>
      </c>
      <c r="F24" s="88"/>
      <c r="G24" s="87">
        <f>0.5*$C$11</f>
        <v>0.21500000000000002</v>
      </c>
      <c r="H24" s="88"/>
      <c r="I24" s="37"/>
      <c r="J24" s="12"/>
      <c r="K24" s="12"/>
      <c r="L24" s="2"/>
      <c r="M24" s="2"/>
      <c r="N24" s="2"/>
      <c r="O24" s="2"/>
      <c r="P24" s="2"/>
    </row>
    <row r="25" spans="1:16" s="59" customFormat="1" ht="12.75" x14ac:dyDescent="0.2">
      <c r="A25" s="37"/>
      <c r="B25" s="37"/>
      <c r="C25" s="37"/>
      <c r="D25" s="37"/>
      <c r="E25" s="37"/>
      <c r="F25" s="37"/>
      <c r="G25" s="37"/>
      <c r="H25" s="37"/>
      <c r="I25" s="37"/>
      <c r="J25" s="12"/>
      <c r="K25" s="12"/>
      <c r="L25" s="2"/>
      <c r="M25" s="2"/>
      <c r="N25" s="2"/>
      <c r="O25" s="2"/>
      <c r="P25" s="2"/>
    </row>
    <row r="26" spans="1:16" s="59" customFormat="1" ht="12.75" x14ac:dyDescent="0.2">
      <c r="A26" s="37"/>
      <c r="B26" s="37"/>
      <c r="C26" s="37"/>
      <c r="D26" s="37"/>
      <c r="E26" s="37"/>
      <c r="F26" s="37"/>
      <c r="G26" s="37"/>
      <c r="H26" s="37"/>
      <c r="I26" s="37"/>
      <c r="J26" s="12"/>
      <c r="K26" s="12"/>
      <c r="L26" s="2"/>
      <c r="M26" s="2"/>
      <c r="N26" s="2"/>
      <c r="O26" s="2"/>
      <c r="P26" s="2"/>
    </row>
    <row r="27" spans="1:16" s="59" customFormat="1" ht="12.75" x14ac:dyDescent="0.2">
      <c r="A27" s="37"/>
      <c r="B27" s="80" t="s">
        <v>42</v>
      </c>
      <c r="C27" s="37"/>
      <c r="D27" s="37"/>
      <c r="E27" s="37"/>
      <c r="F27" s="37"/>
      <c r="G27" s="37"/>
      <c r="H27" s="37"/>
      <c r="I27" s="37"/>
      <c r="J27" s="12"/>
      <c r="K27" s="12"/>
      <c r="L27" s="2"/>
      <c r="M27" s="2"/>
      <c r="N27" s="2"/>
      <c r="O27" s="2"/>
      <c r="P27" s="2"/>
    </row>
    <row r="28" spans="1:16" s="59" customFormat="1" ht="12.75" x14ac:dyDescent="0.2">
      <c r="A28" s="37"/>
      <c r="B28" s="16" t="s">
        <v>25</v>
      </c>
      <c r="C28" s="37"/>
      <c r="D28" s="73">
        <f>100/D16</f>
        <v>26.666666666666668</v>
      </c>
      <c r="E28" s="74"/>
      <c r="F28" s="74"/>
      <c r="G28" s="74"/>
      <c r="H28" s="74"/>
      <c r="I28" s="37"/>
      <c r="J28" s="12"/>
      <c r="K28" s="12"/>
      <c r="L28" s="2"/>
      <c r="M28" s="2"/>
      <c r="N28" s="2"/>
      <c r="O28" s="2"/>
      <c r="P28" s="2"/>
    </row>
    <row r="29" spans="1:16" s="59" customFormat="1" ht="12.75" x14ac:dyDescent="0.2">
      <c r="A29" s="37"/>
      <c r="B29" s="37"/>
      <c r="C29" s="37"/>
      <c r="D29" s="75"/>
      <c r="E29" s="75"/>
      <c r="F29" s="75"/>
      <c r="G29" s="75"/>
      <c r="H29" s="75"/>
      <c r="I29" s="37"/>
      <c r="J29" s="12"/>
      <c r="K29" s="12"/>
      <c r="L29" s="2"/>
      <c r="M29" s="2"/>
      <c r="N29" s="2"/>
      <c r="O29" s="2"/>
      <c r="P29" s="2"/>
    </row>
    <row r="30" spans="1:16" s="59" customFormat="1" ht="12.75" x14ac:dyDescent="0.2">
      <c r="A30" s="37"/>
      <c r="B30" s="16" t="s">
        <v>26</v>
      </c>
      <c r="C30" s="37"/>
      <c r="D30" s="73">
        <f>100/D18</f>
        <v>29.62962962962963</v>
      </c>
      <c r="E30" s="84">
        <f>+D18/E18</f>
        <v>11.773255813953488</v>
      </c>
      <c r="F30" s="85"/>
      <c r="G30" s="74"/>
      <c r="H30" s="74"/>
      <c r="I30" s="37"/>
      <c r="J30" s="12"/>
      <c r="K30" s="12"/>
      <c r="L30" s="2"/>
      <c r="M30" s="2"/>
      <c r="N30" s="2"/>
      <c r="O30" s="2"/>
      <c r="P30" s="2"/>
    </row>
    <row r="31" spans="1:16" s="59" customFormat="1" ht="12.75" x14ac:dyDescent="0.2">
      <c r="A31" s="37"/>
      <c r="B31" s="37"/>
      <c r="C31" s="37"/>
      <c r="D31" s="75"/>
      <c r="E31" s="75"/>
      <c r="F31" s="75"/>
      <c r="G31" s="75"/>
      <c r="H31" s="75"/>
      <c r="I31" s="37"/>
      <c r="J31" s="12"/>
      <c r="K31" s="12"/>
      <c r="L31" s="2"/>
      <c r="M31" s="2"/>
      <c r="N31" s="2"/>
      <c r="O31" s="2"/>
      <c r="P31" s="2"/>
    </row>
    <row r="32" spans="1:16" ht="12.75" x14ac:dyDescent="0.2">
      <c r="A32" s="37"/>
      <c r="B32" s="16" t="s">
        <v>27</v>
      </c>
      <c r="C32" s="37"/>
      <c r="D32" s="73">
        <f>100/D20</f>
        <v>22.222222222222221</v>
      </c>
      <c r="E32" s="84">
        <f>+D20/E20</f>
        <v>20.930232558139533</v>
      </c>
      <c r="F32" s="85"/>
      <c r="G32" s="84">
        <f>+G20</f>
        <v>5.3750000000000006E-2</v>
      </c>
      <c r="H32" s="85"/>
      <c r="I32" s="37"/>
      <c r="J32" s="12"/>
      <c r="K32" s="12"/>
      <c r="L32" s="2"/>
      <c r="M32" s="2"/>
      <c r="N32" s="2"/>
      <c r="O32" s="2"/>
      <c r="P32" s="2"/>
    </row>
    <row r="33" spans="1:16" ht="12.75" x14ac:dyDescent="0.2">
      <c r="A33" s="37"/>
      <c r="B33" s="37"/>
      <c r="C33" s="37"/>
      <c r="D33" s="37"/>
      <c r="E33" s="37"/>
      <c r="F33" s="37"/>
      <c r="G33" s="37"/>
      <c r="H33" s="37"/>
      <c r="I33" s="37"/>
      <c r="J33" s="12"/>
      <c r="K33" s="12"/>
      <c r="L33" s="2"/>
      <c r="M33" s="2"/>
      <c r="N33" s="2"/>
      <c r="O33" s="2"/>
      <c r="P33" s="2"/>
    </row>
    <row r="34" spans="1:16" ht="12.75" x14ac:dyDescent="0.2">
      <c r="A34" s="37"/>
      <c r="B34" s="37"/>
      <c r="C34" s="37"/>
      <c r="D34" s="37"/>
      <c r="E34" s="37"/>
      <c r="F34" s="37"/>
      <c r="G34" s="37"/>
      <c r="H34" s="37"/>
      <c r="I34" s="37"/>
      <c r="J34" s="12"/>
      <c r="K34" s="12"/>
      <c r="L34" s="2"/>
      <c r="M34" s="2"/>
      <c r="N34" s="2"/>
      <c r="O34" s="2"/>
      <c r="P34" s="2"/>
    </row>
  </sheetData>
  <mergeCells count="12">
    <mergeCell ref="E20:F20"/>
    <mergeCell ref="G20:H20"/>
    <mergeCell ref="E14:F14"/>
    <mergeCell ref="G14:H14"/>
    <mergeCell ref="E18:F18"/>
    <mergeCell ref="E30:F30"/>
    <mergeCell ref="E32:F32"/>
    <mergeCell ref="G32:H32"/>
    <mergeCell ref="E22:F22"/>
    <mergeCell ref="G22:H22"/>
    <mergeCell ref="E24:F24"/>
    <mergeCell ref="G24:H24"/>
  </mergeCells>
  <phoneticPr fontId="21" type="noConversion"/>
  <pageMargins left="0.75" right="0.75" top="1" bottom="1" header="0.5" footer="0.5"/>
  <pageSetup orientation="portrait" horizontalDpi="300" verticalDpi="30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100" r:id="rId4" name="Button 4">
              <controlPr defaultSize="0" print="0" autoFill="0" autoPict="0" macro="[0]!Button3_Click">
                <anchor moveWithCells="1" sizeWithCells="1">
                  <from>
                    <xdr:col>5</xdr:col>
                    <xdr:colOff>457200</xdr:colOff>
                    <xdr:row>9</xdr:row>
                    <xdr:rowOff>152400</xdr:rowOff>
                  </from>
                  <to>
                    <xdr:col>7</xdr:col>
                    <xdr:colOff>57150</xdr:colOff>
                    <xdr:row>11</xdr:row>
                    <xdr:rowOff>95250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9"/>
  <sheetViews>
    <sheetView topLeftCell="A9" workbookViewId="0">
      <selection activeCell="H21" sqref="H21"/>
    </sheetView>
  </sheetViews>
  <sheetFormatPr defaultRowHeight="12.75" x14ac:dyDescent="0.2"/>
  <cols>
    <col min="2" max="2" width="6.7109375" customWidth="1"/>
    <col min="4" max="4" width="10" bestFit="1" customWidth="1"/>
    <col min="10" max="10" width="11.28515625" style="64" bestFit="1" customWidth="1"/>
    <col min="11" max="11" width="9.28515625" style="54" bestFit="1" customWidth="1"/>
    <col min="12" max="12" width="11.85546875" bestFit="1" customWidth="1"/>
  </cols>
  <sheetData>
    <row r="1" spans="1:12" x14ac:dyDescent="0.2">
      <c r="C1" s="61" t="s">
        <v>1</v>
      </c>
      <c r="D1" s="60">
        <f>+E1/40</f>
        <v>0.625</v>
      </c>
      <c r="E1" s="60">
        <v>25</v>
      </c>
      <c r="G1" s="61" t="s">
        <v>5</v>
      </c>
      <c r="H1" s="60">
        <f>+(I1-20)/2</f>
        <v>9.5</v>
      </c>
      <c r="I1" s="60">
        <v>39</v>
      </c>
    </row>
    <row r="2" spans="1:12" x14ac:dyDescent="0.2">
      <c r="C2" s="61" t="s">
        <v>0</v>
      </c>
      <c r="D2" s="60">
        <f>0.1+E2/100</f>
        <v>0.31</v>
      </c>
      <c r="E2" s="60">
        <v>21</v>
      </c>
      <c r="G2" s="61" t="s">
        <v>8</v>
      </c>
      <c r="H2" s="60">
        <v>5.0000000000000001E-3</v>
      </c>
      <c r="I2" s="60"/>
    </row>
    <row r="3" spans="1:12" x14ac:dyDescent="0.2">
      <c r="C3" s="61" t="s">
        <v>2</v>
      </c>
      <c r="D3" s="60">
        <f>+E3/10</f>
        <v>3.8</v>
      </c>
      <c r="E3" s="60">
        <v>38</v>
      </c>
      <c r="G3" s="61" t="s">
        <v>22</v>
      </c>
      <c r="H3" s="60">
        <f>+I3/100</f>
        <v>0.13</v>
      </c>
      <c r="I3" s="60">
        <v>13</v>
      </c>
    </row>
    <row r="4" spans="1:12" x14ac:dyDescent="0.2">
      <c r="C4" s="61" t="s">
        <v>3</v>
      </c>
      <c r="D4" s="60">
        <f>10^(E4/12.5-3)*20</f>
        <v>0.18240216787118177</v>
      </c>
      <c r="E4" s="60">
        <v>12</v>
      </c>
      <c r="G4" s="61"/>
      <c r="H4" s="60"/>
      <c r="I4" s="60"/>
    </row>
    <row r="5" spans="1:12" x14ac:dyDescent="0.2">
      <c r="C5" s="61" t="s">
        <v>4</v>
      </c>
      <c r="D5" s="60">
        <f>+E5/800</f>
        <v>0</v>
      </c>
      <c r="E5" s="60">
        <v>0</v>
      </c>
      <c r="G5" s="61"/>
      <c r="H5" s="60"/>
      <c r="I5" s="60"/>
    </row>
    <row r="8" spans="1:12" x14ac:dyDescent="0.2">
      <c r="A8" s="61" t="s">
        <v>21</v>
      </c>
      <c r="B8" s="61" t="s">
        <v>20</v>
      </c>
      <c r="C8" s="61" t="s">
        <v>11</v>
      </c>
      <c r="D8" s="61" t="s">
        <v>13</v>
      </c>
      <c r="E8" s="61" t="s">
        <v>10</v>
      </c>
      <c r="F8" s="61" t="s">
        <v>12</v>
      </c>
      <c r="G8" s="61" t="s">
        <v>6</v>
      </c>
      <c r="H8" s="61" t="s">
        <v>9</v>
      </c>
      <c r="I8" s="61" t="s">
        <v>7</v>
      </c>
      <c r="L8" s="54"/>
    </row>
    <row r="9" spans="1:12" x14ac:dyDescent="0.2">
      <c r="A9" s="60">
        <v>0</v>
      </c>
      <c r="B9" s="60">
        <f>+H1</f>
        <v>9.5</v>
      </c>
      <c r="C9" s="60">
        <f>B9-I9</f>
        <v>9.5</v>
      </c>
      <c r="D9" s="60">
        <f t="shared" ref="D9:D72" si="0">+C9*H$2</f>
        <v>4.7500000000000001E-2</v>
      </c>
      <c r="E9" s="60">
        <v>0</v>
      </c>
      <c r="F9" s="60">
        <v>0</v>
      </c>
      <c r="G9" s="60">
        <f t="shared" ref="G9:G72" si="1">+(C9*D$3+D$3*(F9)/D$4+D$3*D$5*E9)+(D$3=0)*H$1</f>
        <v>36.1</v>
      </c>
      <c r="H9" s="60">
        <f ca="1">+IF(A9-$H$3&gt;=0,IF($D$3&gt;0,(OFFSET(G9,-$H$3/$H$2,0,1,1)*D$1-I9)/D$2,(G9*D$1-I9)/D$2),0)</f>
        <v>0</v>
      </c>
      <c r="I9" s="60">
        <v>0</v>
      </c>
      <c r="K9" s="53"/>
      <c r="L9" s="54"/>
    </row>
    <row r="10" spans="1:12" x14ac:dyDescent="0.2">
      <c r="A10" s="60">
        <f t="shared" ref="A10:A41" si="2">+A9+$H$2</f>
        <v>5.0000000000000001E-3</v>
      </c>
      <c r="B10" s="60">
        <f>+B9</f>
        <v>9.5</v>
      </c>
      <c r="C10" s="60">
        <f t="shared" ref="C10:C73" ca="1" si="3">B10-I10</f>
        <v>9.5</v>
      </c>
      <c r="D10" s="60">
        <f t="shared" ca="1" si="0"/>
        <v>4.7500000000000001E-2</v>
      </c>
      <c r="E10" s="60">
        <f t="shared" ref="E10:E41" ca="1" si="4">+(C10-C9)/H$2</f>
        <v>0</v>
      </c>
      <c r="F10" s="60">
        <f t="shared" ref="F10:F41" si="5">+F9+C9*$H$2</f>
        <v>4.7500000000000001E-2</v>
      </c>
      <c r="G10" s="60">
        <f t="shared" ca="1" si="1"/>
        <v>37.089571572019224</v>
      </c>
      <c r="H10" s="60">
        <f t="shared" ref="H10:H73" ca="1" si="6">+IF(A10-$H$3&gt;=0,IF($D$3&gt;0,(OFFSET(G10,-$H$3/$H$2,0,1,1)*D$1-I10)/D$2,(G10*D$1-I10)/D$2),0)</f>
        <v>0</v>
      </c>
      <c r="I10" s="60">
        <f t="shared" ref="I10:I41" ca="1" si="7">+I9+H9*H$2</f>
        <v>0</v>
      </c>
      <c r="K10" s="53"/>
      <c r="L10" s="54"/>
    </row>
    <row r="11" spans="1:12" x14ac:dyDescent="0.2">
      <c r="A11" s="60">
        <f t="shared" si="2"/>
        <v>0.01</v>
      </c>
      <c r="B11" s="60">
        <f t="shared" ref="B11:B74" si="8">+B10</f>
        <v>9.5</v>
      </c>
      <c r="C11" s="60">
        <f t="shared" ca="1" si="3"/>
        <v>9.5</v>
      </c>
      <c r="D11" s="60">
        <f t="shared" ca="1" si="0"/>
        <v>4.7500000000000001E-2</v>
      </c>
      <c r="E11" s="60">
        <f t="shared" ca="1" si="4"/>
        <v>0</v>
      </c>
      <c r="F11" s="60">
        <f t="shared" ca="1" si="5"/>
        <v>9.5000000000000001E-2</v>
      </c>
      <c r="G11" s="60">
        <f t="shared" ca="1" si="1"/>
        <v>38.079143144038454</v>
      </c>
      <c r="H11" s="60">
        <f t="shared" ca="1" si="6"/>
        <v>0</v>
      </c>
      <c r="I11" s="60">
        <f t="shared" ca="1" si="7"/>
        <v>0</v>
      </c>
      <c r="K11" s="53"/>
      <c r="L11" s="54"/>
    </row>
    <row r="12" spans="1:12" x14ac:dyDescent="0.2">
      <c r="A12" s="60">
        <f t="shared" si="2"/>
        <v>1.4999999999999999E-2</v>
      </c>
      <c r="B12" s="60">
        <f t="shared" si="8"/>
        <v>9.5</v>
      </c>
      <c r="C12" s="60">
        <f t="shared" ca="1" si="3"/>
        <v>9.5</v>
      </c>
      <c r="D12" s="60">
        <f t="shared" ca="1" si="0"/>
        <v>4.7500000000000001E-2</v>
      </c>
      <c r="E12" s="60">
        <f t="shared" ca="1" si="4"/>
        <v>0</v>
      </c>
      <c r="F12" s="60">
        <f t="shared" ca="1" si="5"/>
        <v>0.14250000000000002</v>
      </c>
      <c r="G12" s="60">
        <f t="shared" ca="1" si="1"/>
        <v>39.068714716057677</v>
      </c>
      <c r="H12" s="60">
        <f t="shared" ca="1" si="6"/>
        <v>0</v>
      </c>
      <c r="I12" s="60">
        <f t="shared" ca="1" si="7"/>
        <v>0</v>
      </c>
      <c r="K12" s="53"/>
      <c r="L12" s="54"/>
    </row>
    <row r="13" spans="1:12" x14ac:dyDescent="0.2">
      <c r="A13" s="60">
        <f t="shared" si="2"/>
        <v>0.02</v>
      </c>
      <c r="B13" s="60">
        <f t="shared" si="8"/>
        <v>9.5</v>
      </c>
      <c r="C13" s="60">
        <f t="shared" ca="1" si="3"/>
        <v>9.5</v>
      </c>
      <c r="D13" s="60">
        <f t="shared" ca="1" si="0"/>
        <v>4.7500000000000001E-2</v>
      </c>
      <c r="E13" s="60">
        <f t="shared" ca="1" si="4"/>
        <v>0</v>
      </c>
      <c r="F13" s="60">
        <f t="shared" ca="1" si="5"/>
        <v>0.19</v>
      </c>
      <c r="G13" s="60">
        <f t="shared" ca="1" si="1"/>
        <v>40.0582862880769</v>
      </c>
      <c r="H13" s="60">
        <f t="shared" ca="1" si="6"/>
        <v>0</v>
      </c>
      <c r="I13" s="60">
        <f t="shared" ca="1" si="7"/>
        <v>0</v>
      </c>
      <c r="K13" s="53"/>
      <c r="L13" s="54"/>
    </row>
    <row r="14" spans="1:12" x14ac:dyDescent="0.2">
      <c r="A14" s="60">
        <f t="shared" si="2"/>
        <v>2.5000000000000001E-2</v>
      </c>
      <c r="B14" s="60">
        <f t="shared" si="8"/>
        <v>9.5</v>
      </c>
      <c r="C14" s="60">
        <f t="shared" ca="1" si="3"/>
        <v>9.5</v>
      </c>
      <c r="D14" s="60">
        <f t="shared" ca="1" si="0"/>
        <v>4.7500000000000001E-2</v>
      </c>
      <c r="E14" s="60">
        <f t="shared" ca="1" si="4"/>
        <v>0</v>
      </c>
      <c r="F14" s="60">
        <f t="shared" ca="1" si="5"/>
        <v>0.23749999999999999</v>
      </c>
      <c r="G14" s="60">
        <f t="shared" ca="1" si="1"/>
        <v>41.04785786009613</v>
      </c>
      <c r="H14" s="60">
        <f t="shared" ca="1" si="6"/>
        <v>0</v>
      </c>
      <c r="I14" s="60">
        <f t="shared" ca="1" si="7"/>
        <v>0</v>
      </c>
      <c r="K14" s="53"/>
      <c r="L14" s="54"/>
    </row>
    <row r="15" spans="1:12" x14ac:dyDescent="0.2">
      <c r="A15" s="60">
        <f t="shared" si="2"/>
        <v>3.0000000000000002E-2</v>
      </c>
      <c r="B15" s="60">
        <f t="shared" si="8"/>
        <v>9.5</v>
      </c>
      <c r="C15" s="60">
        <f t="shared" ca="1" si="3"/>
        <v>9.5</v>
      </c>
      <c r="D15" s="60">
        <f t="shared" ca="1" si="0"/>
        <v>4.7500000000000001E-2</v>
      </c>
      <c r="E15" s="60">
        <f t="shared" ca="1" si="4"/>
        <v>0</v>
      </c>
      <c r="F15" s="60">
        <f t="shared" ca="1" si="5"/>
        <v>0.28499999999999998</v>
      </c>
      <c r="G15" s="60">
        <f t="shared" ca="1" si="1"/>
        <v>42.037429432115353</v>
      </c>
      <c r="H15" s="60">
        <f t="shared" ca="1" si="6"/>
        <v>0</v>
      </c>
      <c r="I15" s="60">
        <f t="shared" ca="1" si="7"/>
        <v>0</v>
      </c>
      <c r="K15" s="53"/>
      <c r="L15" s="54"/>
    </row>
    <row r="16" spans="1:12" x14ac:dyDescent="0.2">
      <c r="A16" s="60">
        <f t="shared" si="2"/>
        <v>3.5000000000000003E-2</v>
      </c>
      <c r="B16" s="60">
        <f t="shared" si="8"/>
        <v>9.5</v>
      </c>
      <c r="C16" s="60">
        <f t="shared" ca="1" si="3"/>
        <v>9.5</v>
      </c>
      <c r="D16" s="60">
        <f t="shared" ca="1" si="0"/>
        <v>4.7500000000000001E-2</v>
      </c>
      <c r="E16" s="60">
        <f t="shared" ca="1" si="4"/>
        <v>0</v>
      </c>
      <c r="F16" s="60">
        <f t="shared" ca="1" si="5"/>
        <v>0.33249999999999996</v>
      </c>
      <c r="G16" s="60">
        <f t="shared" ca="1" si="1"/>
        <v>43.027001004134576</v>
      </c>
      <c r="H16" s="60">
        <f t="shared" ca="1" si="6"/>
        <v>0</v>
      </c>
      <c r="I16" s="60">
        <f t="shared" ca="1" si="7"/>
        <v>0</v>
      </c>
      <c r="K16" s="53"/>
      <c r="L16" s="54"/>
    </row>
    <row r="17" spans="1:12" x14ac:dyDescent="0.2">
      <c r="A17" s="60">
        <f t="shared" si="2"/>
        <v>0.04</v>
      </c>
      <c r="B17" s="60">
        <f t="shared" si="8"/>
        <v>9.5</v>
      </c>
      <c r="C17" s="60">
        <f t="shared" ca="1" si="3"/>
        <v>9.5</v>
      </c>
      <c r="D17" s="60">
        <f t="shared" ca="1" si="0"/>
        <v>4.7500000000000001E-2</v>
      </c>
      <c r="E17" s="60">
        <f t="shared" ca="1" si="4"/>
        <v>0</v>
      </c>
      <c r="F17" s="60">
        <f t="shared" ca="1" si="5"/>
        <v>0.37999999999999995</v>
      </c>
      <c r="G17" s="60">
        <f t="shared" ca="1" si="1"/>
        <v>44.016572576153806</v>
      </c>
      <c r="H17" s="60">
        <f t="shared" ca="1" si="6"/>
        <v>0</v>
      </c>
      <c r="I17" s="60">
        <f t="shared" ca="1" si="7"/>
        <v>0</v>
      </c>
      <c r="K17" s="53"/>
      <c r="L17" s="54"/>
    </row>
    <row r="18" spans="1:12" x14ac:dyDescent="0.2">
      <c r="A18" s="60">
        <f t="shared" si="2"/>
        <v>4.4999999999999998E-2</v>
      </c>
      <c r="B18" s="60">
        <f t="shared" si="8"/>
        <v>9.5</v>
      </c>
      <c r="C18" s="60">
        <f t="shared" ca="1" si="3"/>
        <v>9.5</v>
      </c>
      <c r="D18" s="60">
        <f t="shared" ca="1" si="0"/>
        <v>4.7500000000000001E-2</v>
      </c>
      <c r="E18" s="60">
        <f t="shared" ca="1" si="4"/>
        <v>0</v>
      </c>
      <c r="F18" s="60">
        <f t="shared" ca="1" si="5"/>
        <v>0.42749999999999994</v>
      </c>
      <c r="G18" s="60">
        <f t="shared" ca="1" si="1"/>
        <v>45.006144148173028</v>
      </c>
      <c r="H18" s="60">
        <f t="shared" ca="1" si="6"/>
        <v>0</v>
      </c>
      <c r="I18" s="60">
        <f t="shared" ca="1" si="7"/>
        <v>0</v>
      </c>
      <c r="K18" s="53"/>
      <c r="L18" s="54"/>
    </row>
    <row r="19" spans="1:12" x14ac:dyDescent="0.2">
      <c r="A19" s="60">
        <f t="shared" si="2"/>
        <v>4.9999999999999996E-2</v>
      </c>
      <c r="B19" s="60">
        <f t="shared" si="8"/>
        <v>9.5</v>
      </c>
      <c r="C19" s="60">
        <f t="shared" ca="1" si="3"/>
        <v>9.5</v>
      </c>
      <c r="D19" s="60">
        <f t="shared" ca="1" si="0"/>
        <v>4.7500000000000001E-2</v>
      </c>
      <c r="E19" s="60">
        <f t="shared" ca="1" si="4"/>
        <v>0</v>
      </c>
      <c r="F19" s="60">
        <f t="shared" ca="1" si="5"/>
        <v>0.47499999999999992</v>
      </c>
      <c r="G19" s="60">
        <f t="shared" ca="1" si="1"/>
        <v>45.995715720192251</v>
      </c>
      <c r="H19" s="60">
        <f t="shared" ca="1" si="6"/>
        <v>0</v>
      </c>
      <c r="I19" s="60">
        <f t="shared" ca="1" si="7"/>
        <v>0</v>
      </c>
      <c r="K19" s="53"/>
      <c r="L19" s="54"/>
    </row>
    <row r="20" spans="1:12" x14ac:dyDescent="0.2">
      <c r="A20" s="60">
        <f t="shared" si="2"/>
        <v>5.4999999999999993E-2</v>
      </c>
      <c r="B20" s="60">
        <f t="shared" si="8"/>
        <v>9.5</v>
      </c>
      <c r="C20" s="60">
        <f t="shared" ca="1" si="3"/>
        <v>9.5</v>
      </c>
      <c r="D20" s="60">
        <f t="shared" ca="1" si="0"/>
        <v>4.7500000000000001E-2</v>
      </c>
      <c r="E20" s="60">
        <f t="shared" ca="1" si="4"/>
        <v>0</v>
      </c>
      <c r="F20" s="60">
        <f t="shared" ca="1" si="5"/>
        <v>0.52249999999999996</v>
      </c>
      <c r="G20" s="60">
        <f t="shared" ca="1" si="1"/>
        <v>46.985287292211481</v>
      </c>
      <c r="H20" s="60">
        <f t="shared" ca="1" si="6"/>
        <v>0</v>
      </c>
      <c r="I20" s="60">
        <f t="shared" ca="1" si="7"/>
        <v>0</v>
      </c>
      <c r="K20" s="53"/>
      <c r="L20" s="54"/>
    </row>
    <row r="21" spans="1:12" x14ac:dyDescent="0.2">
      <c r="A21" s="60">
        <f t="shared" si="2"/>
        <v>5.9999999999999991E-2</v>
      </c>
      <c r="B21" s="60">
        <f t="shared" si="8"/>
        <v>9.5</v>
      </c>
      <c r="C21" s="60">
        <f t="shared" ca="1" si="3"/>
        <v>9.5</v>
      </c>
      <c r="D21" s="60">
        <f t="shared" ca="1" si="0"/>
        <v>4.7500000000000001E-2</v>
      </c>
      <c r="E21" s="60">
        <f t="shared" ca="1" si="4"/>
        <v>0</v>
      </c>
      <c r="F21" s="60">
        <f t="shared" ca="1" si="5"/>
        <v>0.56999999999999995</v>
      </c>
      <c r="G21" s="60">
        <f t="shared" ca="1" si="1"/>
        <v>47.974858864230704</v>
      </c>
      <c r="H21" s="60">
        <f t="shared" ca="1" si="6"/>
        <v>0</v>
      </c>
      <c r="I21" s="60">
        <f t="shared" ca="1" si="7"/>
        <v>0</v>
      </c>
      <c r="K21" s="53"/>
      <c r="L21" s="54"/>
    </row>
    <row r="22" spans="1:12" x14ac:dyDescent="0.2">
      <c r="A22" s="60">
        <f t="shared" si="2"/>
        <v>6.4999999999999988E-2</v>
      </c>
      <c r="B22" s="60">
        <f t="shared" si="8"/>
        <v>9.5</v>
      </c>
      <c r="C22" s="60">
        <f t="shared" ca="1" si="3"/>
        <v>9.5</v>
      </c>
      <c r="D22" s="60">
        <f t="shared" ca="1" si="0"/>
        <v>4.7500000000000001E-2</v>
      </c>
      <c r="E22" s="60">
        <f t="shared" ca="1" si="4"/>
        <v>0</v>
      </c>
      <c r="F22" s="60">
        <f t="shared" ca="1" si="5"/>
        <v>0.61749999999999994</v>
      </c>
      <c r="G22" s="60">
        <f t="shared" ca="1" si="1"/>
        <v>48.964430436249927</v>
      </c>
      <c r="H22" s="60">
        <f t="shared" ca="1" si="6"/>
        <v>0</v>
      </c>
      <c r="I22" s="60">
        <f t="shared" ca="1" si="7"/>
        <v>0</v>
      </c>
      <c r="K22" s="53"/>
      <c r="L22" s="54"/>
    </row>
    <row r="23" spans="1:12" x14ac:dyDescent="0.2">
      <c r="A23" s="60">
        <f t="shared" si="2"/>
        <v>6.9999999999999993E-2</v>
      </c>
      <c r="B23" s="60">
        <f t="shared" si="8"/>
        <v>9.5</v>
      </c>
      <c r="C23" s="60">
        <f t="shared" ca="1" si="3"/>
        <v>9.5</v>
      </c>
      <c r="D23" s="60">
        <f t="shared" ca="1" si="0"/>
        <v>4.7500000000000001E-2</v>
      </c>
      <c r="E23" s="60">
        <f t="shared" ca="1" si="4"/>
        <v>0</v>
      </c>
      <c r="F23" s="60">
        <f t="shared" ca="1" si="5"/>
        <v>0.66499999999999992</v>
      </c>
      <c r="G23" s="60">
        <f t="shared" ca="1" si="1"/>
        <v>49.954002008269157</v>
      </c>
      <c r="H23" s="60">
        <f t="shared" ca="1" si="6"/>
        <v>0</v>
      </c>
      <c r="I23" s="60">
        <f t="shared" ca="1" si="7"/>
        <v>0</v>
      </c>
      <c r="K23" s="53"/>
      <c r="L23" s="54"/>
    </row>
    <row r="24" spans="1:12" x14ac:dyDescent="0.2">
      <c r="A24" s="60">
        <f t="shared" si="2"/>
        <v>7.4999999999999997E-2</v>
      </c>
      <c r="B24" s="60">
        <f t="shared" si="8"/>
        <v>9.5</v>
      </c>
      <c r="C24" s="60">
        <f t="shared" ca="1" si="3"/>
        <v>9.5</v>
      </c>
      <c r="D24" s="60">
        <f t="shared" ca="1" si="0"/>
        <v>4.7500000000000001E-2</v>
      </c>
      <c r="E24" s="60">
        <f t="shared" ca="1" si="4"/>
        <v>0</v>
      </c>
      <c r="F24" s="60">
        <f t="shared" ca="1" si="5"/>
        <v>0.71249999999999991</v>
      </c>
      <c r="G24" s="60">
        <f t="shared" ca="1" si="1"/>
        <v>50.94357358028838</v>
      </c>
      <c r="H24" s="60">
        <f t="shared" ca="1" si="6"/>
        <v>0</v>
      </c>
      <c r="I24" s="60">
        <f t="shared" ca="1" si="7"/>
        <v>0</v>
      </c>
      <c r="K24" s="53"/>
      <c r="L24" s="54"/>
    </row>
    <row r="25" spans="1:12" x14ac:dyDescent="0.2">
      <c r="A25" s="60">
        <f t="shared" si="2"/>
        <v>0.08</v>
      </c>
      <c r="B25" s="60">
        <f t="shared" si="8"/>
        <v>9.5</v>
      </c>
      <c r="C25" s="60">
        <f t="shared" ca="1" si="3"/>
        <v>9.5</v>
      </c>
      <c r="D25" s="60">
        <f t="shared" ca="1" si="0"/>
        <v>4.7500000000000001E-2</v>
      </c>
      <c r="E25" s="60">
        <f t="shared" ca="1" si="4"/>
        <v>0</v>
      </c>
      <c r="F25" s="60">
        <f t="shared" ca="1" si="5"/>
        <v>0.7599999999999999</v>
      </c>
      <c r="G25" s="60">
        <f t="shared" ca="1" si="1"/>
        <v>51.933145152307603</v>
      </c>
      <c r="H25" s="60">
        <f t="shared" ca="1" si="6"/>
        <v>0</v>
      </c>
      <c r="I25" s="60">
        <f t="shared" ca="1" si="7"/>
        <v>0</v>
      </c>
      <c r="K25" s="53"/>
      <c r="L25" s="54"/>
    </row>
    <row r="26" spans="1:12" x14ac:dyDescent="0.2">
      <c r="A26" s="60">
        <f t="shared" si="2"/>
        <v>8.5000000000000006E-2</v>
      </c>
      <c r="B26" s="60">
        <f t="shared" si="8"/>
        <v>9.5</v>
      </c>
      <c r="C26" s="60">
        <f t="shared" ca="1" si="3"/>
        <v>9.5</v>
      </c>
      <c r="D26" s="60">
        <f t="shared" ca="1" si="0"/>
        <v>4.7500000000000001E-2</v>
      </c>
      <c r="E26" s="60">
        <f t="shared" ca="1" si="4"/>
        <v>0</v>
      </c>
      <c r="F26" s="60">
        <f t="shared" ca="1" si="5"/>
        <v>0.80749999999999988</v>
      </c>
      <c r="G26" s="60">
        <f t="shared" ca="1" si="1"/>
        <v>52.922716724326833</v>
      </c>
      <c r="H26" s="60">
        <f t="shared" ca="1" si="6"/>
        <v>0</v>
      </c>
      <c r="I26" s="60">
        <f t="shared" ca="1" si="7"/>
        <v>0</v>
      </c>
      <c r="K26" s="53"/>
      <c r="L26" s="54"/>
    </row>
    <row r="27" spans="1:12" x14ac:dyDescent="0.2">
      <c r="A27" s="60">
        <f t="shared" si="2"/>
        <v>9.0000000000000011E-2</v>
      </c>
      <c r="B27" s="60">
        <f t="shared" si="8"/>
        <v>9.5</v>
      </c>
      <c r="C27" s="60">
        <f t="shared" ca="1" si="3"/>
        <v>9.5</v>
      </c>
      <c r="D27" s="60">
        <f t="shared" ca="1" si="0"/>
        <v>4.7500000000000001E-2</v>
      </c>
      <c r="E27" s="60">
        <f t="shared" ca="1" si="4"/>
        <v>0</v>
      </c>
      <c r="F27" s="60">
        <f t="shared" ca="1" si="5"/>
        <v>0.85499999999999987</v>
      </c>
      <c r="G27" s="60">
        <f t="shared" ca="1" si="1"/>
        <v>53.912288296346055</v>
      </c>
      <c r="H27" s="60">
        <f t="shared" ca="1" si="6"/>
        <v>0</v>
      </c>
      <c r="I27" s="60">
        <f t="shared" ca="1" si="7"/>
        <v>0</v>
      </c>
      <c r="K27" s="53"/>
      <c r="L27" s="54"/>
    </row>
    <row r="28" spans="1:12" x14ac:dyDescent="0.2">
      <c r="A28" s="60">
        <f t="shared" si="2"/>
        <v>9.5000000000000015E-2</v>
      </c>
      <c r="B28" s="60">
        <f t="shared" si="8"/>
        <v>9.5</v>
      </c>
      <c r="C28" s="60">
        <f t="shared" ca="1" si="3"/>
        <v>9.5</v>
      </c>
      <c r="D28" s="60">
        <f t="shared" ca="1" si="0"/>
        <v>4.7500000000000001E-2</v>
      </c>
      <c r="E28" s="60">
        <f t="shared" ca="1" si="4"/>
        <v>0</v>
      </c>
      <c r="F28" s="60">
        <f t="shared" ca="1" si="5"/>
        <v>0.90249999999999986</v>
      </c>
      <c r="G28" s="60">
        <f t="shared" ca="1" si="1"/>
        <v>54.901859868365278</v>
      </c>
      <c r="H28" s="60">
        <f t="shared" ca="1" si="6"/>
        <v>0</v>
      </c>
      <c r="I28" s="60">
        <f t="shared" ca="1" si="7"/>
        <v>0</v>
      </c>
      <c r="K28" s="53"/>
      <c r="L28" s="54"/>
    </row>
    <row r="29" spans="1:12" x14ac:dyDescent="0.2">
      <c r="A29" s="60">
        <f t="shared" si="2"/>
        <v>0.10000000000000002</v>
      </c>
      <c r="B29" s="60">
        <f t="shared" si="8"/>
        <v>9.5</v>
      </c>
      <c r="C29" s="60">
        <f t="shared" ca="1" si="3"/>
        <v>9.5</v>
      </c>
      <c r="D29" s="60">
        <f t="shared" ca="1" si="0"/>
        <v>4.7500000000000001E-2</v>
      </c>
      <c r="E29" s="60">
        <f t="shared" ca="1" si="4"/>
        <v>0</v>
      </c>
      <c r="F29" s="60">
        <f t="shared" ca="1" si="5"/>
        <v>0.94999999999999984</v>
      </c>
      <c r="G29" s="60">
        <f t="shared" ca="1" si="1"/>
        <v>55.891431440384508</v>
      </c>
      <c r="H29" s="60">
        <f t="shared" ca="1" si="6"/>
        <v>0</v>
      </c>
      <c r="I29" s="60">
        <f t="shared" ca="1" si="7"/>
        <v>0</v>
      </c>
      <c r="K29" s="53"/>
      <c r="L29" s="54"/>
    </row>
    <row r="30" spans="1:12" x14ac:dyDescent="0.2">
      <c r="A30" s="60">
        <f t="shared" si="2"/>
        <v>0.10500000000000002</v>
      </c>
      <c r="B30" s="60">
        <f t="shared" si="8"/>
        <v>9.5</v>
      </c>
      <c r="C30" s="60">
        <f t="shared" ca="1" si="3"/>
        <v>9.5</v>
      </c>
      <c r="D30" s="60">
        <f t="shared" ca="1" si="0"/>
        <v>4.7500000000000001E-2</v>
      </c>
      <c r="E30" s="60">
        <f t="shared" ca="1" si="4"/>
        <v>0</v>
      </c>
      <c r="F30" s="60">
        <f t="shared" ca="1" si="5"/>
        <v>0.99749999999999983</v>
      </c>
      <c r="G30" s="60">
        <f t="shared" ca="1" si="1"/>
        <v>56.881003012403731</v>
      </c>
      <c r="H30" s="60">
        <f t="shared" ca="1" si="6"/>
        <v>0</v>
      </c>
      <c r="I30" s="60">
        <f t="shared" ca="1" si="7"/>
        <v>0</v>
      </c>
      <c r="K30" s="53"/>
      <c r="L30" s="54"/>
    </row>
    <row r="31" spans="1:12" x14ac:dyDescent="0.2">
      <c r="A31" s="60">
        <f t="shared" si="2"/>
        <v>0.11000000000000003</v>
      </c>
      <c r="B31" s="60">
        <f t="shared" si="8"/>
        <v>9.5</v>
      </c>
      <c r="C31" s="60">
        <f t="shared" ca="1" si="3"/>
        <v>9.5</v>
      </c>
      <c r="D31" s="60">
        <f t="shared" ca="1" si="0"/>
        <v>4.7500000000000001E-2</v>
      </c>
      <c r="E31" s="60">
        <f t="shared" ca="1" si="4"/>
        <v>0</v>
      </c>
      <c r="F31" s="60">
        <f t="shared" ca="1" si="5"/>
        <v>1.0449999999999999</v>
      </c>
      <c r="G31" s="60">
        <f t="shared" ca="1" si="1"/>
        <v>57.870574584422954</v>
      </c>
      <c r="H31" s="60">
        <f t="shared" ca="1" si="6"/>
        <v>0</v>
      </c>
      <c r="I31" s="60">
        <f t="shared" ca="1" si="7"/>
        <v>0</v>
      </c>
      <c r="K31" s="53"/>
      <c r="L31" s="54"/>
    </row>
    <row r="32" spans="1:12" x14ac:dyDescent="0.2">
      <c r="A32" s="60">
        <f t="shared" si="2"/>
        <v>0.11500000000000003</v>
      </c>
      <c r="B32" s="60">
        <f t="shared" si="8"/>
        <v>9.5</v>
      </c>
      <c r="C32" s="60">
        <f t="shared" ca="1" si="3"/>
        <v>9.5</v>
      </c>
      <c r="D32" s="60">
        <f t="shared" ca="1" si="0"/>
        <v>4.7500000000000001E-2</v>
      </c>
      <c r="E32" s="60">
        <f t="shared" ca="1" si="4"/>
        <v>0</v>
      </c>
      <c r="F32" s="60">
        <f t="shared" ca="1" si="5"/>
        <v>1.0925</v>
      </c>
      <c r="G32" s="60">
        <f t="shared" ca="1" si="1"/>
        <v>58.860146156442184</v>
      </c>
      <c r="H32" s="60">
        <f t="shared" ca="1" si="6"/>
        <v>0</v>
      </c>
      <c r="I32" s="60">
        <f t="shared" ca="1" si="7"/>
        <v>0</v>
      </c>
      <c r="K32" s="53"/>
      <c r="L32" s="54"/>
    </row>
    <row r="33" spans="1:12" x14ac:dyDescent="0.2">
      <c r="A33" s="60">
        <f t="shared" si="2"/>
        <v>0.12000000000000004</v>
      </c>
      <c r="B33" s="60">
        <f t="shared" si="8"/>
        <v>9.5</v>
      </c>
      <c r="C33" s="60">
        <f t="shared" ca="1" si="3"/>
        <v>9.5</v>
      </c>
      <c r="D33" s="60">
        <f t="shared" ca="1" si="0"/>
        <v>4.7500000000000001E-2</v>
      </c>
      <c r="E33" s="60">
        <f t="shared" ca="1" si="4"/>
        <v>0</v>
      </c>
      <c r="F33" s="60">
        <f t="shared" ca="1" si="5"/>
        <v>1.1400000000000001</v>
      </c>
      <c r="G33" s="60">
        <f t="shared" ca="1" si="1"/>
        <v>59.849717728461414</v>
      </c>
      <c r="H33" s="60">
        <f t="shared" ca="1" si="6"/>
        <v>0</v>
      </c>
      <c r="I33" s="60">
        <f t="shared" ca="1" si="7"/>
        <v>0</v>
      </c>
      <c r="K33" s="53"/>
      <c r="L33" s="54"/>
    </row>
    <row r="34" spans="1:12" x14ac:dyDescent="0.2">
      <c r="A34" s="60">
        <f t="shared" si="2"/>
        <v>0.12500000000000003</v>
      </c>
      <c r="B34" s="60">
        <f t="shared" si="8"/>
        <v>9.5</v>
      </c>
      <c r="C34" s="60">
        <f t="shared" ca="1" si="3"/>
        <v>9.5</v>
      </c>
      <c r="D34" s="60">
        <f t="shared" ca="1" si="0"/>
        <v>4.7500000000000001E-2</v>
      </c>
      <c r="E34" s="60">
        <f t="shared" ca="1" si="4"/>
        <v>0</v>
      </c>
      <c r="F34" s="60">
        <f t="shared" ca="1" si="5"/>
        <v>1.1875000000000002</v>
      </c>
      <c r="G34" s="60">
        <f t="shared" ca="1" si="1"/>
        <v>60.839289300480644</v>
      </c>
      <c r="H34" s="60">
        <f t="shared" ca="1" si="6"/>
        <v>0</v>
      </c>
      <c r="I34" s="60">
        <f t="shared" ca="1" si="7"/>
        <v>0</v>
      </c>
      <c r="K34" s="53"/>
      <c r="L34" s="54"/>
    </row>
    <row r="35" spans="1:12" x14ac:dyDescent="0.2">
      <c r="A35" s="60">
        <f t="shared" si="2"/>
        <v>0.13000000000000003</v>
      </c>
      <c r="B35" s="60">
        <f t="shared" si="8"/>
        <v>9.5</v>
      </c>
      <c r="C35" s="60">
        <f t="shared" ca="1" si="3"/>
        <v>9.5</v>
      </c>
      <c r="D35" s="60">
        <f t="shared" ca="1" si="0"/>
        <v>4.7500000000000001E-2</v>
      </c>
      <c r="E35" s="60">
        <f t="shared" ca="1" si="4"/>
        <v>0</v>
      </c>
      <c r="F35" s="60">
        <f t="shared" ca="1" si="5"/>
        <v>1.2350000000000003</v>
      </c>
      <c r="G35" s="60">
        <f t="shared" ca="1" si="1"/>
        <v>61.828860872499874</v>
      </c>
      <c r="H35" s="60">
        <f t="shared" ca="1" si="6"/>
        <v>72.782258064516128</v>
      </c>
      <c r="I35" s="60">
        <f t="shared" ca="1" si="7"/>
        <v>0</v>
      </c>
      <c r="K35" s="53"/>
      <c r="L35" s="54"/>
    </row>
    <row r="36" spans="1:12" x14ac:dyDescent="0.2">
      <c r="A36" s="60">
        <f t="shared" si="2"/>
        <v>0.13500000000000004</v>
      </c>
      <c r="B36" s="60">
        <f t="shared" si="8"/>
        <v>9.5</v>
      </c>
      <c r="C36" s="60">
        <f t="shared" ca="1" si="3"/>
        <v>9.1360887096774199</v>
      </c>
      <c r="D36" s="60">
        <f t="shared" ca="1" si="0"/>
        <v>4.5680443548387101E-2</v>
      </c>
      <c r="E36" s="60">
        <f t="shared" ca="1" si="4"/>
        <v>-72.782258064516014</v>
      </c>
      <c r="F36" s="60">
        <f t="shared" ca="1" si="5"/>
        <v>1.2825000000000004</v>
      </c>
      <c r="G36" s="60">
        <f t="shared" ca="1" si="1"/>
        <v>61.43556954129329</v>
      </c>
      <c r="H36" s="60">
        <f t="shared" ca="1" si="6"/>
        <v>73.603454652223988</v>
      </c>
      <c r="I36" s="60">
        <f t="shared" ca="1" si="7"/>
        <v>0.36391129032258063</v>
      </c>
      <c r="K36" s="53"/>
      <c r="L36" s="54"/>
    </row>
    <row r="37" spans="1:12" x14ac:dyDescent="0.2">
      <c r="A37" s="60">
        <f t="shared" si="2"/>
        <v>0.14000000000000004</v>
      </c>
      <c r="B37" s="60">
        <f t="shared" si="8"/>
        <v>9.5</v>
      </c>
      <c r="C37" s="60">
        <f t="shared" ca="1" si="3"/>
        <v>8.7680714364162995</v>
      </c>
      <c r="D37" s="60">
        <f t="shared" ca="1" si="0"/>
        <v>4.3840357182081499E-2</v>
      </c>
      <c r="E37" s="60">
        <f t="shared" ca="1" si="4"/>
        <v>-73.603454652224087</v>
      </c>
      <c r="F37" s="60">
        <f t="shared" ca="1" si="5"/>
        <v>1.3281804435483875</v>
      </c>
      <c r="G37" s="60">
        <f t="shared" ca="1" si="1"/>
        <v>60.988768499379198</v>
      </c>
      <c r="H37" s="60">
        <f t="shared" ca="1" si="6"/>
        <v>74.411406133678497</v>
      </c>
      <c r="I37" s="60">
        <f t="shared" ca="1" si="7"/>
        <v>0.73192856358370051</v>
      </c>
      <c r="K37" s="53"/>
      <c r="L37" s="54"/>
    </row>
    <row r="38" spans="1:12" x14ac:dyDescent="0.2">
      <c r="A38" s="60">
        <f t="shared" si="2"/>
        <v>0.14500000000000005</v>
      </c>
      <c r="B38" s="60">
        <f t="shared" si="8"/>
        <v>9.5</v>
      </c>
      <c r="C38" s="60">
        <f t="shared" ca="1" si="3"/>
        <v>8.3960144057479074</v>
      </c>
      <c r="D38" s="60">
        <f t="shared" ca="1" si="0"/>
        <v>4.1980072028739539E-2</v>
      </c>
      <c r="E38" s="60">
        <f t="shared" ca="1" si="4"/>
        <v>-74.411406133678426</v>
      </c>
      <c r="F38" s="60">
        <f t="shared" ca="1" si="5"/>
        <v>1.3720208007304691</v>
      </c>
      <c r="G38" s="60">
        <f t="shared" ca="1" si="1"/>
        <v>60.488281702303659</v>
      </c>
      <c r="H38" s="60">
        <f t="shared" ca="1" si="6"/>
        <v>75.206326139625659</v>
      </c>
      <c r="I38" s="60">
        <f t="shared" ca="1" si="7"/>
        <v>1.1039855942520931</v>
      </c>
      <c r="K38" s="53"/>
      <c r="L38" s="54"/>
    </row>
    <row r="39" spans="1:12" x14ac:dyDescent="0.2">
      <c r="A39" s="60">
        <f t="shared" si="2"/>
        <v>0.15000000000000005</v>
      </c>
      <c r="B39" s="60">
        <f t="shared" si="8"/>
        <v>9.5</v>
      </c>
      <c r="C39" s="60">
        <f t="shared" ca="1" si="3"/>
        <v>8.0199827750497796</v>
      </c>
      <c r="D39" s="60">
        <f t="shared" ca="1" si="0"/>
        <v>4.0099913875248902E-2</v>
      </c>
      <c r="E39" s="60">
        <f t="shared" ca="1" si="4"/>
        <v>-75.206326139625546</v>
      </c>
      <c r="F39" s="60">
        <f t="shared" ca="1" si="5"/>
        <v>1.4140008727592086</v>
      </c>
      <c r="G39" s="60">
        <f t="shared" ca="1" si="1"/>
        <v>59.933935945039408</v>
      </c>
      <c r="H39" s="60">
        <f t="shared" ca="1" si="6"/>
        <v>75.988424855154321</v>
      </c>
      <c r="I39" s="60">
        <f t="shared" ca="1" si="7"/>
        <v>1.4800172249502213</v>
      </c>
      <c r="K39" s="53"/>
      <c r="L39" s="54"/>
    </row>
    <row r="40" spans="1:12" x14ac:dyDescent="0.2">
      <c r="A40" s="60">
        <f t="shared" si="2"/>
        <v>0.15500000000000005</v>
      </c>
      <c r="B40" s="60">
        <f t="shared" si="8"/>
        <v>9.5</v>
      </c>
      <c r="C40" s="60">
        <f t="shared" ca="1" si="3"/>
        <v>7.6400406507740071</v>
      </c>
      <c r="D40" s="60">
        <f t="shared" ca="1" si="0"/>
        <v>3.8200203253870038E-2</v>
      </c>
      <c r="E40" s="60">
        <f t="shared" ca="1" si="4"/>
        <v>-75.988424855154506</v>
      </c>
      <c r="F40" s="60">
        <f t="shared" ca="1" si="5"/>
        <v>1.4541007866344575</v>
      </c>
      <c r="G40" s="60">
        <f t="shared" ca="1" si="1"/>
        <v>59.325560816188641</v>
      </c>
      <c r="H40" s="60">
        <f t="shared" ca="1" si="6"/>
        <v>76.757909075271257</v>
      </c>
      <c r="I40" s="60">
        <f t="shared" ca="1" si="7"/>
        <v>1.8599593492259929</v>
      </c>
      <c r="K40" s="53"/>
      <c r="L40" s="54"/>
    </row>
    <row r="41" spans="1:12" x14ac:dyDescent="0.2">
      <c r="A41" s="60">
        <f t="shared" si="2"/>
        <v>0.16000000000000006</v>
      </c>
      <c r="B41" s="60">
        <f t="shared" si="8"/>
        <v>9.5</v>
      </c>
      <c r="C41" s="60">
        <f t="shared" ca="1" si="3"/>
        <v>7.2562511053976504</v>
      </c>
      <c r="D41" s="60">
        <f t="shared" ca="1" si="0"/>
        <v>3.628125552698825E-2</v>
      </c>
      <c r="E41" s="60">
        <f t="shared" ca="1" si="4"/>
        <v>-76.757909075271328</v>
      </c>
      <c r="F41" s="60">
        <f t="shared" ca="1" si="5"/>
        <v>1.4923009898883275</v>
      </c>
      <c r="G41" s="60">
        <f t="shared" ca="1" si="1"/>
        <v>58.662988652924511</v>
      </c>
      <c r="H41" s="60">
        <f t="shared" ca="1" si="6"/>
        <v>77.514982259579824</v>
      </c>
      <c r="I41" s="60">
        <f t="shared" ca="1" si="7"/>
        <v>2.2437488946023492</v>
      </c>
      <c r="K41" s="53"/>
      <c r="L41" s="54"/>
    </row>
    <row r="42" spans="1:12" x14ac:dyDescent="0.2">
      <c r="A42" s="60">
        <f t="shared" ref="A42:A73" si="9">+A41+$H$2</f>
        <v>0.16500000000000006</v>
      </c>
      <c r="B42" s="60">
        <f t="shared" si="8"/>
        <v>9.5</v>
      </c>
      <c r="C42" s="60">
        <f t="shared" ca="1" si="3"/>
        <v>6.8686761940997521</v>
      </c>
      <c r="D42" s="60">
        <f t="shared" ca="1" si="0"/>
        <v>3.4343380970498764E-2</v>
      </c>
      <c r="E42" s="60">
        <f t="shared" ref="E42:E73" ca="1" si="10">+(C42-C41)/H$2</f>
        <v>-77.514982259579668</v>
      </c>
      <c r="F42" s="60">
        <f t="shared" ref="F42:F73" ca="1" si="11">+F41+C41*$H$2</f>
        <v>1.5285822454153157</v>
      </c>
      <c r="G42" s="60">
        <f t="shared" ca="1" si="1"/>
        <v>57.946054496659301</v>
      </c>
      <c r="H42" s="60">
        <f t="shared" ca="1" si="6"/>
        <v>78.25984458607698</v>
      </c>
      <c r="I42" s="60">
        <f t="shared" ref="I42:I73" ca="1" si="12">+I41+H41*H$2</f>
        <v>2.6313238059002484</v>
      </c>
      <c r="K42" s="53"/>
      <c r="L42" s="54"/>
    </row>
    <row r="43" spans="1:12" x14ac:dyDescent="0.2">
      <c r="A43" s="60">
        <f t="shared" si="9"/>
        <v>0.17000000000000007</v>
      </c>
      <c r="B43" s="60">
        <f t="shared" si="8"/>
        <v>9.5</v>
      </c>
      <c r="C43" s="60">
        <f t="shared" ca="1" si="3"/>
        <v>6.4773769711693667</v>
      </c>
      <c r="D43" s="60">
        <f t="shared" ca="1" si="0"/>
        <v>3.2386884855846836E-2</v>
      </c>
      <c r="E43" s="60">
        <f t="shared" ca="1" si="10"/>
        <v>-78.259844586077065</v>
      </c>
      <c r="F43" s="60">
        <f t="shared" ca="1" si="11"/>
        <v>1.5629256263858144</v>
      </c>
      <c r="G43" s="60">
        <f t="shared" ca="1" si="1"/>
        <v>57.174596049427656</v>
      </c>
      <c r="H43" s="60">
        <f t="shared" ca="1" si="6"/>
        <v>78.992693004082241</v>
      </c>
      <c r="I43" s="60">
        <f t="shared" ca="1" si="12"/>
        <v>3.0226230288306333</v>
      </c>
      <c r="K43" s="53"/>
      <c r="L43" s="54"/>
    </row>
    <row r="44" spans="1:12" x14ac:dyDescent="0.2">
      <c r="A44" s="60">
        <f t="shared" si="9"/>
        <v>0.17500000000000007</v>
      </c>
      <c r="B44" s="60">
        <f t="shared" si="8"/>
        <v>9.5</v>
      </c>
      <c r="C44" s="60">
        <f t="shared" ca="1" si="3"/>
        <v>6.0824135061489555</v>
      </c>
      <c r="D44" s="60">
        <f t="shared" ca="1" si="0"/>
        <v>3.0412067530744779E-2</v>
      </c>
      <c r="E44" s="60">
        <f t="shared" ca="1" si="10"/>
        <v>-78.992693004082241</v>
      </c>
      <c r="F44" s="60">
        <f t="shared" ca="1" si="11"/>
        <v>1.5953125112416613</v>
      </c>
      <c r="G44" s="60">
        <f t="shared" ca="1" si="1"/>
        <v>56.348453630973381</v>
      </c>
      <c r="H44" s="60">
        <f t="shared" ca="1" si="6"/>
        <v>79.713721286313231</v>
      </c>
      <c r="I44" s="60">
        <f t="shared" ca="1" si="12"/>
        <v>3.4175864938510445</v>
      </c>
      <c r="K44" s="53"/>
      <c r="L44" s="54"/>
    </row>
    <row r="45" spans="1:12" x14ac:dyDescent="0.2">
      <c r="A45" s="60">
        <f t="shared" si="9"/>
        <v>0.18000000000000008</v>
      </c>
      <c r="B45" s="60">
        <f t="shared" si="8"/>
        <v>9.5</v>
      </c>
      <c r="C45" s="60">
        <f t="shared" ca="1" si="3"/>
        <v>5.6838448997173892</v>
      </c>
      <c r="D45" s="60">
        <f t="shared" ca="1" si="0"/>
        <v>2.8419224498586946E-2</v>
      </c>
      <c r="E45" s="60">
        <f t="shared" ca="1" si="10"/>
        <v>-79.713721286313259</v>
      </c>
      <c r="F45" s="60">
        <f t="shared" ca="1" si="11"/>
        <v>1.6257245787724062</v>
      </c>
      <c r="G45" s="60">
        <f t="shared" ca="1" si="1"/>
        <v>55.467470136528249</v>
      </c>
      <c r="H45" s="60">
        <f t="shared" ca="1" si="6"/>
        <v>80.423120080121123</v>
      </c>
      <c r="I45" s="60">
        <f t="shared" ca="1" si="12"/>
        <v>3.8161551002826108</v>
      </c>
      <c r="K45" s="53"/>
      <c r="L45" s="54"/>
    </row>
    <row r="46" spans="1:12" x14ac:dyDescent="0.2">
      <c r="A46" s="60">
        <f t="shared" si="9"/>
        <v>0.18500000000000008</v>
      </c>
      <c r="B46" s="60">
        <f t="shared" si="8"/>
        <v>9.5</v>
      </c>
      <c r="C46" s="60">
        <f t="shared" ca="1" si="3"/>
        <v>5.2817292993167833</v>
      </c>
      <c r="D46" s="60">
        <f t="shared" ca="1" si="0"/>
        <v>2.6408646496583917E-2</v>
      </c>
      <c r="E46" s="60">
        <f t="shared" ca="1" si="10"/>
        <v>-80.42312008012118</v>
      </c>
      <c r="F46" s="60">
        <f t="shared" ca="1" si="11"/>
        <v>1.6541438032709932</v>
      </c>
      <c r="G46" s="60">
        <f t="shared" ca="1" si="1"/>
        <v>54.53149099527193</v>
      </c>
      <c r="H46" s="60">
        <f t="shared" ca="1" si="6"/>
        <v>81.121076957899859</v>
      </c>
      <c r="I46" s="60">
        <f t="shared" ca="1" si="12"/>
        <v>4.2182707006832167</v>
      </c>
      <c r="K46" s="53"/>
      <c r="L46" s="54"/>
    </row>
    <row r="47" spans="1:12" x14ac:dyDescent="0.2">
      <c r="A47" s="60">
        <f t="shared" si="9"/>
        <v>0.19000000000000009</v>
      </c>
      <c r="B47" s="60">
        <f t="shared" si="8"/>
        <v>9.5</v>
      </c>
      <c r="C47" s="60">
        <f t="shared" ca="1" si="3"/>
        <v>4.8761239145272839</v>
      </c>
      <c r="D47" s="60">
        <f t="shared" ca="1" si="0"/>
        <v>2.438061957263642E-2</v>
      </c>
      <c r="E47" s="60">
        <f t="shared" ca="1" si="10"/>
        <v>-81.121076957899874</v>
      </c>
      <c r="F47" s="60">
        <f t="shared" ca="1" si="11"/>
        <v>1.680552449767577</v>
      </c>
      <c r="G47" s="60">
        <f t="shared" ca="1" si="1"/>
        <v>53.540364129461814</v>
      </c>
      <c r="H47" s="60">
        <f t="shared" ca="1" si="6"/>
        <v>81.807776466682171</v>
      </c>
      <c r="I47" s="60">
        <f t="shared" ca="1" si="12"/>
        <v>4.6238760854727161</v>
      </c>
      <c r="K47" s="53"/>
      <c r="L47" s="54"/>
    </row>
    <row r="48" spans="1:12" x14ac:dyDescent="0.2">
      <c r="A48" s="60">
        <f t="shared" si="9"/>
        <v>0.19500000000000009</v>
      </c>
      <c r="B48" s="60">
        <f t="shared" si="8"/>
        <v>9.5</v>
      </c>
      <c r="C48" s="60">
        <f t="shared" ca="1" si="3"/>
        <v>4.4670850321938733</v>
      </c>
      <c r="D48" s="60">
        <f t="shared" ca="1" si="0"/>
        <v>2.2335425160969365E-2</v>
      </c>
      <c r="E48" s="60">
        <f t="shared" ca="1" si="10"/>
        <v>-81.807776466682114</v>
      </c>
      <c r="F48" s="60">
        <f t="shared" ca="1" si="11"/>
        <v>1.7049330693402134</v>
      </c>
      <c r="G48" s="60">
        <f t="shared" ca="1" si="1"/>
        <v>52.493939914222153</v>
      </c>
      <c r="H48" s="60">
        <f t="shared" ca="1" si="6"/>
        <v>82.483400176935731</v>
      </c>
      <c r="I48" s="60">
        <f t="shared" ca="1" si="12"/>
        <v>5.0329149678061267</v>
      </c>
      <c r="K48" s="53"/>
      <c r="L48" s="54"/>
    </row>
    <row r="49" spans="1:12" x14ac:dyDescent="0.2">
      <c r="A49" s="60">
        <f t="shared" si="9"/>
        <v>0.20000000000000009</v>
      </c>
      <c r="B49" s="60">
        <f t="shared" si="8"/>
        <v>9.5</v>
      </c>
      <c r="C49" s="60">
        <f t="shared" ca="1" si="3"/>
        <v>4.0546680313091947</v>
      </c>
      <c r="D49" s="60">
        <f t="shared" ca="1" si="0"/>
        <v>2.0273340156545975E-2</v>
      </c>
      <c r="E49" s="60">
        <f t="shared" ca="1" si="10"/>
        <v>-82.483400176935717</v>
      </c>
      <c r="F49" s="60">
        <f t="shared" ca="1" si="11"/>
        <v>1.7272684945011827</v>
      </c>
      <c r="G49" s="60">
        <f t="shared" ca="1" si="1"/>
        <v>51.392071137981588</v>
      </c>
      <c r="H49" s="60">
        <f t="shared" ca="1" si="6"/>
        <v>83.148126730572315</v>
      </c>
      <c r="I49" s="60">
        <f t="shared" ca="1" si="12"/>
        <v>5.4453319686908053</v>
      </c>
      <c r="K49" s="53"/>
      <c r="L49" s="54"/>
    </row>
    <row r="50" spans="1:12" x14ac:dyDescent="0.2">
      <c r="A50" s="60">
        <f t="shared" si="9"/>
        <v>0.2050000000000001</v>
      </c>
      <c r="B50" s="60">
        <f t="shared" si="8"/>
        <v>9.5</v>
      </c>
      <c r="C50" s="60">
        <f t="shared" ca="1" si="3"/>
        <v>3.6389273976563334</v>
      </c>
      <c r="D50" s="60">
        <f t="shared" ca="1" si="0"/>
        <v>1.8194636988281668E-2</v>
      </c>
      <c r="E50" s="60">
        <f t="shared" ca="1" si="10"/>
        <v>-83.148126730572258</v>
      </c>
      <c r="F50" s="60">
        <f t="shared" ca="1" si="11"/>
        <v>1.7475418346577287</v>
      </c>
      <c r="G50" s="60">
        <f t="shared" ca="1" si="1"/>
        <v>50.234612963549012</v>
      </c>
      <c r="H50" s="60">
        <f t="shared" ca="1" si="6"/>
        <v>83.802131888182501</v>
      </c>
      <c r="I50" s="60">
        <f t="shared" ca="1" si="12"/>
        <v>5.8610726023436666</v>
      </c>
      <c r="K50" s="53"/>
      <c r="L50" s="54"/>
    </row>
    <row r="51" spans="1:12" x14ac:dyDescent="0.2">
      <c r="A51" s="60">
        <f t="shared" si="9"/>
        <v>0.2100000000000001</v>
      </c>
      <c r="B51" s="60">
        <f t="shared" si="8"/>
        <v>9.5</v>
      </c>
      <c r="C51" s="60">
        <f t="shared" ca="1" si="3"/>
        <v>3.2199167382154208</v>
      </c>
      <c r="D51" s="60">
        <f t="shared" ca="1" si="0"/>
        <v>1.6099583691077106E-2</v>
      </c>
      <c r="E51" s="60">
        <f t="shared" ca="1" si="10"/>
        <v>-83.802131888182529</v>
      </c>
      <c r="F51" s="60">
        <f t="shared" ca="1" si="11"/>
        <v>1.7657364716460104</v>
      </c>
      <c r="G51" s="60">
        <f t="shared" ca="1" si="1"/>
        <v>49.021422889816975</v>
      </c>
      <c r="H51" s="60">
        <f t="shared" ca="1" si="6"/>
        <v>84.445588575508609</v>
      </c>
      <c r="I51" s="60">
        <f t="shared" ca="1" si="12"/>
        <v>6.2800832617845792</v>
      </c>
      <c r="K51" s="53"/>
      <c r="L51" s="54"/>
    </row>
    <row r="52" spans="1:12" x14ac:dyDescent="0.2">
      <c r="A52" s="60">
        <f t="shared" si="9"/>
        <v>0.21500000000000011</v>
      </c>
      <c r="B52" s="60">
        <f t="shared" si="8"/>
        <v>9.5</v>
      </c>
      <c r="C52" s="60">
        <f t="shared" ca="1" si="3"/>
        <v>2.7976887953378782</v>
      </c>
      <c r="D52" s="60">
        <f t="shared" ca="1" si="0"/>
        <v>1.3988443976689391E-2</v>
      </c>
      <c r="E52" s="60">
        <f t="shared" ca="1" si="10"/>
        <v>-84.445588575508523</v>
      </c>
      <c r="F52" s="60">
        <f t="shared" ca="1" si="11"/>
        <v>1.7818360553370876</v>
      </c>
      <c r="G52" s="60">
        <f t="shared" ca="1" si="1"/>
        <v>47.752360714083039</v>
      </c>
      <c r="H52" s="60">
        <f t="shared" ca="1" si="6"/>
        <v>85.078666929168222</v>
      </c>
      <c r="I52" s="60">
        <f t="shared" ca="1" si="12"/>
        <v>6.7023112046621218</v>
      </c>
      <c r="K52" s="53"/>
      <c r="L52" s="54"/>
    </row>
    <row r="53" spans="1:12" x14ac:dyDescent="0.2">
      <c r="A53" s="60">
        <f t="shared" si="9"/>
        <v>0.22000000000000011</v>
      </c>
      <c r="B53" s="60">
        <f t="shared" si="8"/>
        <v>9.5</v>
      </c>
      <c r="C53" s="60">
        <f t="shared" ca="1" si="3"/>
        <v>2.3722954606920368</v>
      </c>
      <c r="D53" s="60">
        <f t="shared" ca="1" si="0"/>
        <v>1.1861477303460185E-2</v>
      </c>
      <c r="E53" s="60">
        <f t="shared" ca="1" si="10"/>
        <v>-85.078666929168278</v>
      </c>
      <c r="F53" s="60">
        <f t="shared" ca="1" si="11"/>
        <v>1.7958244993137769</v>
      </c>
      <c r="G53" s="60">
        <f t="shared" ca="1" si="1"/>
        <v>46.427288494978633</v>
      </c>
      <c r="H53" s="60">
        <f t="shared" ca="1" si="6"/>
        <v>85.701534341639757</v>
      </c>
      <c r="I53" s="60">
        <f t="shared" ca="1" si="12"/>
        <v>7.1277045393079632</v>
      </c>
      <c r="K53" s="53"/>
      <c r="L53" s="54"/>
    </row>
    <row r="54" spans="1:12" x14ac:dyDescent="0.2">
      <c r="A54" s="60">
        <f t="shared" si="9"/>
        <v>0.22500000000000012</v>
      </c>
      <c r="B54" s="60">
        <f t="shared" si="8"/>
        <v>9.5</v>
      </c>
      <c r="C54" s="60">
        <f t="shared" ca="1" si="3"/>
        <v>1.9437877889838377</v>
      </c>
      <c r="D54" s="60">
        <f t="shared" ca="1" si="0"/>
        <v>9.7189389449191897E-3</v>
      </c>
      <c r="E54" s="60">
        <f t="shared" ca="1" si="10"/>
        <v>-85.7015343416398</v>
      </c>
      <c r="F54" s="60">
        <f t="shared" ca="1" si="11"/>
        <v>1.8076859766172371</v>
      </c>
      <c r="G54" s="60">
        <f t="shared" ca="1" si="1"/>
        <v>45.046070515996014</v>
      </c>
      <c r="H54" s="60">
        <f t="shared" ca="1" si="6"/>
        <v>86.314355505523011</v>
      </c>
      <c r="I54" s="60">
        <f t="shared" ca="1" si="12"/>
        <v>7.5562122110161623</v>
      </c>
      <c r="K54" s="53"/>
      <c r="L54" s="54"/>
    </row>
    <row r="55" spans="1:12" x14ac:dyDescent="0.2">
      <c r="A55" s="60">
        <f t="shared" si="9"/>
        <v>0.23000000000000012</v>
      </c>
      <c r="B55" s="60">
        <f t="shared" si="8"/>
        <v>9.5</v>
      </c>
      <c r="C55" s="60">
        <f t="shared" ca="1" si="3"/>
        <v>1.5122160114562231</v>
      </c>
      <c r="D55" s="60">
        <f t="shared" ca="1" si="0"/>
        <v>7.561080057281116E-3</v>
      </c>
      <c r="E55" s="60">
        <f t="shared" ca="1" si="10"/>
        <v>-86.314355505522926</v>
      </c>
      <c r="F55" s="60">
        <f t="shared" ca="1" si="11"/>
        <v>1.8174049155621563</v>
      </c>
      <c r="G55" s="60">
        <f t="shared" ca="1" si="1"/>
        <v>43.608573249603346</v>
      </c>
      <c r="H55" s="60">
        <f t="shared" ca="1" si="6"/>
        <v>86.917292457085622</v>
      </c>
      <c r="I55" s="60">
        <f t="shared" ca="1" si="12"/>
        <v>7.9877839885437769</v>
      </c>
      <c r="K55" s="53"/>
      <c r="L55" s="54"/>
    </row>
    <row r="56" spans="1:12" x14ac:dyDescent="0.2">
      <c r="A56" s="60">
        <f t="shared" si="9"/>
        <v>0.23500000000000013</v>
      </c>
      <c r="B56" s="60">
        <f t="shared" si="8"/>
        <v>9.5</v>
      </c>
      <c r="C56" s="60">
        <f t="shared" ca="1" si="3"/>
        <v>1.0776295491707941</v>
      </c>
      <c r="D56" s="60">
        <f t="shared" ca="1" si="0"/>
        <v>5.3881477458539708E-3</v>
      </c>
      <c r="E56" s="60">
        <f t="shared" ca="1" si="10"/>
        <v>-86.917292457085793</v>
      </c>
      <c r="F56" s="60">
        <f t="shared" ca="1" si="11"/>
        <v>1.8249659956194375</v>
      </c>
      <c r="G56" s="60">
        <f t="shared" ca="1" si="1"/>
        <v>42.114665321938652</v>
      </c>
      <c r="H56" s="60">
        <f t="shared" ca="1" si="6"/>
        <v>87.510504619106868</v>
      </c>
      <c r="I56" s="60">
        <f t="shared" ca="1" si="12"/>
        <v>8.4223704508292059</v>
      </c>
      <c r="K56" s="53"/>
      <c r="L56" s="54"/>
    </row>
    <row r="57" spans="1:12" x14ac:dyDescent="0.2">
      <c r="A57" s="60">
        <f t="shared" si="9"/>
        <v>0.24000000000000013</v>
      </c>
      <c r="B57" s="60">
        <f t="shared" si="8"/>
        <v>9.5</v>
      </c>
      <c r="C57" s="60">
        <f t="shared" ca="1" si="3"/>
        <v>0.64007702607525907</v>
      </c>
      <c r="D57" s="60">
        <f t="shared" ca="1" si="0"/>
        <v>3.2003851303762953E-3</v>
      </c>
      <c r="E57" s="60">
        <f t="shared" ca="1" si="10"/>
        <v>-87.51050461910701</v>
      </c>
      <c r="F57" s="60">
        <f t="shared" ca="1" si="11"/>
        <v>1.8303541433652915</v>
      </c>
      <c r="G57" s="60">
        <f t="shared" ca="1" si="1"/>
        <v>40.564217478073225</v>
      </c>
      <c r="H57" s="60">
        <f t="shared" ca="1" si="6"/>
        <v>88.094148843030993</v>
      </c>
      <c r="I57" s="60">
        <f t="shared" ca="1" si="12"/>
        <v>8.8599229739247409</v>
      </c>
      <c r="K57" s="53"/>
      <c r="L57" s="54"/>
    </row>
    <row r="58" spans="1:12" x14ac:dyDescent="0.2">
      <c r="A58" s="60">
        <f t="shared" si="9"/>
        <v>0.24500000000000013</v>
      </c>
      <c r="B58" s="60">
        <f t="shared" si="8"/>
        <v>9.5</v>
      </c>
      <c r="C58" s="60">
        <f t="shared" ca="1" si="3"/>
        <v>0.19960628186010432</v>
      </c>
      <c r="D58" s="60">
        <f t="shared" ca="1" si="0"/>
        <v>9.9803140930052156E-4</v>
      </c>
      <c r="E58" s="60">
        <f t="shared" ca="1" si="10"/>
        <v>-88.094148843030951</v>
      </c>
      <c r="F58" s="60">
        <f t="shared" ca="1" si="11"/>
        <v>1.8335545284956678</v>
      </c>
      <c r="G58" s="60">
        <f t="shared" ca="1" si="1"/>
        <v>38.957102547835298</v>
      </c>
      <c r="H58" s="60">
        <f t="shared" ca="1" si="6"/>
        <v>88.668379450440227</v>
      </c>
      <c r="I58" s="60">
        <f t="shared" ca="1" si="12"/>
        <v>9.3003937181398957</v>
      </c>
      <c r="K58" s="53"/>
      <c r="L58" s="54"/>
    </row>
    <row r="59" spans="1:12" x14ac:dyDescent="0.2">
      <c r="A59" s="60">
        <f t="shared" si="9"/>
        <v>0.25000000000000011</v>
      </c>
      <c r="B59" s="60">
        <f t="shared" si="8"/>
        <v>9.5</v>
      </c>
      <c r="C59" s="60">
        <f t="shared" ca="1" si="3"/>
        <v>-0.24373561539209732</v>
      </c>
      <c r="D59" s="60">
        <f t="shared" ca="1" si="0"/>
        <v>-1.2186780769604865E-3</v>
      </c>
      <c r="E59" s="60">
        <f t="shared" ca="1" si="10"/>
        <v>-88.668379450440327</v>
      </c>
      <c r="F59" s="60">
        <f t="shared" ca="1" si="11"/>
        <v>1.8345525599049683</v>
      </c>
      <c r="G59" s="60">
        <f t="shared" ca="1" si="1"/>
        <v>37.293195412184843</v>
      </c>
      <c r="H59" s="60">
        <f t="shared" ca="1" si="6"/>
        <v>89.233348273858994</v>
      </c>
      <c r="I59" s="60">
        <f t="shared" ca="1" si="12"/>
        <v>9.7437356153920973</v>
      </c>
      <c r="K59" s="53"/>
      <c r="L59" s="54"/>
    </row>
    <row r="60" spans="1:12" x14ac:dyDescent="0.2">
      <c r="A60" s="60">
        <f t="shared" si="9"/>
        <v>0.25500000000000012</v>
      </c>
      <c r="B60" s="60">
        <f t="shared" si="8"/>
        <v>9.5</v>
      </c>
      <c r="C60" s="60">
        <f t="shared" ca="1" si="3"/>
        <v>-0.689902356761392</v>
      </c>
      <c r="D60" s="60">
        <f t="shared" ca="1" si="0"/>
        <v>-3.44951178380696E-3</v>
      </c>
      <c r="E60" s="60">
        <f t="shared" ca="1" si="10"/>
        <v>-89.233348273858937</v>
      </c>
      <c r="F60" s="60">
        <f t="shared" ca="1" si="11"/>
        <v>1.8333338818280078</v>
      </c>
      <c r="G60" s="60">
        <f t="shared" ca="1" si="1"/>
        <v>35.572372970130935</v>
      </c>
      <c r="H60" s="60">
        <f t="shared" ca="1" si="6"/>
        <v>89.789204696900029</v>
      </c>
      <c r="I60" s="60">
        <f t="shared" ca="1" si="12"/>
        <v>10.189902356761392</v>
      </c>
      <c r="K60" s="53"/>
      <c r="L60" s="54"/>
    </row>
    <row r="61" spans="1:12" x14ac:dyDescent="0.2">
      <c r="A61" s="60">
        <f t="shared" si="9"/>
        <v>0.26000000000000012</v>
      </c>
      <c r="B61" s="60">
        <f t="shared" si="8"/>
        <v>9.5</v>
      </c>
      <c r="C61" s="60">
        <f t="shared" ca="1" si="3"/>
        <v>-1.1388483802458929</v>
      </c>
      <c r="D61" s="60">
        <f t="shared" ca="1" si="0"/>
        <v>-5.6942419012294644E-3</v>
      </c>
      <c r="E61" s="60">
        <f t="shared" ca="1" si="10"/>
        <v>-89.789204696900171</v>
      </c>
      <c r="F61" s="60">
        <f t="shared" ca="1" si="11"/>
        <v>1.8298843700442009</v>
      </c>
      <c r="G61" s="60">
        <f t="shared" ca="1" si="1"/>
        <v>33.794514106182447</v>
      </c>
      <c r="H61" s="60">
        <f t="shared" ca="1" si="6"/>
        <v>90.336095693762999</v>
      </c>
      <c r="I61" s="60">
        <f t="shared" ca="1" si="12"/>
        <v>10.638848380245893</v>
      </c>
      <c r="K61" s="53"/>
      <c r="L61" s="54"/>
    </row>
    <row r="62" spans="1:12" x14ac:dyDescent="0.2">
      <c r="A62" s="60">
        <f t="shared" si="9"/>
        <v>0.26500000000000012</v>
      </c>
      <c r="B62" s="60">
        <f t="shared" si="8"/>
        <v>9.5</v>
      </c>
      <c r="C62" s="60">
        <f t="shared" ca="1" si="3"/>
        <v>-1.5905288587147073</v>
      </c>
      <c r="D62" s="60">
        <f t="shared" ca="1" si="0"/>
        <v>-7.952644293573537E-3</v>
      </c>
      <c r="E62" s="60">
        <f t="shared" ca="1" si="10"/>
        <v>-90.336095693762886</v>
      </c>
      <c r="F62" s="60">
        <f t="shared" ca="1" si="11"/>
        <v>1.8241901281429715</v>
      </c>
      <c r="G62" s="60">
        <f t="shared" ca="1" si="1"/>
        <v>31.959499658323956</v>
      </c>
      <c r="H62" s="60">
        <f t="shared" ca="1" si="6"/>
        <v>88.086135821269664</v>
      </c>
      <c r="I62" s="60">
        <f t="shared" ca="1" si="12"/>
        <v>11.090528858714707</v>
      </c>
      <c r="K62" s="53"/>
      <c r="L62" s="54"/>
    </row>
    <row r="63" spans="1:12" x14ac:dyDescent="0.2">
      <c r="A63" s="60">
        <f t="shared" si="9"/>
        <v>0.27000000000000013</v>
      </c>
      <c r="B63" s="60">
        <f t="shared" si="8"/>
        <v>9.5</v>
      </c>
      <c r="C63" s="60">
        <f t="shared" ca="1" si="3"/>
        <v>-2.0309595378210563</v>
      </c>
      <c r="D63" s="60">
        <f t="shared" ca="1" si="0"/>
        <v>-1.0154797689105282E-2</v>
      </c>
      <c r="E63" s="60">
        <f t="shared" ca="1" si="10"/>
        <v>-88.086135821269806</v>
      </c>
      <c r="F63" s="60">
        <f t="shared" ca="1" si="11"/>
        <v>1.816237483849398</v>
      </c>
      <c r="G63" s="60">
        <f t="shared" ca="1" si="1"/>
        <v>30.120184957397697</v>
      </c>
      <c r="H63" s="60">
        <f t="shared" ca="1" si="6"/>
        <v>85.764583142874002</v>
      </c>
      <c r="I63" s="60">
        <f t="shared" ca="1" si="12"/>
        <v>11.530959537821056</v>
      </c>
      <c r="K63" s="53"/>
      <c r="L63" s="54"/>
    </row>
    <row r="64" spans="1:12" x14ac:dyDescent="0.2">
      <c r="A64" s="60">
        <f t="shared" si="9"/>
        <v>0.27500000000000013</v>
      </c>
      <c r="B64" s="60">
        <f t="shared" si="8"/>
        <v>9.5</v>
      </c>
      <c r="C64" s="60">
        <f t="shared" ca="1" si="3"/>
        <v>-2.4597824535354267</v>
      </c>
      <c r="D64" s="60">
        <f t="shared" ca="1" si="0"/>
        <v>-1.2298912267677134E-2</v>
      </c>
      <c r="E64" s="60">
        <f t="shared" ca="1" si="10"/>
        <v>-85.764583142874073</v>
      </c>
      <c r="F64" s="60">
        <f t="shared" ca="1" si="11"/>
        <v>1.8060826861602928</v>
      </c>
      <c r="G64" s="60">
        <f t="shared" ca="1" si="1"/>
        <v>28.279102106888455</v>
      </c>
      <c r="H64" s="60">
        <f t="shared" ca="1" si="6"/>
        <v>83.372237452917304</v>
      </c>
      <c r="I64" s="60">
        <f t="shared" ca="1" si="12"/>
        <v>11.959782453535427</v>
      </c>
      <c r="K64" s="53"/>
      <c r="L64" s="54"/>
    </row>
    <row r="65" spans="1:12" x14ac:dyDescent="0.2">
      <c r="A65" s="60">
        <f t="shared" si="9"/>
        <v>0.28000000000000014</v>
      </c>
      <c r="B65" s="60">
        <f t="shared" si="8"/>
        <v>9.5</v>
      </c>
      <c r="C65" s="60">
        <f t="shared" ca="1" si="3"/>
        <v>-2.8766436408000136</v>
      </c>
      <c r="D65" s="60">
        <f t="shared" ca="1" si="0"/>
        <v>-1.4383218204000068E-2</v>
      </c>
      <c r="E65" s="60">
        <f t="shared" ca="1" si="10"/>
        <v>-83.372237452917375</v>
      </c>
      <c r="F65" s="60">
        <f t="shared" ca="1" si="11"/>
        <v>1.7937837738926157</v>
      </c>
      <c r="G65" s="60">
        <f t="shared" ca="1" si="1"/>
        <v>26.438805301665091</v>
      </c>
      <c r="H65" s="60">
        <f t="shared" ca="1" si="6"/>
        <v>80.90989137048264</v>
      </c>
      <c r="I65" s="60">
        <f t="shared" ca="1" si="12"/>
        <v>12.376643640800014</v>
      </c>
      <c r="K65" s="53"/>
      <c r="L65" s="54"/>
    </row>
    <row r="66" spans="1:12" x14ac:dyDescent="0.2">
      <c r="A66" s="60">
        <f t="shared" si="9"/>
        <v>0.28500000000000014</v>
      </c>
      <c r="B66" s="60">
        <f t="shared" si="8"/>
        <v>9.5</v>
      </c>
      <c r="C66" s="60">
        <f t="shared" ca="1" si="3"/>
        <v>-3.2811930976524266</v>
      </c>
      <c r="D66" s="60">
        <f t="shared" ca="1" si="0"/>
        <v>-1.6405965488262134E-2</v>
      </c>
      <c r="E66" s="60">
        <f t="shared" ca="1" si="10"/>
        <v>-80.909891370482612</v>
      </c>
      <c r="F66" s="60">
        <f t="shared" ca="1" si="11"/>
        <v>1.7794005556886157</v>
      </c>
      <c r="G66" s="60">
        <f t="shared" ca="1" si="1"/>
        <v>24.601870547755858</v>
      </c>
      <c r="H66" s="60">
        <f t="shared" ca="1" si="6"/>
        <v>78.378330362791843</v>
      </c>
      <c r="I66" s="60">
        <f t="shared" ca="1" si="12"/>
        <v>12.781193097652427</v>
      </c>
      <c r="K66" s="53"/>
      <c r="L66" s="54"/>
    </row>
    <row r="67" spans="1:12" x14ac:dyDescent="0.2">
      <c r="A67" s="60">
        <f t="shared" si="9"/>
        <v>0.29000000000000015</v>
      </c>
      <c r="B67" s="60">
        <f t="shared" si="8"/>
        <v>9.5</v>
      </c>
      <c r="C67" s="60">
        <f t="shared" ca="1" si="3"/>
        <v>-3.6730847494663852</v>
      </c>
      <c r="D67" s="60">
        <f t="shared" ca="1" si="0"/>
        <v>-1.8365423747331928E-2</v>
      </c>
      <c r="E67" s="60">
        <f t="shared" ca="1" si="10"/>
        <v>-78.378330362791715</v>
      </c>
      <c r="F67" s="60">
        <f t="shared" ca="1" si="11"/>
        <v>1.7629945902003534</v>
      </c>
      <c r="G67" s="60">
        <f t="shared" ca="1" si="1"/>
        <v>22.770895385416239</v>
      </c>
      <c r="H67" s="60">
        <f t="shared" ca="1" si="6"/>
        <v>75.778332769714311</v>
      </c>
      <c r="I67" s="60">
        <f t="shared" ca="1" si="12"/>
        <v>13.173084749466385</v>
      </c>
      <c r="K67" s="53"/>
      <c r="L67" s="54"/>
    </row>
    <row r="68" spans="1:12" x14ac:dyDescent="0.2">
      <c r="A68" s="60">
        <f t="shared" si="9"/>
        <v>0.29500000000000015</v>
      </c>
      <c r="B68" s="60">
        <f t="shared" si="8"/>
        <v>9.5</v>
      </c>
      <c r="C68" s="60">
        <f t="shared" ca="1" si="3"/>
        <v>-4.0519764133149572</v>
      </c>
      <c r="D68" s="60">
        <f t="shared" ca="1" si="0"/>
        <v>-2.0259882066574787E-2</v>
      </c>
      <c r="E68" s="60">
        <f t="shared" ca="1" si="10"/>
        <v>-75.778332769714396</v>
      </c>
      <c r="F68" s="60">
        <f t="shared" ca="1" si="11"/>
        <v>1.7446291664530216</v>
      </c>
      <c r="G68" s="60">
        <f t="shared" ca="1" si="1"/>
        <v>20.94849861545595</v>
      </c>
      <c r="H68" s="60">
        <f t="shared" ca="1" si="6"/>
        <v>73.110669829345511</v>
      </c>
      <c r="I68" s="60">
        <f t="shared" ca="1" si="12"/>
        <v>13.551976413314957</v>
      </c>
      <c r="K68" s="53"/>
      <c r="L68" s="54"/>
    </row>
    <row r="69" spans="1:12" x14ac:dyDescent="0.2">
      <c r="A69" s="60">
        <f t="shared" si="9"/>
        <v>0.30000000000000016</v>
      </c>
      <c r="B69" s="60">
        <f t="shared" si="8"/>
        <v>9.5</v>
      </c>
      <c r="C69" s="60">
        <f t="shared" ca="1" si="3"/>
        <v>-4.4175297624616849</v>
      </c>
      <c r="D69" s="60">
        <f t="shared" ca="1" si="0"/>
        <v>-2.2087648812308427E-2</v>
      </c>
      <c r="E69" s="60">
        <f t="shared" ca="1" si="10"/>
        <v>-73.110669829345554</v>
      </c>
      <c r="F69" s="60">
        <f t="shared" ca="1" si="11"/>
        <v>1.7243692843864469</v>
      </c>
      <c r="G69" s="60">
        <f t="shared" ca="1" si="1"/>
        <v>19.137320028792185</v>
      </c>
      <c r="H69" s="60">
        <f t="shared" ca="1" si="6"/>
        <v>70.376105704614844</v>
      </c>
      <c r="I69" s="60">
        <f t="shared" ca="1" si="12"/>
        <v>13.917529762461685</v>
      </c>
      <c r="K69" s="53"/>
      <c r="L69" s="54"/>
    </row>
    <row r="70" spans="1:12" x14ac:dyDescent="0.2">
      <c r="A70" s="60">
        <f t="shared" si="9"/>
        <v>0.30500000000000016</v>
      </c>
      <c r="B70" s="60">
        <f t="shared" si="8"/>
        <v>9.5</v>
      </c>
      <c r="C70" s="60">
        <f t="shared" ca="1" si="3"/>
        <v>-4.7694102909847587</v>
      </c>
      <c r="D70" s="60">
        <f t="shared" ca="1" si="0"/>
        <v>-2.3847051454923794E-2</v>
      </c>
      <c r="E70" s="60">
        <f t="shared" ca="1" si="10"/>
        <v>-70.376105704614744</v>
      </c>
      <c r="F70" s="60">
        <f t="shared" ca="1" si="11"/>
        <v>1.7022816355741384</v>
      </c>
      <c r="G70" s="60">
        <f t="shared" ca="1" si="1"/>
        <v>17.340020139195985</v>
      </c>
      <c r="H70" s="60">
        <f t="shared" ca="1" si="6"/>
        <v>67.575397510882595</v>
      </c>
      <c r="I70" s="60">
        <f t="shared" ca="1" si="12"/>
        <v>14.269410290984759</v>
      </c>
      <c r="K70" s="53"/>
      <c r="L70" s="54"/>
    </row>
    <row r="71" spans="1:12" x14ac:dyDescent="0.2">
      <c r="A71" s="60">
        <f t="shared" si="9"/>
        <v>0.31000000000000016</v>
      </c>
      <c r="B71" s="60">
        <f t="shared" si="8"/>
        <v>9.5</v>
      </c>
      <c r="C71" s="60">
        <f t="shared" ca="1" si="3"/>
        <v>-5.1072872785391716</v>
      </c>
      <c r="D71" s="60">
        <f t="shared" ca="1" si="0"/>
        <v>-2.5536436392695858E-2</v>
      </c>
      <c r="E71" s="60">
        <f t="shared" ca="1" si="10"/>
        <v>-67.575397510882595</v>
      </c>
      <c r="F71" s="60">
        <f t="shared" ca="1" si="11"/>
        <v>1.6784345841192145</v>
      </c>
      <c r="G71" s="60">
        <f t="shared" ca="1" si="1"/>
        <v>15.559279919199273</v>
      </c>
      <c r="H71" s="60">
        <f t="shared" ca="1" si="6"/>
        <v>64.70929534448706</v>
      </c>
      <c r="I71" s="60">
        <f t="shared" ca="1" si="12"/>
        <v>14.607287278539172</v>
      </c>
      <c r="K71" s="53"/>
      <c r="L71" s="54"/>
    </row>
    <row r="72" spans="1:12" x14ac:dyDescent="0.2">
      <c r="A72" s="60">
        <f t="shared" si="9"/>
        <v>0.31500000000000017</v>
      </c>
      <c r="B72" s="60">
        <f t="shared" si="8"/>
        <v>9.5</v>
      </c>
      <c r="C72" s="60">
        <f t="shared" ca="1" si="3"/>
        <v>-5.4308337552616077</v>
      </c>
      <c r="D72" s="60">
        <f t="shared" ca="1" si="0"/>
        <v>-2.7154168776308038E-2</v>
      </c>
      <c r="E72" s="60">
        <f t="shared" ca="1" si="10"/>
        <v>-64.709295344487217</v>
      </c>
      <c r="F72" s="60">
        <f t="shared" ca="1" si="11"/>
        <v>1.6528981477265188</v>
      </c>
      <c r="G72" s="60">
        <f t="shared" ca="1" si="1"/>
        <v>13.797800539130041</v>
      </c>
      <c r="H72" s="60">
        <f t="shared" ca="1" si="6"/>
        <v>61.778542312204344</v>
      </c>
      <c r="I72" s="60">
        <f t="shared" ca="1" si="12"/>
        <v>14.930833755261608</v>
      </c>
      <c r="K72" s="53"/>
      <c r="L72" s="54"/>
    </row>
    <row r="73" spans="1:12" x14ac:dyDescent="0.2">
      <c r="A73" s="60">
        <f t="shared" si="9"/>
        <v>0.32000000000000017</v>
      </c>
      <c r="B73" s="60">
        <f t="shared" si="8"/>
        <v>9.5</v>
      </c>
      <c r="C73" s="60">
        <f t="shared" ca="1" si="3"/>
        <v>-5.7397264668226295</v>
      </c>
      <c r="D73" s="60">
        <f t="shared" ref="D73:D136" ca="1" si="13">+C73*H$2</f>
        <v>-2.8698632334113149E-2</v>
      </c>
      <c r="E73" s="60">
        <f t="shared" ca="1" si="10"/>
        <v>-61.778542312204365</v>
      </c>
      <c r="F73" s="60">
        <f t="shared" ca="1" si="11"/>
        <v>1.6257439789502108</v>
      </c>
      <c r="G73" s="60">
        <f t="shared" ref="G73:G136" ca="1" si="14">+(C73*D$3+D$3*(F73)/D$4+D$3*D$5*E73)+(D$3=0)*H$1</f>
        <v>12.058303109243493</v>
      </c>
      <c r="H73" s="60">
        <f t="shared" ca="1" si="6"/>
        <v>58.783874561583886</v>
      </c>
      <c r="I73" s="60">
        <f t="shared" ca="1" si="12"/>
        <v>15.23972646682263</v>
      </c>
      <c r="K73" s="53"/>
      <c r="L73" s="54"/>
    </row>
    <row r="74" spans="1:12" x14ac:dyDescent="0.2">
      <c r="A74" s="60">
        <f t="shared" ref="A74:A105" si="15">+A73+$H$2</f>
        <v>0.32500000000000018</v>
      </c>
      <c r="B74" s="60">
        <f t="shared" si="8"/>
        <v>9.5</v>
      </c>
      <c r="C74" s="60">
        <f t="shared" ref="C74:C137" ca="1" si="16">B74-I74</f>
        <v>-6.0336458396305481</v>
      </c>
      <c r="D74" s="60">
        <f t="shared" ca="1" si="13"/>
        <v>-3.0168229198152742E-2</v>
      </c>
      <c r="E74" s="60">
        <f t="shared" ref="E74:E105" ca="1" si="17">+(C74-C73)/H$2</f>
        <v>-58.783874561583715</v>
      </c>
      <c r="F74" s="60">
        <f t="shared" ref="F74:F105" ca="1" si="18">+F73+C73*$H$2</f>
        <v>1.5970453466160976</v>
      </c>
      <c r="G74" s="60">
        <f t="shared" ca="1" si="14"/>
        <v>10.343528424917192</v>
      </c>
      <c r="H74" s="60">
        <f t="shared" ref="H74:H137" ca="1" si="19">+IF(A74-$H$3&gt;=0,IF($D$3&gt;0,(OFFSET(G74,-$H$3/$H$2,0,1,1)*D$1-I74)/D$2,(G74*D$1-I74)/D$2),0)</f>
        <v>55.726021312123542</v>
      </c>
      <c r="I74" s="60">
        <f t="shared" ref="I74:I105" ca="1" si="20">+I73+H73*H$2</f>
        <v>15.533645839630548</v>
      </c>
      <c r="K74" s="53"/>
      <c r="L74" s="54"/>
    </row>
    <row r="75" spans="1:12" x14ac:dyDescent="0.2">
      <c r="A75" s="60">
        <f t="shared" si="15"/>
        <v>0.33000000000000018</v>
      </c>
      <c r="B75" s="60">
        <f t="shared" ref="B75:B109" si="21">+B74</f>
        <v>9.5</v>
      </c>
      <c r="C75" s="60">
        <f t="shared" ca="1" si="16"/>
        <v>-6.3122759461911659</v>
      </c>
      <c r="D75" s="60">
        <f t="shared" ca="1" si="13"/>
        <v>-3.1561379730955831E-2</v>
      </c>
      <c r="E75" s="60">
        <f t="shared" ca="1" si="17"/>
        <v>-55.726021312123564</v>
      </c>
      <c r="F75" s="60">
        <f t="shared" ca="1" si="18"/>
        <v>1.566877117417945</v>
      </c>
      <c r="G75" s="60">
        <f t="shared" ca="1" si="14"/>
        <v>8.6562367148783785</v>
      </c>
      <c r="H75" s="60">
        <f t="shared" ca="1" si="19"/>
        <v>52.605704887249445</v>
      </c>
      <c r="I75" s="60">
        <f t="shared" ca="1" si="20"/>
        <v>15.812275946191166</v>
      </c>
      <c r="K75" s="53"/>
      <c r="L75" s="54"/>
    </row>
    <row r="76" spans="1:12" x14ac:dyDescent="0.2">
      <c r="A76" s="60">
        <f t="shared" si="15"/>
        <v>0.33500000000000019</v>
      </c>
      <c r="B76" s="60">
        <f t="shared" si="21"/>
        <v>9.5</v>
      </c>
      <c r="C76" s="60">
        <f t="shared" ca="1" si="16"/>
        <v>-6.5753044706274117</v>
      </c>
      <c r="D76" s="60">
        <f t="shared" ca="1" si="13"/>
        <v>-3.287652235313706E-2</v>
      </c>
      <c r="E76" s="60">
        <f t="shared" ca="1" si="17"/>
        <v>-52.605704887249161</v>
      </c>
      <c r="F76" s="60">
        <f t="shared" ca="1" si="18"/>
        <v>1.5353157376869893</v>
      </c>
      <c r="G76" s="60">
        <f t="shared" ca="1" si="14"/>
        <v>6.9992073924320621</v>
      </c>
      <c r="H76" s="60">
        <f t="shared" ca="1" si="19"/>
        <v>49.423640747066841</v>
      </c>
      <c r="I76" s="60">
        <f t="shared" ca="1" si="20"/>
        <v>16.075304470627412</v>
      </c>
      <c r="K76" s="53"/>
      <c r="L76" s="54"/>
    </row>
    <row r="77" spans="1:12" x14ac:dyDescent="0.2">
      <c r="A77" s="60">
        <f t="shared" si="15"/>
        <v>0.34000000000000019</v>
      </c>
      <c r="B77" s="60">
        <f t="shared" si="21"/>
        <v>9.5</v>
      </c>
      <c r="C77" s="60">
        <f t="shared" ca="1" si="16"/>
        <v>-6.8224226743627447</v>
      </c>
      <c r="D77" s="60">
        <f t="shared" ca="1" si="13"/>
        <v>-3.4112113371813725E-2</v>
      </c>
      <c r="E77" s="60">
        <f t="shared" ca="1" si="17"/>
        <v>-49.423640747066599</v>
      </c>
      <c r="F77" s="60">
        <f t="shared" ca="1" si="18"/>
        <v>1.5024392153338522</v>
      </c>
      <c r="G77" s="60">
        <f t="shared" ca="1" si="14"/>
        <v>5.3752388096584447</v>
      </c>
      <c r="H77" s="60">
        <f t="shared" ca="1" si="19"/>
        <v>46.180537521847945</v>
      </c>
      <c r="I77" s="60">
        <f t="shared" ca="1" si="20"/>
        <v>16.322422674362745</v>
      </c>
      <c r="K77" s="53"/>
      <c r="L77" s="54"/>
    </row>
    <row r="78" spans="1:12" x14ac:dyDescent="0.2">
      <c r="A78" s="60">
        <f t="shared" si="15"/>
        <v>0.3450000000000002</v>
      </c>
      <c r="B78" s="60">
        <f t="shared" si="21"/>
        <v>9.5</v>
      </c>
      <c r="C78" s="60">
        <f t="shared" ca="1" si="16"/>
        <v>-7.0533253619719858</v>
      </c>
      <c r="D78" s="60">
        <f t="shared" ca="1" si="13"/>
        <v>-3.5266626809859931E-2</v>
      </c>
      <c r="E78" s="60">
        <f t="shared" ca="1" si="17"/>
        <v>-46.180537521848208</v>
      </c>
      <c r="F78" s="60">
        <f t="shared" ca="1" si="18"/>
        <v>1.4683271019620385</v>
      </c>
      <c r="G78" s="60">
        <f t="shared" ca="1" si="14"/>
        <v>3.7871480145487268</v>
      </c>
      <c r="H78" s="60">
        <f t="shared" ca="1" si="19"/>
        <v>42.877097046225529</v>
      </c>
      <c r="I78" s="60">
        <f t="shared" ca="1" si="20"/>
        <v>16.553325361971986</v>
      </c>
      <c r="K78" s="53"/>
      <c r="L78" s="54"/>
    </row>
    <row r="79" spans="1:12" x14ac:dyDescent="0.2">
      <c r="A79" s="60">
        <f t="shared" si="15"/>
        <v>0.3500000000000002</v>
      </c>
      <c r="B79" s="60">
        <f t="shared" si="21"/>
        <v>9.5</v>
      </c>
      <c r="C79" s="60">
        <f t="shared" ca="1" si="16"/>
        <v>-7.2677108472031122</v>
      </c>
      <c r="D79" s="60">
        <f t="shared" ca="1" si="13"/>
        <v>-3.6338554236015563E-2</v>
      </c>
      <c r="E79" s="60">
        <f t="shared" ca="1" si="17"/>
        <v>-42.877097046225288</v>
      </c>
      <c r="F79" s="60">
        <f t="shared" ca="1" si="18"/>
        <v>1.4330604751521785</v>
      </c>
      <c r="G79" s="60">
        <f t="shared" ca="1" si="14"/>
        <v>2.2377705110483745</v>
      </c>
      <c r="H79" s="60">
        <f t="shared" ca="1" si="19"/>
        <v>39.514014394059785</v>
      </c>
      <c r="I79" s="60">
        <f t="shared" ca="1" si="20"/>
        <v>16.767710847203112</v>
      </c>
      <c r="K79" s="53"/>
      <c r="L79" s="54"/>
    </row>
    <row r="80" spans="1:12" x14ac:dyDescent="0.2">
      <c r="A80" s="60">
        <f t="shared" si="15"/>
        <v>0.3550000000000002</v>
      </c>
      <c r="B80" s="60">
        <f t="shared" si="21"/>
        <v>9.5</v>
      </c>
      <c r="C80" s="60">
        <f t="shared" ca="1" si="16"/>
        <v>-7.4652809191734129</v>
      </c>
      <c r="D80" s="60">
        <f t="shared" ca="1" si="13"/>
        <v>-3.7326404595867065E-2</v>
      </c>
      <c r="E80" s="60">
        <f t="shared" ca="1" si="17"/>
        <v>-39.514014394060126</v>
      </c>
      <c r="F80" s="60">
        <f t="shared" ca="1" si="18"/>
        <v>1.396721920916163</v>
      </c>
      <c r="G80" s="60">
        <f t="shared" ca="1" si="14"/>
        <v>0.72996002197723797</v>
      </c>
      <c r="H80" s="60">
        <f t="shared" ca="1" si="19"/>
        <v>36.091977913948696</v>
      </c>
      <c r="I80" s="60">
        <f t="shared" ca="1" si="20"/>
        <v>16.965280919173413</v>
      </c>
      <c r="K80" s="53"/>
      <c r="L80" s="54"/>
    </row>
    <row r="81" spans="1:12" x14ac:dyDescent="0.2">
      <c r="A81" s="60">
        <f t="shared" si="15"/>
        <v>0.36000000000000021</v>
      </c>
      <c r="B81" s="60">
        <f t="shared" si="21"/>
        <v>9.5</v>
      </c>
      <c r="C81" s="60">
        <f t="shared" ca="1" si="16"/>
        <v>-7.645740808743156</v>
      </c>
      <c r="D81" s="60">
        <f t="shared" ca="1" si="13"/>
        <v>-3.8228704043715783E-2</v>
      </c>
      <c r="E81" s="60">
        <f t="shared" ca="1" si="17"/>
        <v>-36.091977913948625</v>
      </c>
      <c r="F81" s="60">
        <f t="shared" ca="1" si="18"/>
        <v>1.359395516320296</v>
      </c>
      <c r="G81" s="60">
        <f t="shared" ca="1" si="14"/>
        <v>-0.73341174520374253</v>
      </c>
      <c r="H81" s="60">
        <f t="shared" ca="1" si="19"/>
        <v>32.611669265351409</v>
      </c>
      <c r="I81" s="60">
        <f t="shared" ca="1" si="20"/>
        <v>17.145740808743156</v>
      </c>
      <c r="K81" s="53"/>
      <c r="L81" s="54"/>
    </row>
    <row r="82" spans="1:12" x14ac:dyDescent="0.2">
      <c r="A82" s="60">
        <f t="shared" si="15"/>
        <v>0.36500000000000021</v>
      </c>
      <c r="B82" s="60">
        <f t="shared" si="21"/>
        <v>9.5</v>
      </c>
      <c r="C82" s="60">
        <f t="shared" ca="1" si="16"/>
        <v>-7.808799155069913</v>
      </c>
      <c r="D82" s="60">
        <f t="shared" ca="1" si="13"/>
        <v>-3.9043995775349567E-2</v>
      </c>
      <c r="E82" s="60">
        <f t="shared" ca="1" si="17"/>
        <v>-32.611669265351395</v>
      </c>
      <c r="F82" s="60">
        <f t="shared" ca="1" si="18"/>
        <v>1.3211668122765803</v>
      </c>
      <c r="G82" s="60">
        <f t="shared" ca="1" si="14"/>
        <v>-2.1494553298095767</v>
      </c>
      <c r="H82" s="60">
        <f t="shared" ca="1" si="19"/>
        <v>29.073763455295946</v>
      </c>
      <c r="I82" s="60">
        <f t="shared" ca="1" si="20"/>
        <v>17.308799155069913</v>
      </c>
      <c r="K82" s="53"/>
      <c r="L82" s="54"/>
    </row>
    <row r="83" spans="1:12" x14ac:dyDescent="0.2">
      <c r="A83" s="60">
        <f t="shared" si="15"/>
        <v>0.37000000000000022</v>
      </c>
      <c r="B83" s="60">
        <f t="shared" si="21"/>
        <v>9.5</v>
      </c>
      <c r="C83" s="60">
        <f t="shared" ca="1" si="16"/>
        <v>-7.9541679723463936</v>
      </c>
      <c r="D83" s="60">
        <f t="shared" ca="1" si="13"/>
        <v>-3.9770839861731966E-2</v>
      </c>
      <c r="E83" s="60">
        <f t="shared" ca="1" si="17"/>
        <v>-29.073763455296131</v>
      </c>
      <c r="F83" s="60">
        <f t="shared" ca="1" si="18"/>
        <v>1.2821228165012306</v>
      </c>
      <c r="G83" s="60">
        <f t="shared" ca="1" si="14"/>
        <v>-3.5152637465617751</v>
      </c>
      <c r="H83" s="60">
        <f t="shared" ca="1" si="19"/>
        <v>25.478928875643138</v>
      </c>
      <c r="I83" s="60">
        <f t="shared" ca="1" si="20"/>
        <v>17.454167972346394</v>
      </c>
      <c r="K83" s="53"/>
      <c r="L83" s="54"/>
    </row>
    <row r="84" spans="1:12" x14ac:dyDescent="0.2">
      <c r="A84" s="60">
        <f t="shared" si="15"/>
        <v>0.37500000000000022</v>
      </c>
      <c r="B84" s="60">
        <f t="shared" si="21"/>
        <v>9.5</v>
      </c>
      <c r="C84" s="60">
        <f t="shared" ca="1" si="16"/>
        <v>-8.0815626167246108</v>
      </c>
      <c r="D84" s="60">
        <f t="shared" ca="1" si="13"/>
        <v>-4.0407813083623054E-2</v>
      </c>
      <c r="E84" s="60">
        <f t="shared" ca="1" si="17"/>
        <v>-25.478928875643447</v>
      </c>
      <c r="F84" s="60">
        <f t="shared" ca="1" si="18"/>
        <v>1.2423519766394986</v>
      </c>
      <c r="G84" s="60">
        <f t="shared" ca="1" si="14"/>
        <v>-4.8279127114621367</v>
      </c>
      <c r="H84" s="60">
        <f t="shared" ca="1" si="19"/>
        <v>21.827827340878869</v>
      </c>
      <c r="I84" s="60">
        <f t="shared" ca="1" si="20"/>
        <v>17.581562616724611</v>
      </c>
      <c r="K84" s="53"/>
      <c r="L84" s="54"/>
    </row>
    <row r="85" spans="1:12" x14ac:dyDescent="0.2">
      <c r="A85" s="60">
        <f t="shared" si="15"/>
        <v>0.38000000000000023</v>
      </c>
      <c r="B85" s="60">
        <f t="shared" si="21"/>
        <v>9.5</v>
      </c>
      <c r="C85" s="60">
        <f t="shared" ca="1" si="16"/>
        <v>-8.1907017534290034</v>
      </c>
      <c r="D85" s="60">
        <f t="shared" ca="1" si="13"/>
        <v>-4.0953508767145021E-2</v>
      </c>
      <c r="E85" s="60">
        <f t="shared" ca="1" si="17"/>
        <v>-21.827827340878514</v>
      </c>
      <c r="F85" s="60">
        <f t="shared" ca="1" si="18"/>
        <v>1.2019441635558756</v>
      </c>
      <c r="G85" s="60">
        <f t="shared" ca="1" si="14"/>
        <v>-6.0844608649392455</v>
      </c>
      <c r="H85" s="60">
        <f t="shared" ca="1" si="19"/>
        <v>18.121114126408141</v>
      </c>
      <c r="I85" s="60">
        <f t="shared" ca="1" si="20"/>
        <v>17.690701753429003</v>
      </c>
      <c r="K85" s="53"/>
      <c r="L85" s="54"/>
    </row>
    <row r="86" spans="1:12" x14ac:dyDescent="0.2">
      <c r="A86" s="60">
        <f t="shared" si="15"/>
        <v>0.38500000000000023</v>
      </c>
      <c r="B86" s="60">
        <f t="shared" si="21"/>
        <v>9.5</v>
      </c>
      <c r="C86" s="60">
        <f t="shared" ca="1" si="16"/>
        <v>-8.2813073240610429</v>
      </c>
      <c r="D86" s="60">
        <f t="shared" ca="1" si="13"/>
        <v>-4.1406536620305218E-2</v>
      </c>
      <c r="E86" s="60">
        <f t="shared" ca="1" si="17"/>
        <v>-18.121114126407889</v>
      </c>
      <c r="F86" s="60">
        <f t="shared" ca="1" si="18"/>
        <v>1.1609906547887305</v>
      </c>
      <c r="G86" s="60">
        <f t="shared" ca="1" si="14"/>
        <v>-7.28194999229693</v>
      </c>
      <c r="H86" s="60">
        <f t="shared" ca="1" si="19"/>
        <v>14.359438007325137</v>
      </c>
      <c r="I86" s="60">
        <f t="shared" ca="1" si="20"/>
        <v>17.781307324061043</v>
      </c>
      <c r="K86" s="53"/>
      <c r="L86" s="54"/>
    </row>
    <row r="87" spans="1:12" x14ac:dyDescent="0.2">
      <c r="A87" s="60">
        <f t="shared" si="15"/>
        <v>0.39000000000000024</v>
      </c>
      <c r="B87" s="60">
        <f t="shared" si="21"/>
        <v>9.5</v>
      </c>
      <c r="C87" s="60">
        <f t="shared" ca="1" si="16"/>
        <v>-8.3531045140976694</v>
      </c>
      <c r="D87" s="60">
        <f t="shared" ca="1" si="13"/>
        <v>-4.176552257048835E-2</v>
      </c>
      <c r="E87" s="60">
        <f t="shared" ca="1" si="17"/>
        <v>-14.359438007325309</v>
      </c>
      <c r="F87" s="60">
        <f t="shared" ca="1" si="18"/>
        <v>1.1195841181684254</v>
      </c>
      <c r="G87" s="60">
        <f t="shared" ca="1" si="14"/>
        <v>-8.4174052414935225</v>
      </c>
      <c r="H87" s="60">
        <f t="shared" ca="1" si="19"/>
        <v>10.54344129763342</v>
      </c>
      <c r="I87" s="60">
        <f t="shared" ca="1" si="20"/>
        <v>17.853104514097669</v>
      </c>
      <c r="K87" s="53"/>
      <c r="L87" s="54"/>
    </row>
    <row r="88" spans="1:12" x14ac:dyDescent="0.2">
      <c r="A88" s="60">
        <f t="shared" si="15"/>
        <v>0.39500000000000024</v>
      </c>
      <c r="B88" s="60">
        <f t="shared" si="21"/>
        <v>9.5</v>
      </c>
      <c r="C88" s="60">
        <f t="shared" ca="1" si="16"/>
        <v>-8.4058217205858377</v>
      </c>
      <c r="D88" s="60">
        <f t="shared" ca="1" si="13"/>
        <v>-4.2029108602929188E-2</v>
      </c>
      <c r="E88" s="60">
        <f t="shared" ca="1" si="17"/>
        <v>-10.543441297633649</v>
      </c>
      <c r="F88" s="60">
        <f t="shared" ca="1" si="18"/>
        <v>1.0778185955979371</v>
      </c>
      <c r="G88" s="60">
        <f t="shared" ca="1" si="14"/>
        <v>-9.4878353382808243</v>
      </c>
      <c r="H88" s="60">
        <f t="shared" ca="1" si="19"/>
        <v>6.6737598898923682</v>
      </c>
      <c r="I88" s="60">
        <f t="shared" ca="1" si="20"/>
        <v>17.905821720585838</v>
      </c>
      <c r="K88" s="53"/>
      <c r="L88" s="54"/>
    </row>
    <row r="89" spans="1:12" x14ac:dyDescent="0.2">
      <c r="A89" s="60">
        <f t="shared" si="15"/>
        <v>0.40000000000000024</v>
      </c>
      <c r="B89" s="60">
        <f t="shared" si="21"/>
        <v>9.5</v>
      </c>
      <c r="C89" s="60">
        <f t="shared" ca="1" si="16"/>
        <v>-8.4391905200353001</v>
      </c>
      <c r="D89" s="60">
        <f t="shared" ca="1" si="13"/>
        <v>-4.2195952600176501E-2</v>
      </c>
      <c r="E89" s="60">
        <f t="shared" ca="1" si="17"/>
        <v>-6.6737598898924944</v>
      </c>
      <c r="F89" s="60">
        <f t="shared" ca="1" si="18"/>
        <v>1.0357894869950079</v>
      </c>
      <c r="G89" s="60">
        <f t="shared" ca="1" si="14"/>
        <v>-10.490232798731252</v>
      </c>
      <c r="H89" s="60">
        <f t="shared" ca="1" si="19"/>
        <v>2.8578228333492279</v>
      </c>
      <c r="I89" s="60">
        <f t="shared" ca="1" si="20"/>
        <v>17.9391905200353</v>
      </c>
      <c r="K89" s="53"/>
      <c r="L89" s="54"/>
    </row>
    <row r="90" spans="1:12" x14ac:dyDescent="0.2">
      <c r="A90" s="60">
        <f t="shared" si="15"/>
        <v>0.40500000000000025</v>
      </c>
      <c r="B90" s="60">
        <f t="shared" si="21"/>
        <v>9.5</v>
      </c>
      <c r="C90" s="60">
        <f t="shared" ca="1" si="16"/>
        <v>-8.4534796342020471</v>
      </c>
      <c r="D90" s="60">
        <f t="shared" ca="1" si="13"/>
        <v>-4.2267398171010238E-2</v>
      </c>
      <c r="E90" s="60">
        <f t="shared" ca="1" si="17"/>
        <v>-2.8578228333493882</v>
      </c>
      <c r="F90" s="60">
        <f t="shared" ca="1" si="18"/>
        <v>0.99359353439483145</v>
      </c>
      <c r="G90" s="60">
        <f t="shared" ca="1" si="14"/>
        <v>-11.423603330405005</v>
      </c>
      <c r="H90" s="60">
        <f t="shared" ca="1" si="19"/>
        <v>-0.90013166902181296</v>
      </c>
      <c r="I90" s="60">
        <f t="shared" ca="1" si="20"/>
        <v>17.953479634202047</v>
      </c>
      <c r="K90" s="53"/>
      <c r="L90" s="54"/>
    </row>
    <row r="91" spans="1:12" x14ac:dyDescent="0.2">
      <c r="A91" s="60">
        <f t="shared" si="15"/>
        <v>0.41000000000000025</v>
      </c>
      <c r="B91" s="60">
        <f t="shared" si="21"/>
        <v>9.5</v>
      </c>
      <c r="C91" s="60">
        <f t="shared" ca="1" si="16"/>
        <v>-8.4489789758569387</v>
      </c>
      <c r="D91" s="60">
        <f t="shared" ca="1" si="13"/>
        <v>-4.2244894879284692E-2</v>
      </c>
      <c r="E91" s="60">
        <f t="shared" ca="1" si="17"/>
        <v>0.90013166902167541</v>
      </c>
      <c r="F91" s="60">
        <f t="shared" ca="1" si="18"/>
        <v>0.95132613622382123</v>
      </c>
      <c r="G91" s="60">
        <f t="shared" ca="1" si="14"/>
        <v>-12.287061158235677</v>
      </c>
      <c r="H91" s="60">
        <f t="shared" ca="1" si="19"/>
        <v>-4.5958892332782444</v>
      </c>
      <c r="I91" s="60">
        <f t="shared" ca="1" si="20"/>
        <v>17.948978975856939</v>
      </c>
      <c r="K91" s="53"/>
      <c r="L91" s="54"/>
    </row>
    <row r="92" spans="1:12" x14ac:dyDescent="0.2">
      <c r="A92" s="60">
        <f t="shared" si="15"/>
        <v>0.41500000000000026</v>
      </c>
      <c r="B92" s="60">
        <f t="shared" si="21"/>
        <v>9.5</v>
      </c>
      <c r="C92" s="60">
        <f t="shared" ca="1" si="16"/>
        <v>-8.4259995296905466</v>
      </c>
      <c r="D92" s="60">
        <f t="shared" ca="1" si="13"/>
        <v>-4.2129997648452731E-2</v>
      </c>
      <c r="E92" s="60">
        <f t="shared" ca="1" si="17"/>
        <v>4.5958892332784274</v>
      </c>
      <c r="F92" s="60">
        <f t="shared" ca="1" si="18"/>
        <v>0.90908124134453649</v>
      </c>
      <c r="G92" s="60">
        <f t="shared" ca="1" si="14"/>
        <v>-13.079830779339826</v>
      </c>
      <c r="H92" s="60">
        <f t="shared" ca="1" si="19"/>
        <v>-8.2252594753004384</v>
      </c>
      <c r="I92" s="60">
        <f t="shared" ca="1" si="20"/>
        <v>17.925999529690547</v>
      </c>
      <c r="K92" s="53"/>
      <c r="L92" s="54"/>
    </row>
    <row r="93" spans="1:12" x14ac:dyDescent="0.2">
      <c r="A93" s="60">
        <f t="shared" si="15"/>
        <v>0.42000000000000026</v>
      </c>
      <c r="B93" s="60">
        <f t="shared" si="21"/>
        <v>9.5</v>
      </c>
      <c r="C93" s="60">
        <f t="shared" ca="1" si="16"/>
        <v>-8.384873232314046</v>
      </c>
      <c r="D93" s="60">
        <f t="shared" ca="1" si="13"/>
        <v>-4.1924366161570234E-2</v>
      </c>
      <c r="E93" s="60">
        <f t="shared" ca="1" si="17"/>
        <v>8.2252594753001063</v>
      </c>
      <c r="F93" s="60">
        <f t="shared" ca="1" si="18"/>
        <v>0.86695124369608378</v>
      </c>
      <c r="G93" s="60">
        <f t="shared" ca="1" si="14"/>
        <v>-13.801248701985873</v>
      </c>
      <c r="H93" s="60">
        <f t="shared" ca="1" si="19"/>
        <v>-11.784076182028699</v>
      </c>
      <c r="I93" s="60">
        <f t="shared" ca="1" si="20"/>
        <v>17.884873232314046</v>
      </c>
      <c r="K93" s="53"/>
      <c r="L93" s="54"/>
    </row>
    <row r="94" spans="1:12" x14ac:dyDescent="0.2">
      <c r="A94" s="60">
        <f t="shared" si="15"/>
        <v>0.42500000000000027</v>
      </c>
      <c r="B94" s="60">
        <f t="shared" si="21"/>
        <v>9.5</v>
      </c>
      <c r="C94" s="60">
        <f t="shared" ca="1" si="16"/>
        <v>-8.3259528514039012</v>
      </c>
      <c r="D94" s="60">
        <f t="shared" ca="1" si="13"/>
        <v>-4.1629764257019509E-2</v>
      </c>
      <c r="E94" s="60">
        <f t="shared" ca="1" si="17"/>
        <v>11.784076182028969</v>
      </c>
      <c r="F94" s="60">
        <f t="shared" ca="1" si="18"/>
        <v>0.82502687753451354</v>
      </c>
      <c r="G94" s="60">
        <f t="shared" ca="1" si="14"/>
        <v>-14.450765168809738</v>
      </c>
      <c r="H94" s="60">
        <f t="shared" ca="1" si="19"/>
        <v>-15.268197473367525</v>
      </c>
      <c r="I94" s="60">
        <f t="shared" ca="1" si="20"/>
        <v>17.825952851403901</v>
      </c>
      <c r="K94" s="53"/>
      <c r="L94" s="54"/>
    </row>
    <row r="95" spans="1:12" x14ac:dyDescent="0.2">
      <c r="A95" s="60">
        <f t="shared" si="15"/>
        <v>0.43000000000000027</v>
      </c>
      <c r="B95" s="60">
        <f t="shared" si="21"/>
        <v>9.5</v>
      </c>
      <c r="C95" s="60">
        <f t="shared" ca="1" si="16"/>
        <v>-8.2496118640370639</v>
      </c>
      <c r="D95" s="60">
        <f t="shared" ca="1" si="13"/>
        <v>-4.1248059320185319E-2</v>
      </c>
      <c r="E95" s="60">
        <f t="shared" ca="1" si="17"/>
        <v>15.268197473367451</v>
      </c>
      <c r="F95" s="60">
        <f t="shared" ca="1" si="18"/>
        <v>0.78339711327749406</v>
      </c>
      <c r="G95" s="60">
        <f t="shared" ca="1" si="14"/>
        <v>-15.02794586436541</v>
      </c>
      <c r="H95" s="60">
        <f t="shared" ca="1" si="19"/>
        <v>-18.673505954974026</v>
      </c>
      <c r="I95" s="60">
        <f t="shared" ca="1" si="20"/>
        <v>17.749611864037064</v>
      </c>
      <c r="K95" s="53"/>
      <c r="L95" s="54"/>
    </row>
    <row r="96" spans="1:12" x14ac:dyDescent="0.2">
      <c r="A96" s="60">
        <f t="shared" si="15"/>
        <v>0.43500000000000028</v>
      </c>
      <c r="B96" s="60">
        <f t="shared" si="21"/>
        <v>9.5</v>
      </c>
      <c r="C96" s="60">
        <f t="shared" ca="1" si="16"/>
        <v>-8.156244334262194</v>
      </c>
      <c r="D96" s="60">
        <f t="shared" ca="1" si="13"/>
        <v>-4.0781221671310972E-2</v>
      </c>
      <c r="E96" s="60">
        <f t="shared" ca="1" si="17"/>
        <v>18.67350595497399</v>
      </c>
      <c r="F96" s="60">
        <f t="shared" ca="1" si="18"/>
        <v>0.74214905395730879</v>
      </c>
      <c r="G96" s="60">
        <f t="shared" ca="1" si="14"/>
        <v>-15.532473607099176</v>
      </c>
      <c r="H96" s="60">
        <f t="shared" ca="1" si="19"/>
        <v>-21.995908862144205</v>
      </c>
      <c r="I96" s="60">
        <f t="shared" ca="1" si="20"/>
        <v>17.656244334262194</v>
      </c>
      <c r="K96" s="53"/>
      <c r="L96" s="54"/>
    </row>
    <row r="97" spans="1:12" x14ac:dyDescent="0.2">
      <c r="A97" s="60">
        <f t="shared" si="15"/>
        <v>0.44000000000000028</v>
      </c>
      <c r="B97" s="60">
        <f t="shared" si="21"/>
        <v>9.5</v>
      </c>
      <c r="C97" s="60">
        <f t="shared" ca="1" si="16"/>
        <v>-8.0462647899514721</v>
      </c>
      <c r="D97" s="60">
        <f t="shared" ca="1" si="13"/>
        <v>-4.0231323949757362E-2</v>
      </c>
      <c r="E97" s="60">
        <f t="shared" ca="1" si="17"/>
        <v>21.995908862144375</v>
      </c>
      <c r="F97" s="60">
        <f t="shared" ca="1" si="18"/>
        <v>0.70136783228599786</v>
      </c>
      <c r="G97" s="60">
        <f t="shared" ca="1" si="14"/>
        <v>-15.964150025837249</v>
      </c>
      <c r="H97" s="60">
        <f t="shared" ca="1" si="19"/>
        <v>-25.231338195006217</v>
      </c>
      <c r="I97" s="60">
        <f t="shared" ca="1" si="20"/>
        <v>17.546264789951472</v>
      </c>
      <c r="K97" s="53"/>
      <c r="L97" s="54"/>
    </row>
    <row r="98" spans="1:12" x14ac:dyDescent="0.2">
      <c r="A98" s="60">
        <f t="shared" si="15"/>
        <v>0.44500000000000028</v>
      </c>
      <c r="B98" s="60">
        <f t="shared" si="21"/>
        <v>9.5</v>
      </c>
      <c r="C98" s="60">
        <f t="shared" ca="1" si="16"/>
        <v>-7.9201080989764421</v>
      </c>
      <c r="D98" s="60">
        <f t="shared" ca="1" si="13"/>
        <v>-3.9600540494882208E-2</v>
      </c>
      <c r="E98" s="60">
        <f t="shared" ca="1" si="17"/>
        <v>25.231338195006003</v>
      </c>
      <c r="F98" s="60">
        <f t="shared" ca="1" si="18"/>
        <v>0.66113650833624049</v>
      </c>
      <c r="G98" s="60">
        <f t="shared" ca="1" si="14"/>
        <v>-16.322897220876897</v>
      </c>
      <c r="H98" s="60">
        <f t="shared" ca="1" si="19"/>
        <v>-28.375750845226346</v>
      </c>
      <c r="I98" s="60">
        <f t="shared" ca="1" si="20"/>
        <v>17.420108098976442</v>
      </c>
      <c r="K98" s="53"/>
      <c r="L98" s="54"/>
    </row>
    <row r="99" spans="1:12" x14ac:dyDescent="0.2">
      <c r="A99" s="60">
        <f t="shared" si="15"/>
        <v>0.45000000000000029</v>
      </c>
      <c r="B99" s="60">
        <f t="shared" si="21"/>
        <v>9.5</v>
      </c>
      <c r="C99" s="60">
        <f t="shared" ca="1" si="16"/>
        <v>-7.7782293447503115</v>
      </c>
      <c r="D99" s="60">
        <f t="shared" ca="1" si="13"/>
        <v>-3.889114672375156E-2</v>
      </c>
      <c r="E99" s="60">
        <f t="shared" ca="1" si="17"/>
        <v>28.375750845226122</v>
      </c>
      <c r="F99" s="60">
        <f t="shared" ca="1" si="18"/>
        <v>0.62153596784135834</v>
      </c>
      <c r="G99" s="60">
        <f t="shared" ca="1" si="14"/>
        <v>-16.608759409771949</v>
      </c>
      <c r="H99" s="60">
        <f t="shared" ca="1" si="19"/>
        <v>-31.425128714429444</v>
      </c>
      <c r="I99" s="60">
        <f t="shared" ca="1" si="20"/>
        <v>17.278229344750311</v>
      </c>
      <c r="K99" s="53"/>
      <c r="L99" s="54"/>
    </row>
    <row r="100" spans="1:12" x14ac:dyDescent="0.2">
      <c r="A100" s="60">
        <f t="shared" si="15"/>
        <v>0.45500000000000029</v>
      </c>
      <c r="B100" s="60">
        <f t="shared" si="21"/>
        <v>9.5</v>
      </c>
      <c r="C100" s="60">
        <f t="shared" ca="1" si="16"/>
        <v>-7.6211037011781642</v>
      </c>
      <c r="D100" s="60">
        <f t="shared" ca="1" si="13"/>
        <v>-3.810551850589082E-2</v>
      </c>
      <c r="E100" s="60">
        <f t="shared" ca="1" si="17"/>
        <v>31.425128714429462</v>
      </c>
      <c r="F100" s="60">
        <f t="shared" ca="1" si="18"/>
        <v>0.58264482111760674</v>
      </c>
      <c r="G100" s="60">
        <f t="shared" ca="1" si="14"/>
        <v>-16.821904557904169</v>
      </c>
      <c r="H100" s="60">
        <f t="shared" ca="1" si="19"/>
        <v>-34.375478824531996</v>
      </c>
      <c r="I100" s="60">
        <f t="shared" ca="1" si="20"/>
        <v>17.121103701178164</v>
      </c>
      <c r="K100" s="53"/>
      <c r="L100" s="54"/>
    </row>
    <row r="101" spans="1:12" x14ac:dyDescent="0.2">
      <c r="A101" s="60">
        <f t="shared" si="15"/>
        <v>0.4600000000000003</v>
      </c>
      <c r="B101" s="60">
        <f t="shared" si="21"/>
        <v>9.5</v>
      </c>
      <c r="C101" s="60">
        <f t="shared" ca="1" si="16"/>
        <v>-7.449226307055504</v>
      </c>
      <c r="D101" s="60">
        <f t="shared" ca="1" si="13"/>
        <v>-3.7246131535277519E-2</v>
      </c>
      <c r="E101" s="60">
        <f t="shared" ca="1" si="17"/>
        <v>34.375478824532024</v>
      </c>
      <c r="F101" s="60">
        <f t="shared" ca="1" si="18"/>
        <v>0.5445393026117159</v>
      </c>
      <c r="G101" s="60">
        <f t="shared" ca="1" si="14"/>
        <v>-16.962625993932424</v>
      </c>
      <c r="H101" s="60">
        <f t="shared" ca="1" si="19"/>
        <v>-37.222833420182319</v>
      </c>
      <c r="I101" s="60">
        <f t="shared" ca="1" si="20"/>
        <v>16.949226307055504</v>
      </c>
      <c r="K101" s="53"/>
      <c r="L101" s="54"/>
    </row>
    <row r="102" spans="1:12" x14ac:dyDescent="0.2">
      <c r="A102" s="60">
        <f t="shared" si="15"/>
        <v>0.4650000000000003</v>
      </c>
      <c r="B102" s="60">
        <f t="shared" si="21"/>
        <v>9.5</v>
      </c>
      <c r="C102" s="60">
        <f t="shared" ca="1" si="16"/>
        <v>-7.2631121399545933</v>
      </c>
      <c r="D102" s="60">
        <f t="shared" ca="1" si="13"/>
        <v>-3.6315560699772965E-2</v>
      </c>
      <c r="E102" s="60">
        <f t="shared" ca="1" si="17"/>
        <v>37.222833420182155</v>
      </c>
      <c r="F102" s="60">
        <f t="shared" ca="1" si="18"/>
        <v>0.50729317107643834</v>
      </c>
      <c r="G102" s="60">
        <f t="shared" ca="1" si="14"/>
        <v>-17.031344010212106</v>
      </c>
      <c r="H102" s="60">
        <f t="shared" ca="1" si="19"/>
        <v>-39.963250063498563</v>
      </c>
      <c r="I102" s="60">
        <f t="shared" ca="1" si="20"/>
        <v>16.763112139954593</v>
      </c>
      <c r="K102" s="53"/>
      <c r="L102" s="54"/>
    </row>
    <row r="103" spans="1:12" x14ac:dyDescent="0.2">
      <c r="A103" s="60">
        <f t="shared" si="15"/>
        <v>0.47000000000000031</v>
      </c>
      <c r="B103" s="60">
        <f t="shared" si="21"/>
        <v>9.5</v>
      </c>
      <c r="C103" s="60">
        <f t="shared" ca="1" si="16"/>
        <v>-7.0632958896371001</v>
      </c>
      <c r="D103" s="60">
        <f t="shared" ca="1" si="13"/>
        <v>-3.53164794481855E-2</v>
      </c>
      <c r="E103" s="60">
        <f t="shared" ca="1" si="17"/>
        <v>39.963250063498634</v>
      </c>
      <c r="F103" s="60">
        <f t="shared" ca="1" si="18"/>
        <v>0.47097761037666536</v>
      </c>
      <c r="G103" s="60">
        <f t="shared" ca="1" si="14"/>
        <v>-17.028607448277928</v>
      </c>
      <c r="H103" s="60">
        <f t="shared" ca="1" si="19"/>
        <v>-42.592811721292172</v>
      </c>
      <c r="I103" s="60">
        <f t="shared" ca="1" si="20"/>
        <v>16.5632958896371</v>
      </c>
      <c r="K103" s="53"/>
      <c r="L103" s="54"/>
    </row>
    <row r="104" spans="1:12" x14ac:dyDescent="0.2">
      <c r="A104" s="60">
        <f t="shared" si="15"/>
        <v>0.47500000000000031</v>
      </c>
      <c r="B104" s="60">
        <f t="shared" si="21"/>
        <v>9.5</v>
      </c>
      <c r="C104" s="60">
        <f t="shared" ca="1" si="16"/>
        <v>-6.8503318310306405</v>
      </c>
      <c r="D104" s="60">
        <f t="shared" ca="1" si="13"/>
        <v>-3.4251659155153207E-2</v>
      </c>
      <c r="E104" s="60">
        <f t="shared" ca="1" si="17"/>
        <v>42.592811721291923</v>
      </c>
      <c r="F104" s="60">
        <f t="shared" ca="1" si="18"/>
        <v>0.43566113092847986</v>
      </c>
      <c r="G104" s="60">
        <f t="shared" ca="1" si="14"/>
        <v>-16.955095269483394</v>
      </c>
      <c r="H104" s="60">
        <f t="shared" ca="1" si="19"/>
        <v>-45.107626844960272</v>
      </c>
      <c r="I104" s="60">
        <f t="shared" ca="1" si="20"/>
        <v>16.35033183103064</v>
      </c>
      <c r="K104" s="53"/>
      <c r="L104" s="54"/>
    </row>
    <row r="105" spans="1:12" x14ac:dyDescent="0.2">
      <c r="A105" s="60">
        <f t="shared" si="15"/>
        <v>0.48000000000000032</v>
      </c>
      <c r="B105" s="60">
        <f t="shared" si="21"/>
        <v>9.5</v>
      </c>
      <c r="C105" s="60">
        <f t="shared" ca="1" si="16"/>
        <v>-6.6247936968058383</v>
      </c>
      <c r="D105" s="60">
        <f t="shared" ca="1" si="13"/>
        <v>-3.3123968484029195E-2</v>
      </c>
      <c r="E105" s="60">
        <f t="shared" ca="1" si="17"/>
        <v>45.107626844960436</v>
      </c>
      <c r="F105" s="60">
        <f t="shared" ca="1" si="18"/>
        <v>0.40140947177332664</v>
      </c>
      <c r="G105" s="60">
        <f t="shared" ca="1" si="14"/>
        <v>-16.811618110890862</v>
      </c>
      <c r="H105" s="60">
        <f t="shared" ca="1" si="19"/>
        <v>-47.503829443227751</v>
      </c>
      <c r="I105" s="60">
        <f t="shared" ca="1" si="20"/>
        <v>16.124793696805838</v>
      </c>
      <c r="K105" s="53"/>
      <c r="L105" s="54"/>
    </row>
    <row r="106" spans="1:12" x14ac:dyDescent="0.2">
      <c r="A106" s="60">
        <f t="shared" ref="A106:A137" si="22">+A105+$H$2</f>
        <v>0.48500000000000032</v>
      </c>
      <c r="B106" s="60">
        <f t="shared" si="21"/>
        <v>9.5</v>
      </c>
      <c r="C106" s="60">
        <f t="shared" ca="1" si="16"/>
        <v>-6.3872745495896996</v>
      </c>
      <c r="D106" s="60">
        <f t="shared" ca="1" si="13"/>
        <v>-3.1936372747948499E-2</v>
      </c>
      <c r="E106" s="60">
        <f t="shared" ref="E106:E137" ca="1" si="23">+(C106-C105)/H$2</f>
        <v>47.50382944322773</v>
      </c>
      <c r="F106" s="60">
        <f t="shared" ref="F106:F137" ca="1" si="24">+F105+C105*$H$2</f>
        <v>0.36828550328929743</v>
      </c>
      <c r="G106" s="60">
        <f t="shared" ca="1" si="14"/>
        <v>-16.599119826506506</v>
      </c>
      <c r="H106" s="60">
        <f t="shared" ca="1" si="19"/>
        <v>-49.777579147915894</v>
      </c>
      <c r="I106" s="60">
        <f t="shared" ref="I106:I137" ca="1" si="25">+I105+H105*H$2</f>
        <v>15.8872745495897</v>
      </c>
      <c r="K106" s="53"/>
      <c r="L106" s="54"/>
    </row>
    <row r="107" spans="1:12" x14ac:dyDescent="0.2">
      <c r="A107" s="60">
        <f t="shared" si="22"/>
        <v>0.49000000000000032</v>
      </c>
      <c r="B107" s="60">
        <f t="shared" si="21"/>
        <v>9.5</v>
      </c>
      <c r="C107" s="60">
        <f t="shared" ca="1" si="16"/>
        <v>-6.1383866538501195</v>
      </c>
      <c r="D107" s="60">
        <f t="shared" ca="1" si="13"/>
        <v>-3.0691933269250599E-2</v>
      </c>
      <c r="E107" s="60">
        <f t="shared" ca="1" si="23"/>
        <v>49.777579147916029</v>
      </c>
      <c r="F107" s="60">
        <f t="shared" ca="1" si="24"/>
        <v>0.33634913054134896</v>
      </c>
      <c r="G107" s="60">
        <f t="shared" ca="1" si="14"/>
        <v>-16.318679013954615</v>
      </c>
      <c r="H107" s="60">
        <f t="shared" ca="1" si="19"/>
        <v>-51.925061272911158</v>
      </c>
      <c r="I107" s="60">
        <f t="shared" ca="1" si="25"/>
        <v>15.63838665385012</v>
      </c>
      <c r="K107" s="53"/>
      <c r="L107" s="54"/>
    </row>
    <row r="108" spans="1:12" x14ac:dyDescent="0.2">
      <c r="A108" s="60">
        <f t="shared" si="22"/>
        <v>0.49500000000000033</v>
      </c>
      <c r="B108" s="60">
        <f t="shared" si="21"/>
        <v>9.5</v>
      </c>
      <c r="C108" s="60">
        <f t="shared" ca="1" si="16"/>
        <v>-5.8787613474855629</v>
      </c>
      <c r="D108" s="60">
        <f t="shared" ca="1" si="13"/>
        <v>-2.9393806737427815E-2</v>
      </c>
      <c r="E108" s="60">
        <f t="shared" ca="1" si="23"/>
        <v>51.925061272911321</v>
      </c>
      <c r="F108" s="60">
        <f t="shared" ca="1" si="24"/>
        <v>0.30565719727209839</v>
      </c>
      <c r="G108" s="60">
        <f t="shared" ca="1" si="14"/>
        <v>-15.971510526686384</v>
      </c>
      <c r="H108" s="60">
        <f t="shared" ca="1" si="19"/>
        <v>-53.942486866505</v>
      </c>
      <c r="I108" s="60">
        <f t="shared" ca="1" si="25"/>
        <v>15.378761347485563</v>
      </c>
      <c r="K108" s="53"/>
      <c r="L108" s="54"/>
    </row>
    <row r="109" spans="1:12" x14ac:dyDescent="0.2">
      <c r="A109" s="60">
        <f t="shared" si="22"/>
        <v>0.50000000000000033</v>
      </c>
      <c r="B109" s="60">
        <f t="shared" si="21"/>
        <v>9.5</v>
      </c>
      <c r="C109" s="60">
        <f t="shared" ca="1" si="16"/>
        <v>-5.6090489131530372</v>
      </c>
      <c r="D109" s="60">
        <f t="shared" ca="1" si="13"/>
        <v>-2.8045244565765185E-2</v>
      </c>
      <c r="E109" s="60">
        <f t="shared" ca="1" si="23"/>
        <v>53.942486866505135</v>
      </c>
      <c r="F109" s="60">
        <f t="shared" ca="1" si="24"/>
        <v>0.27626339053467058</v>
      </c>
      <c r="G109" s="60">
        <f t="shared" ca="1" si="14"/>
        <v>-15.558966971818272</v>
      </c>
      <c r="H109" s="60">
        <f t="shared" ca="1" si="19"/>
        <v>-55.826092757271439</v>
      </c>
      <c r="I109" s="60">
        <f t="shared" ca="1" si="25"/>
        <v>15.109048913153037</v>
      </c>
      <c r="K109" s="53"/>
      <c r="L109" s="54"/>
    </row>
    <row r="110" spans="1:12" x14ac:dyDescent="0.2">
      <c r="A110" s="60">
        <f t="shared" si="22"/>
        <v>0.50500000000000034</v>
      </c>
      <c r="B110" s="60">
        <f t="shared" ref="B110:B173" si="26">+B109</f>
        <v>9.5</v>
      </c>
      <c r="C110" s="60">
        <f t="shared" ca="1" si="16"/>
        <v>-5.32991844936668</v>
      </c>
      <c r="D110" s="60">
        <f t="shared" ca="1" si="13"/>
        <v>-2.6649592246833401E-2</v>
      </c>
      <c r="E110" s="60">
        <f t="shared" ca="1" si="23"/>
        <v>55.826092757271439</v>
      </c>
      <c r="F110" s="60">
        <f t="shared" ca="1" si="24"/>
        <v>0.2482181459689054</v>
      </c>
      <c r="G110" s="60">
        <f t="shared" ca="1" si="14"/>
        <v>-15.082540193695543</v>
      </c>
      <c r="H110" s="60">
        <f t="shared" ca="1" si="19"/>
        <v>-57.572141593646826</v>
      </c>
      <c r="I110" s="60">
        <f t="shared" ca="1" si="25"/>
        <v>14.82991844936668</v>
      </c>
      <c r="K110" s="53"/>
      <c r="L110" s="54"/>
    </row>
    <row r="111" spans="1:12" x14ac:dyDescent="0.2">
      <c r="A111" s="60">
        <f t="shared" si="22"/>
        <v>0.51000000000000034</v>
      </c>
      <c r="B111" s="60">
        <f t="shared" si="26"/>
        <v>9.5</v>
      </c>
      <c r="C111" s="60">
        <f t="shared" ca="1" si="16"/>
        <v>-5.0420577413984464</v>
      </c>
      <c r="D111" s="60">
        <f t="shared" ca="1" si="13"/>
        <v>-2.5210288706992233E-2</v>
      </c>
      <c r="E111" s="60">
        <f t="shared" ca="1" si="23"/>
        <v>57.57214159364672</v>
      </c>
      <c r="F111" s="60">
        <f t="shared" ca="1" si="24"/>
        <v>0.22156855372207201</v>
      </c>
      <c r="G111" s="60">
        <f t="shared" ca="1" si="14"/>
        <v>-14.543862743276687</v>
      </c>
      <c r="H111" s="60">
        <f t="shared" ca="1" si="19"/>
        <v>-59.176921877372507</v>
      </c>
      <c r="I111" s="60">
        <f t="shared" ca="1" si="25"/>
        <v>14.542057741398446</v>
      </c>
      <c r="K111" s="53"/>
      <c r="L111" s="54"/>
    </row>
    <row r="112" spans="1:12" x14ac:dyDescent="0.2">
      <c r="A112" s="60">
        <f t="shared" si="22"/>
        <v>0.51500000000000035</v>
      </c>
      <c r="B112" s="60">
        <f t="shared" si="26"/>
        <v>9.5</v>
      </c>
      <c r="C112" s="60">
        <f t="shared" ca="1" si="16"/>
        <v>-4.7461731320115845</v>
      </c>
      <c r="D112" s="60">
        <f t="shared" ca="1" si="13"/>
        <v>-2.3730865660057922E-2</v>
      </c>
      <c r="E112" s="60">
        <f t="shared" ca="1" si="23"/>
        <v>59.176921877372379</v>
      </c>
      <c r="F112" s="60">
        <f t="shared" ca="1" si="24"/>
        <v>0.19635826501507977</v>
      </c>
      <c r="G112" s="60">
        <f t="shared" ca="1" si="14"/>
        <v>-13.944709333434751</v>
      </c>
      <c r="H112" s="60">
        <f t="shared" ca="1" si="19"/>
        <v>-60.636747990958597</v>
      </c>
      <c r="I112" s="60">
        <f t="shared" ca="1" si="25"/>
        <v>14.246173132011585</v>
      </c>
      <c r="K112" s="53"/>
      <c r="L112" s="54"/>
    </row>
    <row r="113" spans="1:12" x14ac:dyDescent="0.2">
      <c r="A113" s="60">
        <f t="shared" si="22"/>
        <v>0.52000000000000035</v>
      </c>
      <c r="B113" s="60">
        <f t="shared" si="26"/>
        <v>9.5</v>
      </c>
      <c r="C113" s="60">
        <f t="shared" ca="1" si="16"/>
        <v>-4.4429893920567913</v>
      </c>
      <c r="D113" s="60">
        <f t="shared" ca="1" si="13"/>
        <v>-2.2214946960283956E-2</v>
      </c>
      <c r="E113" s="60">
        <f t="shared" ca="1" si="23"/>
        <v>60.636747990958639</v>
      </c>
      <c r="F113" s="60">
        <f t="shared" ca="1" si="24"/>
        <v>0.17262739935502186</v>
      </c>
      <c r="G113" s="60">
        <f t="shared" ca="1" si="14"/>
        <v>-13.286998280271813</v>
      </c>
      <c r="H113" s="60">
        <f t="shared" ca="1" si="19"/>
        <v>-61.94796021932337</v>
      </c>
      <c r="I113" s="60">
        <f t="shared" ca="1" si="25"/>
        <v>13.942989392056791</v>
      </c>
      <c r="K113" s="53"/>
      <c r="L113" s="54"/>
    </row>
    <row r="114" spans="1:12" x14ac:dyDescent="0.2">
      <c r="A114" s="60">
        <f t="shared" si="22"/>
        <v>0.52500000000000036</v>
      </c>
      <c r="B114" s="60">
        <f t="shared" si="26"/>
        <v>9.5</v>
      </c>
      <c r="C114" s="60">
        <f t="shared" ca="1" si="16"/>
        <v>-4.1332495909601743</v>
      </c>
      <c r="D114" s="60">
        <f t="shared" ca="1" si="13"/>
        <v>-2.0666247954800872E-2</v>
      </c>
      <c r="E114" s="60">
        <f t="shared" ca="1" si="23"/>
        <v>61.947960219323406</v>
      </c>
      <c r="F114" s="60">
        <f t="shared" ca="1" si="24"/>
        <v>0.15041245239473791</v>
      </c>
      <c r="G114" s="60">
        <f t="shared" ca="1" si="14"/>
        <v>-12.572792930542814</v>
      </c>
      <c r="H114" s="60">
        <f t="shared" ca="1" si="19"/>
        <v>-63.106924765760283</v>
      </c>
      <c r="I114" s="60">
        <f t="shared" ca="1" si="25"/>
        <v>13.633249590960174</v>
      </c>
      <c r="K114" s="53"/>
      <c r="L114" s="54"/>
    </row>
    <row r="115" spans="1:12" x14ac:dyDescent="0.2">
      <c r="A115" s="60">
        <f t="shared" si="22"/>
        <v>0.53000000000000036</v>
      </c>
      <c r="B115" s="60">
        <f t="shared" si="26"/>
        <v>9.5</v>
      </c>
      <c r="C115" s="60">
        <f t="shared" ca="1" si="16"/>
        <v>-3.8177149671313728</v>
      </c>
      <c r="D115" s="60">
        <f t="shared" ca="1" si="13"/>
        <v>-1.9088574835656864E-2</v>
      </c>
      <c r="E115" s="60">
        <f t="shared" ca="1" si="23"/>
        <v>63.106924765760297</v>
      </c>
      <c r="F115" s="60">
        <f t="shared" ca="1" si="24"/>
        <v>0.12974620443993704</v>
      </c>
      <c r="G115" s="60">
        <f t="shared" ca="1" si="14"/>
        <v>-11.804303075285398</v>
      </c>
      <c r="H115" s="60">
        <f t="shared" ca="1" si="19"/>
        <v>-64.11003376238196</v>
      </c>
      <c r="I115" s="60">
        <f t="shared" ca="1" si="25"/>
        <v>13.317714967131373</v>
      </c>
      <c r="K115" s="53"/>
      <c r="L115" s="54"/>
    </row>
    <row r="116" spans="1:12" x14ac:dyDescent="0.2">
      <c r="A116" s="60">
        <f t="shared" si="22"/>
        <v>0.53500000000000036</v>
      </c>
      <c r="B116" s="60">
        <f t="shared" si="26"/>
        <v>9.5</v>
      </c>
      <c r="C116" s="60">
        <f t="shared" ca="1" si="16"/>
        <v>-3.4971647983194636</v>
      </c>
      <c r="D116" s="60">
        <f t="shared" ca="1" si="13"/>
        <v>-1.7485823991597319E-2</v>
      </c>
      <c r="E116" s="60">
        <f t="shared" ca="1" si="23"/>
        <v>64.110033762381846</v>
      </c>
      <c r="F116" s="60">
        <f t="shared" ca="1" si="24"/>
        <v>0.11065762960428017</v>
      </c>
      <c r="G116" s="60">
        <f t="shared" ca="1" si="14"/>
        <v>-10.983886349752304</v>
      </c>
      <c r="H116" s="60">
        <f t="shared" ca="1" si="19"/>
        <v>-64.957796386524493</v>
      </c>
      <c r="I116" s="60">
        <f t="shared" ca="1" si="25"/>
        <v>12.997164798319464</v>
      </c>
      <c r="K116" s="53"/>
      <c r="L116" s="54"/>
    </row>
    <row r="117" spans="1:12" x14ac:dyDescent="0.2">
      <c r="A117" s="60">
        <f t="shared" si="22"/>
        <v>0.54000000000000037</v>
      </c>
      <c r="B117" s="60">
        <f t="shared" si="26"/>
        <v>9.5</v>
      </c>
      <c r="C117" s="60">
        <f t="shared" ca="1" si="16"/>
        <v>-3.1723758163868414</v>
      </c>
      <c r="D117" s="60">
        <f t="shared" ca="1" si="13"/>
        <v>-1.5861879081934208E-2</v>
      </c>
      <c r="E117" s="60">
        <f t="shared" ca="1" si="23"/>
        <v>64.957796386524436</v>
      </c>
      <c r="F117" s="60">
        <f t="shared" ca="1" si="24"/>
        <v>9.3171805612682859E-2</v>
      </c>
      <c r="G117" s="60">
        <f t="shared" ca="1" si="14"/>
        <v>-10.113971888627633</v>
      </c>
      <c r="H117" s="60">
        <f t="shared" ca="1" si="19"/>
        <v>-65.650932388013345</v>
      </c>
      <c r="I117" s="60">
        <f t="shared" ca="1" si="25"/>
        <v>12.672375816386841</v>
      </c>
      <c r="K117" s="53"/>
      <c r="L117" s="54"/>
    </row>
    <row r="118" spans="1:12" x14ac:dyDescent="0.2">
      <c r="A118" s="60">
        <f t="shared" si="22"/>
        <v>0.54500000000000037</v>
      </c>
      <c r="B118" s="60">
        <f t="shared" si="26"/>
        <v>9.5</v>
      </c>
      <c r="C118" s="60">
        <f t="shared" ca="1" si="16"/>
        <v>-2.8441211544467748</v>
      </c>
      <c r="D118" s="60">
        <f t="shared" ca="1" si="13"/>
        <v>-1.4220605772233875E-2</v>
      </c>
      <c r="E118" s="60">
        <f t="shared" ca="1" si="23"/>
        <v>65.650932388013317</v>
      </c>
      <c r="F118" s="60">
        <f t="shared" ca="1" si="24"/>
        <v>7.7309926530748654E-2</v>
      </c>
      <c r="G118" s="60">
        <f t="shared" ca="1" si="14"/>
        <v>-9.197056059956191</v>
      </c>
      <c r="H118" s="60">
        <f t="shared" ca="1" si="19"/>
        <v>-66.190372230755386</v>
      </c>
      <c r="I118" s="60">
        <f t="shared" ca="1" si="25"/>
        <v>12.344121154446775</v>
      </c>
      <c r="K118" s="53"/>
      <c r="L118" s="54"/>
    </row>
    <row r="119" spans="1:12" x14ac:dyDescent="0.2">
      <c r="A119" s="60">
        <f t="shared" si="22"/>
        <v>0.55000000000000038</v>
      </c>
      <c r="B119" s="60">
        <f t="shared" si="26"/>
        <v>9.5</v>
      </c>
      <c r="C119" s="60">
        <f t="shared" ca="1" si="16"/>
        <v>-2.5131692932929983</v>
      </c>
      <c r="D119" s="60">
        <f t="shared" ca="1" si="13"/>
        <v>-1.2565846466464992E-2</v>
      </c>
      <c r="E119" s="60">
        <f t="shared" ca="1" si="23"/>
        <v>66.190372230755301</v>
      </c>
      <c r="F119" s="60">
        <f t="shared" ca="1" si="24"/>
        <v>6.3089320758514783E-2</v>
      </c>
      <c r="G119" s="60">
        <f t="shared" ca="1" si="14"/>
        <v>-8.2356980867106859</v>
      </c>
      <c r="H119" s="60">
        <f t="shared" ca="1" si="19"/>
        <v>-66.577257200110225</v>
      </c>
      <c r="I119" s="60">
        <f t="shared" ca="1" si="25"/>
        <v>12.013169293292998</v>
      </c>
      <c r="K119" s="53"/>
      <c r="L119" s="54"/>
    </row>
    <row r="120" spans="1:12" x14ac:dyDescent="0.2">
      <c r="A120" s="60">
        <f t="shared" si="22"/>
        <v>0.55500000000000038</v>
      </c>
      <c r="B120" s="60">
        <f t="shared" si="26"/>
        <v>9.5</v>
      </c>
      <c r="C120" s="60">
        <f t="shared" ca="1" si="16"/>
        <v>-2.1802830072924468</v>
      </c>
      <c r="D120" s="60">
        <f t="shared" ca="1" si="13"/>
        <v>-1.0901415036462234E-2</v>
      </c>
      <c r="E120" s="60">
        <f t="shared" ca="1" si="23"/>
        <v>66.577257200110296</v>
      </c>
      <c r="F120" s="60">
        <f t="shared" ca="1" si="24"/>
        <v>5.0523474292049793E-2</v>
      </c>
      <c r="G120" s="60">
        <f t="shared" ca="1" si="14"/>
        <v>-7.2325155565732642</v>
      </c>
      <c r="H120" s="60">
        <f t="shared" ca="1" si="19"/>
        <v>-66.812939476769472</v>
      </c>
      <c r="I120" s="60">
        <f t="shared" ca="1" si="25"/>
        <v>11.680283007292447</v>
      </c>
      <c r="K120" s="53"/>
      <c r="L120" s="54"/>
    </row>
    <row r="121" spans="1:12" x14ac:dyDescent="0.2">
      <c r="A121" s="60">
        <f t="shared" si="22"/>
        <v>0.56000000000000039</v>
      </c>
      <c r="B121" s="60">
        <f t="shared" si="26"/>
        <v>9.5</v>
      </c>
      <c r="C121" s="60">
        <f t="shared" ca="1" si="16"/>
        <v>-1.8462183099085987</v>
      </c>
      <c r="D121" s="60">
        <f t="shared" ca="1" si="13"/>
        <v>-9.231091549542993E-3</v>
      </c>
      <c r="E121" s="60">
        <f t="shared" ca="1" si="23"/>
        <v>66.812939476769628</v>
      </c>
      <c r="F121" s="60">
        <f t="shared" ca="1" si="24"/>
        <v>3.9622059255587559E-2</v>
      </c>
      <c r="G121" s="60">
        <f t="shared" ca="1" si="14"/>
        <v>-6.1901798205118181</v>
      </c>
      <c r="H121" s="60">
        <f t="shared" ca="1" si="19"/>
        <v>-66.898982177861214</v>
      </c>
      <c r="I121" s="60">
        <f t="shared" ca="1" si="25"/>
        <v>11.346218309908599</v>
      </c>
      <c r="K121" s="53"/>
      <c r="L121" s="54"/>
    </row>
    <row r="122" spans="1:12" x14ac:dyDescent="0.2">
      <c r="A122" s="60">
        <f t="shared" si="22"/>
        <v>0.56500000000000039</v>
      </c>
      <c r="B122" s="60">
        <f t="shared" si="26"/>
        <v>9.5</v>
      </c>
      <c r="C122" s="60">
        <f t="shared" ca="1" si="16"/>
        <v>-1.5117233990192922</v>
      </c>
      <c r="D122" s="60">
        <f t="shared" ca="1" si="13"/>
        <v>-7.5586169950964616E-3</v>
      </c>
      <c r="E122" s="60">
        <f t="shared" ca="1" si="23"/>
        <v>66.898982177861299</v>
      </c>
      <c r="F122" s="60">
        <f t="shared" ca="1" si="24"/>
        <v>3.0390967706044568E-2</v>
      </c>
      <c r="G122" s="60">
        <f t="shared" ca="1" si="14"/>
        <v>-5.1114112807352878</v>
      </c>
      <c r="H122" s="60">
        <f t="shared" ca="1" si="19"/>
        <v>-66.837159365987986</v>
      </c>
      <c r="I122" s="60">
        <f t="shared" ca="1" si="25"/>
        <v>11.011723399019292</v>
      </c>
      <c r="K122" s="53"/>
      <c r="L122" s="54"/>
    </row>
    <row r="123" spans="1:12" x14ac:dyDescent="0.2">
      <c r="A123" s="60">
        <f t="shared" si="22"/>
        <v>0.5700000000000004</v>
      </c>
      <c r="B123" s="60">
        <f t="shared" si="26"/>
        <v>9.5</v>
      </c>
      <c r="C123" s="60">
        <f t="shared" ca="1" si="16"/>
        <v>-1.1775376021893518</v>
      </c>
      <c r="D123" s="60">
        <f t="shared" ca="1" si="13"/>
        <v>-5.8876880109467594E-3</v>
      </c>
      <c r="E123" s="60">
        <f t="shared" ca="1" si="23"/>
        <v>66.837159365988086</v>
      </c>
      <c r="F123" s="60">
        <f t="shared" ca="1" si="24"/>
        <v>2.2832350710948107E-2</v>
      </c>
      <c r="G123" s="60">
        <f t="shared" ca="1" si="14"/>
        <v>-3.998974568615806</v>
      </c>
      <c r="H123" s="60">
        <f t="shared" ca="1" si="19"/>
        <v>-66.629456026895596</v>
      </c>
      <c r="I123" s="60">
        <f t="shared" ca="1" si="25"/>
        <v>10.677537602189352</v>
      </c>
      <c r="K123" s="53"/>
      <c r="L123" s="54"/>
    </row>
    <row r="124" spans="1:12" x14ac:dyDescent="0.2">
      <c r="A124" s="60">
        <f t="shared" si="22"/>
        <v>0.5750000000000004</v>
      </c>
      <c r="B124" s="60">
        <f t="shared" si="26"/>
        <v>9.5</v>
      </c>
      <c r="C124" s="60">
        <f t="shared" ca="1" si="16"/>
        <v>-0.84439032205487408</v>
      </c>
      <c r="D124" s="60">
        <f t="shared" ca="1" si="13"/>
        <v>-4.2219516102743708E-3</v>
      </c>
      <c r="E124" s="60">
        <f t="shared" ca="1" si="23"/>
        <v>66.629456026895539</v>
      </c>
      <c r="F124" s="60">
        <f t="shared" ca="1" si="24"/>
        <v>1.6944662700001348E-2</v>
      </c>
      <c r="G124" s="60">
        <f t="shared" ca="1" si="14"/>
        <v>-2.8556736131690292</v>
      </c>
      <c r="H124" s="60">
        <f t="shared" ca="1" si="19"/>
        <v>-66.278068016461091</v>
      </c>
      <c r="I124" s="60">
        <f t="shared" ca="1" si="25"/>
        <v>10.344390322054874</v>
      </c>
      <c r="K124" s="53"/>
      <c r="L124" s="54"/>
    </row>
    <row r="125" spans="1:12" x14ac:dyDescent="0.2">
      <c r="A125" s="60">
        <f t="shared" si="22"/>
        <v>0.5800000000000004</v>
      </c>
      <c r="B125" s="60">
        <f t="shared" si="26"/>
        <v>9.5</v>
      </c>
      <c r="C125" s="60">
        <f t="shared" ca="1" si="16"/>
        <v>-0.51299998197256791</v>
      </c>
      <c r="D125" s="60">
        <f t="shared" ca="1" si="13"/>
        <v>-2.5649999098628397E-3</v>
      </c>
      <c r="E125" s="60">
        <f t="shared" ca="1" si="23"/>
        <v>66.278068016461233</v>
      </c>
      <c r="F125" s="60">
        <f t="shared" ca="1" si="24"/>
        <v>1.2722711089726977E-2</v>
      </c>
      <c r="G125" s="60">
        <f t="shared" ca="1" si="14"/>
        <v>-1.6843466006871779</v>
      </c>
      <c r="H125" s="60">
        <f t="shared" ca="1" si="19"/>
        <v>-65.785401977677537</v>
      </c>
      <c r="I125" s="60">
        <f t="shared" ca="1" si="25"/>
        <v>10.012999981972568</v>
      </c>
      <c r="K125" s="53"/>
      <c r="L125" s="54"/>
    </row>
    <row r="126" spans="1:12" x14ac:dyDescent="0.2">
      <c r="A126" s="60">
        <f t="shared" si="22"/>
        <v>0.58500000000000041</v>
      </c>
      <c r="B126" s="60">
        <f t="shared" si="26"/>
        <v>9.5</v>
      </c>
      <c r="C126" s="60">
        <f t="shared" ca="1" si="16"/>
        <v>-0.18407297208418072</v>
      </c>
      <c r="D126" s="60">
        <f t="shared" ca="1" si="13"/>
        <v>-9.2036486042090359E-4</v>
      </c>
      <c r="E126" s="60">
        <f t="shared" ca="1" si="23"/>
        <v>65.785401977677438</v>
      </c>
      <c r="F126" s="60">
        <f t="shared" ca="1" si="24"/>
        <v>1.0157711179864137E-2</v>
      </c>
      <c r="G126" s="60">
        <f t="shared" ca="1" si="14"/>
        <v>-0.48786082612250947</v>
      </c>
      <c r="H126" s="60">
        <f t="shared" ca="1" si="19"/>
        <v>-65.154075228304151</v>
      </c>
      <c r="I126" s="60">
        <f t="shared" ca="1" si="25"/>
        <v>9.6840729720841807</v>
      </c>
      <c r="K126" s="53"/>
      <c r="L126" s="54"/>
    </row>
    <row r="127" spans="1:12" x14ac:dyDescent="0.2">
      <c r="A127" s="60">
        <f t="shared" si="22"/>
        <v>0.59000000000000041</v>
      </c>
      <c r="B127" s="60">
        <f t="shared" si="26"/>
        <v>9.5</v>
      </c>
      <c r="C127" s="60">
        <f t="shared" ca="1" si="16"/>
        <v>0.14169740405733933</v>
      </c>
      <c r="D127" s="60">
        <f t="shared" ca="1" si="13"/>
        <v>7.0848702028669663E-4</v>
      </c>
      <c r="E127" s="60">
        <f t="shared" ca="1" si="23"/>
        <v>65.154075228304009</v>
      </c>
      <c r="F127" s="60">
        <f t="shared" ca="1" si="24"/>
        <v>9.2373463194432345E-3</v>
      </c>
      <c r="G127" s="60">
        <f t="shared" ca="1" si="14"/>
        <v>0.73089256317825679</v>
      </c>
      <c r="H127" s="60">
        <f t="shared" ca="1" si="19"/>
        <v>-64.386915619840082</v>
      </c>
      <c r="I127" s="60">
        <f t="shared" ca="1" si="25"/>
        <v>9.3583025959426607</v>
      </c>
      <c r="K127" s="53"/>
      <c r="L127" s="54"/>
    </row>
    <row r="128" spans="1:12" x14ac:dyDescent="0.2">
      <c r="A128" s="60">
        <f t="shared" si="22"/>
        <v>0.59500000000000042</v>
      </c>
      <c r="B128" s="60">
        <f t="shared" si="26"/>
        <v>9.5</v>
      </c>
      <c r="C128" s="60">
        <f t="shared" ca="1" si="16"/>
        <v>0.46363198215654045</v>
      </c>
      <c r="D128" s="60">
        <f t="shared" ca="1" si="13"/>
        <v>2.3181599107827025E-3</v>
      </c>
      <c r="E128" s="60">
        <f t="shared" ca="1" si="23"/>
        <v>64.386915619840224</v>
      </c>
      <c r="F128" s="60">
        <f t="shared" ca="1" si="24"/>
        <v>9.9458333397299311E-3</v>
      </c>
      <c r="G128" s="60">
        <f t="shared" ca="1" si="14"/>
        <v>1.9690039307851226</v>
      </c>
      <c r="H128" s="60">
        <f t="shared" ca="1" si="19"/>
        <v>-63.48696136847105</v>
      </c>
      <c r="I128" s="60">
        <f t="shared" ca="1" si="25"/>
        <v>9.0363680178434596</v>
      </c>
      <c r="K128" s="53"/>
      <c r="L128" s="54"/>
    </row>
    <row r="129" spans="1:12" x14ac:dyDescent="0.2">
      <c r="A129" s="60">
        <f t="shared" si="22"/>
        <v>0.60000000000000042</v>
      </c>
      <c r="B129" s="60">
        <f t="shared" si="26"/>
        <v>9.5</v>
      </c>
      <c r="C129" s="60">
        <f t="shared" ca="1" si="16"/>
        <v>0.78106678899889559</v>
      </c>
      <c r="D129" s="60">
        <f t="shared" ca="1" si="13"/>
        <v>3.9053339449944781E-3</v>
      </c>
      <c r="E129" s="60">
        <f t="shared" ca="1" si="23"/>
        <v>63.486961368471029</v>
      </c>
      <c r="F129" s="60">
        <f t="shared" ca="1" si="24"/>
        <v>1.2263993250512634E-2</v>
      </c>
      <c r="G129" s="60">
        <f t="shared" ca="1" si="14"/>
        <v>3.2235506209356548</v>
      </c>
      <c r="H129" s="60">
        <f t="shared" ca="1" si="19"/>
        <v>-62.457460858628416</v>
      </c>
      <c r="I129" s="60">
        <f t="shared" ca="1" si="25"/>
        <v>8.7189332110011044</v>
      </c>
      <c r="K129" s="53"/>
      <c r="L129" s="54"/>
    </row>
    <row r="130" spans="1:12" x14ac:dyDescent="0.2">
      <c r="A130" s="60">
        <f t="shared" si="22"/>
        <v>0.60500000000000043</v>
      </c>
      <c r="B130" s="60">
        <f t="shared" si="26"/>
        <v>9.5</v>
      </c>
      <c r="C130" s="60">
        <f t="shared" ca="1" si="16"/>
        <v>1.0933540932920369</v>
      </c>
      <c r="D130" s="60">
        <f t="shared" ca="1" si="13"/>
        <v>5.4667704664601849E-3</v>
      </c>
      <c r="E130" s="60">
        <f t="shared" ca="1" si="23"/>
        <v>62.457460858628266</v>
      </c>
      <c r="F130" s="60">
        <f t="shared" ca="1" si="24"/>
        <v>1.6169327195507111E-2</v>
      </c>
      <c r="G130" s="60">
        <f t="shared" ca="1" si="14"/>
        <v>4.4916025341171339</v>
      </c>
      <c r="H130" s="60">
        <f t="shared" ca="1" si="19"/>
        <v>-61.301872419790591</v>
      </c>
      <c r="I130" s="60">
        <f t="shared" ca="1" si="25"/>
        <v>8.4066459067079631</v>
      </c>
      <c r="K130" s="53"/>
      <c r="L130" s="54"/>
    </row>
    <row r="131" spans="1:12" x14ac:dyDescent="0.2">
      <c r="A131" s="60">
        <f t="shared" si="22"/>
        <v>0.61000000000000043</v>
      </c>
      <c r="B131" s="60">
        <f t="shared" si="26"/>
        <v>9.5</v>
      </c>
      <c r="C131" s="60">
        <f t="shared" ca="1" si="16"/>
        <v>1.3998634553909906</v>
      </c>
      <c r="D131" s="60">
        <f t="shared" ca="1" si="13"/>
        <v>6.9993172769549526E-3</v>
      </c>
      <c r="E131" s="60">
        <f t="shared" ca="1" si="23"/>
        <v>61.301872419790726</v>
      </c>
      <c r="F131" s="60">
        <f t="shared" ca="1" si="24"/>
        <v>2.1636097661967297E-2</v>
      </c>
      <c r="G131" s="60">
        <f t="shared" ca="1" si="14"/>
        <v>5.7702278078692268</v>
      </c>
      <c r="H131" s="60">
        <f t="shared" ca="1" si="19"/>
        <v>-60.023864077147742</v>
      </c>
      <c r="I131" s="60">
        <f t="shared" ca="1" si="25"/>
        <v>8.1001365446090094</v>
      </c>
      <c r="K131" s="53"/>
      <c r="L131" s="54"/>
    </row>
    <row r="132" spans="1:12" x14ac:dyDescent="0.2">
      <c r="A132" s="60">
        <f t="shared" si="22"/>
        <v>0.61500000000000044</v>
      </c>
      <c r="B132" s="60">
        <f t="shared" si="26"/>
        <v>9.5</v>
      </c>
      <c r="C132" s="60">
        <f t="shared" ca="1" si="16"/>
        <v>1.6999827757767294</v>
      </c>
      <c r="D132" s="60">
        <f t="shared" ca="1" si="13"/>
        <v>8.4999138788836477E-3</v>
      </c>
      <c r="E132" s="60">
        <f t="shared" ca="1" si="23"/>
        <v>60.023864077147771</v>
      </c>
      <c r="F132" s="60">
        <f t="shared" ca="1" si="24"/>
        <v>2.863541493892225E-2</v>
      </c>
      <c r="G132" s="60">
        <f t="shared" ca="1" si="14"/>
        <v>7.0564986021943525</v>
      </c>
      <c r="H132" s="60">
        <f t="shared" ca="1" si="19"/>
        <v>-58.627313276741411</v>
      </c>
      <c r="I132" s="60">
        <f t="shared" ca="1" si="25"/>
        <v>7.8000172242232706</v>
      </c>
      <c r="K132" s="53"/>
      <c r="L132" s="54"/>
    </row>
    <row r="133" spans="1:12" x14ac:dyDescent="0.2">
      <c r="A133" s="60">
        <f t="shared" si="22"/>
        <v>0.62000000000000044</v>
      </c>
      <c r="B133" s="60">
        <f t="shared" si="26"/>
        <v>9.5</v>
      </c>
      <c r="C133" s="60">
        <f t="shared" ca="1" si="16"/>
        <v>1.9931193421604361</v>
      </c>
      <c r="D133" s="60">
        <f t="shared" ca="1" si="13"/>
        <v>9.9655967108021812E-3</v>
      </c>
      <c r="E133" s="60">
        <f t="shared" ca="1" si="23"/>
        <v>58.627313276741333</v>
      </c>
      <c r="F133" s="60">
        <f t="shared" ca="1" si="24"/>
        <v>3.7135328817805902E-2</v>
      </c>
      <c r="G133" s="60">
        <f t="shared" ca="1" si="14"/>
        <v>8.3474969889609625</v>
      </c>
      <c r="H133" s="60">
        <f t="shared" ca="1" si="19"/>
        <v>-57.116306585681279</v>
      </c>
      <c r="I133" s="60">
        <f t="shared" ca="1" si="25"/>
        <v>7.5068806578395639</v>
      </c>
      <c r="K133" s="53"/>
      <c r="L133" s="54"/>
    </row>
    <row r="134" spans="1:12" x14ac:dyDescent="0.2">
      <c r="A134" s="60">
        <f t="shared" si="22"/>
        <v>0.62500000000000044</v>
      </c>
      <c r="B134" s="60">
        <f t="shared" si="26"/>
        <v>9.5</v>
      </c>
      <c r="C134" s="60">
        <f t="shared" ca="1" si="16"/>
        <v>2.2787008750888429</v>
      </c>
      <c r="D134" s="60">
        <f t="shared" ca="1" si="13"/>
        <v>1.1393504375444214E-2</v>
      </c>
      <c r="E134" s="60">
        <f t="shared" ca="1" si="23"/>
        <v>57.116306585681365</v>
      </c>
      <c r="F134" s="60">
        <f t="shared" ca="1" si="24"/>
        <v>4.7100925528608083E-2</v>
      </c>
      <c r="G134" s="60">
        <f t="shared" ca="1" si="14"/>
        <v>9.6403209446829745</v>
      </c>
      <c r="H134" s="60">
        <f t="shared" ca="1" si="19"/>
        <v>-55.495139368032731</v>
      </c>
      <c r="I134" s="60">
        <f t="shared" ca="1" si="25"/>
        <v>7.2212991249111571</v>
      </c>
      <c r="K134" s="53"/>
      <c r="L134" s="54"/>
    </row>
    <row r="135" spans="1:12" x14ac:dyDescent="0.2">
      <c r="A135" s="60">
        <f t="shared" si="22"/>
        <v>0.63000000000000045</v>
      </c>
      <c r="B135" s="60">
        <f t="shared" si="26"/>
        <v>9.5</v>
      </c>
      <c r="C135" s="60">
        <f t="shared" ca="1" si="16"/>
        <v>2.5561765719290062</v>
      </c>
      <c r="D135" s="60">
        <f t="shared" ca="1" si="13"/>
        <v>1.2780882859645031E-2</v>
      </c>
      <c r="E135" s="60">
        <f t="shared" ca="1" si="23"/>
        <v>55.495139368032653</v>
      </c>
      <c r="F135" s="60">
        <f t="shared" ca="1" si="24"/>
        <v>5.8494429904052299E-2</v>
      </c>
      <c r="G135" s="60">
        <f t="shared" ca="1" si="14"/>
        <v>10.932090446056989</v>
      </c>
      <c r="H135" s="60">
        <f t="shared" ca="1" si="19"/>
        <v>-53.768315436959405</v>
      </c>
      <c r="I135" s="60">
        <f t="shared" ca="1" si="25"/>
        <v>6.9438234280709938</v>
      </c>
      <c r="K135" s="53"/>
      <c r="L135" s="54"/>
    </row>
    <row r="136" spans="1:12" x14ac:dyDescent="0.2">
      <c r="A136" s="60">
        <f t="shared" si="22"/>
        <v>0.63500000000000045</v>
      </c>
      <c r="B136" s="60">
        <f t="shared" si="26"/>
        <v>9.5</v>
      </c>
      <c r="C136" s="60">
        <f t="shared" ca="1" si="16"/>
        <v>2.8250181491138031</v>
      </c>
      <c r="D136" s="60">
        <f t="shared" ca="1" si="13"/>
        <v>1.4125090745569016E-2</v>
      </c>
      <c r="E136" s="60">
        <f t="shared" ca="1" si="23"/>
        <v>53.768315436959391</v>
      </c>
      <c r="F136" s="60">
        <f t="shared" ca="1" si="24"/>
        <v>7.1275312763697335E-2</v>
      </c>
      <c r="G136" s="60">
        <f t="shared" ca="1" si="14"/>
        <v>12.219953667637375</v>
      </c>
      <c r="H136" s="60">
        <f t="shared" ca="1" si="19"/>
        <v>-51.940546683696489</v>
      </c>
      <c r="I136" s="60">
        <f t="shared" ca="1" si="25"/>
        <v>6.6749818508861969</v>
      </c>
      <c r="K136" s="53"/>
      <c r="L136" s="54"/>
    </row>
    <row r="137" spans="1:12" x14ac:dyDescent="0.2">
      <c r="A137" s="60">
        <f t="shared" si="22"/>
        <v>0.64000000000000046</v>
      </c>
      <c r="B137" s="60">
        <f t="shared" si="26"/>
        <v>9.5</v>
      </c>
      <c r="C137" s="60">
        <f t="shared" ca="1" si="16"/>
        <v>3.0847208825322854</v>
      </c>
      <c r="D137" s="60">
        <f t="shared" ref="D137:D200" ca="1" si="27">+C137*H$2</f>
        <v>1.5423604412661428E-2</v>
      </c>
      <c r="E137" s="60">
        <f t="shared" ca="1" si="23"/>
        <v>51.940546683696454</v>
      </c>
      <c r="F137" s="60">
        <f t="shared" ca="1" si="24"/>
        <v>8.5400403509266351E-2</v>
      </c>
      <c r="G137" s="60">
        <f t="shared" ref="G137:G200" ca="1" si="28">+(C137*D$3+D$3*(F137)/D$4+D$3*D$5*E137)+(D$3=0)*H$1</f>
        <v>13.501093281027755</v>
      </c>
      <c r="H137" s="60">
        <f t="shared" ca="1" si="19"/>
        <v>-50.016752683921432</v>
      </c>
      <c r="I137" s="60">
        <f t="shared" ca="1" si="25"/>
        <v>6.4152791174677146</v>
      </c>
      <c r="K137" s="53"/>
      <c r="L137" s="54"/>
    </row>
    <row r="138" spans="1:12" x14ac:dyDescent="0.2">
      <c r="A138" s="60">
        <f t="shared" ref="A138:A169" si="29">+A137+$H$2</f>
        <v>0.64500000000000046</v>
      </c>
      <c r="B138" s="60">
        <f t="shared" si="26"/>
        <v>9.5</v>
      </c>
      <c r="C138" s="60">
        <f t="shared" ref="C138:C201" ca="1" si="30">B138-I138</f>
        <v>3.334804645951893</v>
      </c>
      <c r="D138" s="60">
        <f t="shared" ca="1" si="27"/>
        <v>1.6674023229759465E-2</v>
      </c>
      <c r="E138" s="60">
        <f t="shared" ref="E138:E169" ca="1" si="31">+(C138-C137)/H$2</f>
        <v>50.016752683921517</v>
      </c>
      <c r="F138" s="60">
        <f t="shared" ref="F138:F169" ca="1" si="32">+F137+C137*$H$2</f>
        <v>0.10082400792192778</v>
      </c>
      <c r="G138" s="60">
        <f t="shared" ca="1" si="28"/>
        <v>14.772732854966264</v>
      </c>
      <c r="H138" s="60">
        <f t="shared" ref="H138:H201" ca="1" si="33">+IF(A138-$H$3&gt;=0,IF($D$3&gt;0,(OFFSET(G138,-$H$3/$H$2,0,1,1)*D$1-I138)/D$2,(G138*D$1-I138)/D$2),0)</f>
        <v>-48.002060282080087</v>
      </c>
      <c r="I138" s="60">
        <f t="shared" ref="I138:I169" ca="1" si="34">+I137+H137*H$2</f>
        <v>6.165195354048107</v>
      </c>
      <c r="K138" s="53"/>
      <c r="L138" s="54"/>
    </row>
    <row r="139" spans="1:12" x14ac:dyDescent="0.2">
      <c r="A139" s="60">
        <f t="shared" si="29"/>
        <v>0.65000000000000047</v>
      </c>
      <c r="B139" s="60">
        <f t="shared" si="26"/>
        <v>9.5</v>
      </c>
      <c r="C139" s="60">
        <f t="shared" ca="1" si="30"/>
        <v>3.5748149473622934</v>
      </c>
      <c r="D139" s="60">
        <f t="shared" ca="1" si="27"/>
        <v>1.7874074736811466E-2</v>
      </c>
      <c r="E139" s="60">
        <f t="shared" ca="1" si="31"/>
        <v>48.002060282080095</v>
      </c>
      <c r="F139" s="60">
        <f t="shared" ca="1" si="32"/>
        <v>0.11749803115168725</v>
      </c>
      <c r="G139" s="60">
        <f t="shared" ca="1" si="28"/>
        <v>16.032143355680695</v>
      </c>
      <c r="H139" s="60">
        <f t="shared" ca="1" si="33"/>
        <v>-45.901803154218037</v>
      </c>
      <c r="I139" s="60">
        <f t="shared" ca="1" si="34"/>
        <v>5.9251850526377066</v>
      </c>
      <c r="K139" s="53"/>
      <c r="L139" s="54"/>
    </row>
    <row r="140" spans="1:12" x14ac:dyDescent="0.2">
      <c r="A140" s="60">
        <f t="shared" si="29"/>
        <v>0.65500000000000047</v>
      </c>
      <c r="B140" s="60">
        <f t="shared" si="26"/>
        <v>9.5</v>
      </c>
      <c r="C140" s="60">
        <f t="shared" ca="1" si="30"/>
        <v>3.8043239631333838</v>
      </c>
      <c r="D140" s="60">
        <f t="shared" ca="1" si="27"/>
        <v>1.9021619815666919E-2</v>
      </c>
      <c r="E140" s="60">
        <f t="shared" ca="1" si="31"/>
        <v>45.901803154218079</v>
      </c>
      <c r="F140" s="60">
        <f t="shared" ca="1" si="32"/>
        <v>0.13537210588849871</v>
      </c>
      <c r="G140" s="60">
        <f t="shared" ca="1" si="28"/>
        <v>17.276649746888641</v>
      </c>
      <c r="H140" s="60">
        <f t="shared" ca="1" si="33"/>
        <v>-43.721521349857667</v>
      </c>
      <c r="I140" s="60">
        <f t="shared" ca="1" si="34"/>
        <v>5.6956760368666162</v>
      </c>
      <c r="K140" s="53"/>
      <c r="L140" s="54"/>
    </row>
    <row r="141" spans="1:12" x14ac:dyDescent="0.2">
      <c r="A141" s="60">
        <f t="shared" si="29"/>
        <v>0.66000000000000048</v>
      </c>
      <c r="B141" s="60">
        <f t="shared" si="26"/>
        <v>9.5</v>
      </c>
      <c r="C141" s="60">
        <f t="shared" ca="1" si="30"/>
        <v>4.0229315698826724</v>
      </c>
      <c r="D141" s="60">
        <f t="shared" ca="1" si="27"/>
        <v>2.0114657849413364E-2</v>
      </c>
      <c r="E141" s="60">
        <f t="shared" ca="1" si="31"/>
        <v>43.721521349857717</v>
      </c>
      <c r="F141" s="60">
        <f t="shared" ca="1" si="32"/>
        <v>0.15439372570416562</v>
      </c>
      <c r="G141" s="60">
        <f t="shared" ca="1" si="28"/>
        <v>18.503637688816813</v>
      </c>
      <c r="H141" s="60">
        <f t="shared" ca="1" si="33"/>
        <v>-41.466960813453873</v>
      </c>
      <c r="I141" s="60">
        <f t="shared" ca="1" si="34"/>
        <v>5.4770684301173276</v>
      </c>
      <c r="K141" s="53"/>
      <c r="L141" s="54"/>
    </row>
    <row r="142" spans="1:12" x14ac:dyDescent="0.2">
      <c r="A142" s="60">
        <f t="shared" si="29"/>
        <v>0.66500000000000048</v>
      </c>
      <c r="B142" s="60">
        <f t="shared" si="26"/>
        <v>9.5</v>
      </c>
      <c r="C142" s="60">
        <f t="shared" ca="1" si="30"/>
        <v>4.2302663739499415</v>
      </c>
      <c r="D142" s="60">
        <f t="shared" ca="1" si="27"/>
        <v>2.1151331869749709E-2</v>
      </c>
      <c r="E142" s="60">
        <f t="shared" ca="1" si="31"/>
        <v>41.466960813453824</v>
      </c>
      <c r="F142" s="60">
        <f t="shared" ca="1" si="32"/>
        <v>0.17450838355357898</v>
      </c>
      <c r="G142" s="60">
        <f t="shared" ca="1" si="28"/>
        <v>19.710560335612918</v>
      </c>
      <c r="H142" s="60">
        <f t="shared" ca="1" si="33"/>
        <v>-39.144072885952419</v>
      </c>
      <c r="I142" s="60">
        <f t="shared" ca="1" si="34"/>
        <v>5.2697336260500585</v>
      </c>
      <c r="K142" s="53"/>
      <c r="L142" s="54"/>
    </row>
    <row r="143" spans="1:12" x14ac:dyDescent="0.2">
      <c r="A143" s="60">
        <f t="shared" si="29"/>
        <v>0.67000000000000048</v>
      </c>
      <c r="B143" s="60">
        <f t="shared" si="26"/>
        <v>9.5</v>
      </c>
      <c r="C143" s="60">
        <f t="shared" ca="1" si="30"/>
        <v>4.425986738379704</v>
      </c>
      <c r="D143" s="60">
        <f t="shared" ca="1" si="27"/>
        <v>2.2129933691898522E-2</v>
      </c>
      <c r="E143" s="60">
        <f t="shared" ca="1" si="31"/>
        <v>39.144072885952497</v>
      </c>
      <c r="F143" s="60">
        <f t="shared" ca="1" si="32"/>
        <v>0.19565971542332869</v>
      </c>
      <c r="G143" s="60">
        <f t="shared" ca="1" si="28"/>
        <v>20.894945230522826</v>
      </c>
      <c r="H143" s="60">
        <f t="shared" ca="1" si="33"/>
        <v>-36.758857071008279</v>
      </c>
      <c r="I143" s="60">
        <f t="shared" ca="1" si="34"/>
        <v>5.074013261620296</v>
      </c>
      <c r="K143" s="53"/>
      <c r="L143" s="54"/>
    </row>
    <row r="144" spans="1:12" x14ac:dyDescent="0.2">
      <c r="A144" s="60">
        <f t="shared" si="29"/>
        <v>0.67500000000000049</v>
      </c>
      <c r="B144" s="60">
        <f t="shared" si="26"/>
        <v>9.5</v>
      </c>
      <c r="C144" s="60">
        <f t="shared" ca="1" si="30"/>
        <v>4.6097810237347456</v>
      </c>
      <c r="D144" s="60">
        <f t="shared" ca="1" si="27"/>
        <v>2.3048905118673729E-2</v>
      </c>
      <c r="E144" s="60">
        <f t="shared" ca="1" si="31"/>
        <v>36.758857071008322</v>
      </c>
      <c r="F144" s="60">
        <f t="shared" ca="1" si="32"/>
        <v>0.21778964911522722</v>
      </c>
      <c r="G144" s="60">
        <f t="shared" ca="1" si="28"/>
        <v>22.054398320601944</v>
      </c>
      <c r="H144" s="60">
        <f t="shared" ca="1" si="33"/>
        <v>-34.31735165721895</v>
      </c>
      <c r="I144" s="60">
        <f t="shared" ca="1" si="34"/>
        <v>4.8902189762652544</v>
      </c>
      <c r="K144" s="53"/>
      <c r="L144" s="54"/>
    </row>
    <row r="145" spans="1:12" x14ac:dyDescent="0.2">
      <c r="A145" s="60">
        <f t="shared" si="29"/>
        <v>0.68000000000000049</v>
      </c>
      <c r="B145" s="60">
        <f t="shared" si="26"/>
        <v>9.5</v>
      </c>
      <c r="C145" s="60">
        <f t="shared" ca="1" si="30"/>
        <v>4.7813677820208405</v>
      </c>
      <c r="D145" s="60">
        <f t="shared" ca="1" si="27"/>
        <v>2.3906838910104204E-2</v>
      </c>
      <c r="E145" s="60">
        <f t="shared" ca="1" si="31"/>
        <v>34.317351657218964</v>
      </c>
      <c r="F145" s="60">
        <f t="shared" ca="1" si="32"/>
        <v>0.24083855423390094</v>
      </c>
      <c r="G145" s="60">
        <f t="shared" ca="1" si="28"/>
        <v>23.186607818333485</v>
      </c>
      <c r="H145" s="60">
        <f t="shared" ca="1" si="33"/>
        <v>-31.825624265075287</v>
      </c>
      <c r="I145" s="60">
        <f t="shared" ca="1" si="34"/>
        <v>4.7186322179791595</v>
      </c>
      <c r="K145" s="53"/>
      <c r="L145" s="54"/>
    </row>
    <row r="146" spans="1:12" x14ac:dyDescent="0.2">
      <c r="A146" s="60">
        <f t="shared" si="29"/>
        <v>0.6850000000000005</v>
      </c>
      <c r="B146" s="60">
        <f t="shared" si="26"/>
        <v>9.5</v>
      </c>
      <c r="C146" s="60">
        <f t="shared" ca="1" si="30"/>
        <v>4.9404959033462168</v>
      </c>
      <c r="D146" s="60">
        <f t="shared" ca="1" si="27"/>
        <v>2.4702479516731084E-2</v>
      </c>
      <c r="E146" s="60">
        <f t="shared" ca="1" si="31"/>
        <v>31.82562426507527</v>
      </c>
      <c r="F146" s="60">
        <f t="shared" ca="1" si="32"/>
        <v>0.26474539314400514</v>
      </c>
      <c r="G146" s="60">
        <f t="shared" ca="1" si="28"/>
        <v>24.289347903839012</v>
      </c>
      <c r="H146" s="60">
        <f t="shared" ca="1" si="33"/>
        <v>-29.289762321006688</v>
      </c>
      <c r="I146" s="60">
        <f t="shared" ca="1" si="34"/>
        <v>4.5595040966537832</v>
      </c>
      <c r="K146" s="53"/>
      <c r="L146" s="54"/>
    </row>
    <row r="147" spans="1:12" x14ac:dyDescent="0.2">
      <c r="A147" s="60">
        <f t="shared" si="29"/>
        <v>0.6900000000000005</v>
      </c>
      <c r="B147" s="60">
        <f t="shared" si="26"/>
        <v>9.5</v>
      </c>
      <c r="C147" s="60">
        <f t="shared" ca="1" si="30"/>
        <v>5.0869447149512501</v>
      </c>
      <c r="D147" s="60">
        <f t="shared" ca="1" si="27"/>
        <v>2.5434723574756252E-2</v>
      </c>
      <c r="E147" s="60">
        <f t="shared" ca="1" si="31"/>
        <v>29.289762321006663</v>
      </c>
      <c r="F147" s="60">
        <f t="shared" ca="1" si="32"/>
        <v>0.28944787266073624</v>
      </c>
      <c r="G147" s="60">
        <f t="shared" ca="1" si="28"/>
        <v>25.360482261372756</v>
      </c>
      <c r="H147" s="60">
        <f t="shared" ca="1" si="33"/>
        <v>-26.715863460866572</v>
      </c>
      <c r="I147" s="60">
        <f t="shared" ca="1" si="34"/>
        <v>4.4130552850487499</v>
      </c>
      <c r="K147" s="53"/>
      <c r="L147" s="54"/>
    </row>
    <row r="148" spans="1:12" x14ac:dyDescent="0.2">
      <c r="A148" s="60">
        <f t="shared" si="29"/>
        <v>0.69500000000000051</v>
      </c>
      <c r="B148" s="60">
        <f t="shared" si="26"/>
        <v>9.5</v>
      </c>
      <c r="C148" s="60">
        <f t="shared" ca="1" si="30"/>
        <v>5.2205240322555833</v>
      </c>
      <c r="D148" s="60">
        <f t="shared" ca="1" si="27"/>
        <v>2.6102620161277918E-2</v>
      </c>
      <c r="E148" s="60">
        <f t="shared" ca="1" si="31"/>
        <v>26.715863460866629</v>
      </c>
      <c r="F148" s="60">
        <f t="shared" ca="1" si="32"/>
        <v>0.31488259623549247</v>
      </c>
      <c r="G148" s="60">
        <f t="shared" ca="1" si="28"/>
        <v>26.397967443797562</v>
      </c>
      <c r="H148" s="60">
        <f t="shared" ca="1" si="33"/>
        <v>-24.110025865174102</v>
      </c>
      <c r="I148" s="60">
        <f t="shared" ca="1" si="34"/>
        <v>4.2794759677444167</v>
      </c>
      <c r="K148" s="53"/>
      <c r="L148" s="54"/>
    </row>
    <row r="149" spans="1:12" x14ac:dyDescent="0.2">
      <c r="A149" s="60">
        <f t="shared" si="29"/>
        <v>0.70000000000000051</v>
      </c>
      <c r="B149" s="60">
        <f t="shared" si="26"/>
        <v>9.5</v>
      </c>
      <c r="C149" s="60">
        <f t="shared" ca="1" si="30"/>
        <v>5.3410741615814539</v>
      </c>
      <c r="D149" s="60">
        <f t="shared" ca="1" si="27"/>
        <v>2.6705370807907271E-2</v>
      </c>
      <c r="E149" s="60">
        <f t="shared" ca="1" si="31"/>
        <v>24.110025865174123</v>
      </c>
      <c r="F149" s="60">
        <f t="shared" ca="1" si="32"/>
        <v>0.34098521639677037</v>
      </c>
      <c r="G149" s="60">
        <f t="shared" ca="1" si="28"/>
        <v>27.39985605874779</v>
      </c>
      <c r="H149" s="60">
        <f t="shared" ca="1" si="33"/>
        <v>-21.478338528398144</v>
      </c>
      <c r="I149" s="60">
        <f t="shared" ca="1" si="34"/>
        <v>4.1589258384185461</v>
      </c>
      <c r="K149" s="53"/>
      <c r="L149" s="54"/>
    </row>
    <row r="150" spans="1:12" x14ac:dyDescent="0.2">
      <c r="A150" s="60">
        <f t="shared" si="29"/>
        <v>0.70500000000000052</v>
      </c>
      <c r="B150" s="60">
        <f t="shared" si="26"/>
        <v>9.5</v>
      </c>
      <c r="C150" s="60">
        <f t="shared" ca="1" si="30"/>
        <v>5.4484658542234445</v>
      </c>
      <c r="D150" s="60">
        <f t="shared" ca="1" si="27"/>
        <v>2.7242329271117222E-2</v>
      </c>
      <c r="E150" s="60">
        <f t="shared" ca="1" si="31"/>
        <v>21.478338528398133</v>
      </c>
      <c r="F150" s="60">
        <f t="shared" ca="1" si="32"/>
        <v>0.36769058720467762</v>
      </c>
      <c r="G150" s="60">
        <f t="shared" ca="1" si="28"/>
        <v>28.36429977019235</v>
      </c>
      <c r="H150" s="60">
        <f t="shared" ca="1" si="33"/>
        <v>-18.826871464539348</v>
      </c>
      <c r="I150" s="60">
        <f t="shared" ca="1" si="34"/>
        <v>4.0515341457765555</v>
      </c>
      <c r="K150" s="53"/>
      <c r="L150" s="54"/>
    </row>
    <row r="151" spans="1:12" x14ac:dyDescent="0.2">
      <c r="A151" s="60">
        <f t="shared" si="29"/>
        <v>0.71000000000000052</v>
      </c>
      <c r="B151" s="60">
        <f t="shared" si="26"/>
        <v>9.5</v>
      </c>
      <c r="C151" s="60">
        <f t="shared" ca="1" si="30"/>
        <v>5.5426002115461408</v>
      </c>
      <c r="D151" s="60">
        <f t="shared" ca="1" si="27"/>
        <v>2.7713001057730703E-2</v>
      </c>
      <c r="E151" s="60">
        <f t="shared" ca="1" si="31"/>
        <v>18.826871464539252</v>
      </c>
      <c r="F151" s="60">
        <f t="shared" ca="1" si="32"/>
        <v>0.39493291647579487</v>
      </c>
      <c r="G151" s="60">
        <f t="shared" ca="1" si="28"/>
        <v>29.289552109119327</v>
      </c>
      <c r="H151" s="60">
        <f t="shared" ca="1" si="33"/>
        <v>-16.161665851236599</v>
      </c>
      <c r="I151" s="60">
        <f t="shared" ca="1" si="34"/>
        <v>3.9573997884538588</v>
      </c>
      <c r="K151" s="53"/>
      <c r="L151" s="54"/>
    </row>
    <row r="152" spans="1:12" x14ac:dyDescent="0.2">
      <c r="A152" s="60">
        <f t="shared" si="29"/>
        <v>0.71500000000000052</v>
      </c>
      <c r="B152" s="60">
        <f t="shared" si="26"/>
        <v>9.5</v>
      </c>
      <c r="C152" s="60">
        <f t="shared" ca="1" si="30"/>
        <v>5.6234085408023242</v>
      </c>
      <c r="D152" s="60">
        <f t="shared" ca="1" si="27"/>
        <v>2.8117042704011622E-2</v>
      </c>
      <c r="E152" s="60">
        <f t="shared" ca="1" si="31"/>
        <v>16.161665851236684</v>
      </c>
      <c r="F152" s="60">
        <f t="shared" ca="1" si="32"/>
        <v>0.42264591753352559</v>
      </c>
      <c r="G152" s="60">
        <f t="shared" ca="1" si="28"/>
        <v>30.173971087073227</v>
      </c>
      <c r="H152" s="60">
        <f t="shared" ca="1" si="33"/>
        <v>-13.488724114594337</v>
      </c>
      <c r="I152" s="60">
        <f t="shared" ca="1" si="34"/>
        <v>3.8765914591976758</v>
      </c>
      <c r="K152" s="53"/>
      <c r="L152" s="54"/>
    </row>
    <row r="153" spans="1:12" x14ac:dyDescent="0.2">
      <c r="A153" s="60">
        <f t="shared" si="29"/>
        <v>0.72000000000000053</v>
      </c>
      <c r="B153" s="60">
        <f t="shared" si="26"/>
        <v>9.5</v>
      </c>
      <c r="C153" s="60">
        <f t="shared" ca="1" si="30"/>
        <v>5.6908521613752958</v>
      </c>
      <c r="D153" s="60">
        <f t="shared" ca="1" si="27"/>
        <v>2.8454260806876481E-2</v>
      </c>
      <c r="E153" s="60">
        <f t="shared" ca="1" si="31"/>
        <v>13.488724114594319</v>
      </c>
      <c r="F153" s="60">
        <f t="shared" ca="1" si="32"/>
        <v>0.4507629602375372</v>
      </c>
      <c r="G153" s="60">
        <f t="shared" ca="1" si="28"/>
        <v>31.016021606285054</v>
      </c>
      <c r="H153" s="60">
        <f t="shared" ca="1" si="33"/>
        <v>-10.813999956897721</v>
      </c>
      <c r="I153" s="60">
        <f t="shared" ca="1" si="34"/>
        <v>3.8091478386247042</v>
      </c>
      <c r="K153" s="53"/>
      <c r="L153" s="54"/>
    </row>
    <row r="154" spans="1:12" x14ac:dyDescent="0.2">
      <c r="A154" s="60">
        <f t="shared" si="29"/>
        <v>0.72500000000000053</v>
      </c>
      <c r="B154" s="60">
        <f t="shared" si="26"/>
        <v>9.5</v>
      </c>
      <c r="C154" s="60">
        <f t="shared" ca="1" si="30"/>
        <v>5.7449221611597849</v>
      </c>
      <c r="D154" s="60">
        <f t="shared" ca="1" si="27"/>
        <v>2.8724610805798925E-2</v>
      </c>
      <c r="E154" s="60">
        <f t="shared" ca="1" si="31"/>
        <v>10.813999956897824</v>
      </c>
      <c r="F154" s="60">
        <f t="shared" ca="1" si="32"/>
        <v>0.47921722104441367</v>
      </c>
      <c r="G154" s="60">
        <f t="shared" ca="1" si="28"/>
        <v>31.814277660146232</v>
      </c>
      <c r="H154" s="60">
        <f t="shared" ca="1" si="33"/>
        <v>-8.1433883293532698</v>
      </c>
      <c r="I154" s="60">
        <f t="shared" ca="1" si="34"/>
        <v>3.7550778388402155</v>
      </c>
      <c r="K154" s="53"/>
      <c r="L154" s="54"/>
    </row>
    <row r="155" spans="1:12" x14ac:dyDescent="0.2">
      <c r="A155" s="60">
        <f t="shared" si="29"/>
        <v>0.73000000000000054</v>
      </c>
      <c r="B155" s="60">
        <f t="shared" si="26"/>
        <v>9.5</v>
      </c>
      <c r="C155" s="60">
        <f t="shared" ca="1" si="30"/>
        <v>5.7856391028065506</v>
      </c>
      <c r="D155" s="60">
        <f t="shared" ca="1" si="27"/>
        <v>2.8928195514032754E-2</v>
      </c>
      <c r="E155" s="60">
        <f t="shared" ca="1" si="31"/>
        <v>8.1433883293531295</v>
      </c>
      <c r="F155" s="60">
        <f t="shared" ca="1" si="32"/>
        <v>0.50794183185021258</v>
      </c>
      <c r="G155" s="60">
        <f t="shared" ca="1" si="28"/>
        <v>32.56742431778784</v>
      </c>
      <c r="H155" s="60">
        <f t="shared" ca="1" si="33"/>
        <v>-5.4827153519634342</v>
      </c>
      <c r="I155" s="60">
        <f t="shared" ca="1" si="34"/>
        <v>3.714360897193449</v>
      </c>
      <c r="K155" s="53"/>
      <c r="L155" s="54"/>
    </row>
    <row r="156" spans="1:12" x14ac:dyDescent="0.2">
      <c r="A156" s="60">
        <f t="shared" si="29"/>
        <v>0.73500000000000054</v>
      </c>
      <c r="B156" s="60">
        <f t="shared" si="26"/>
        <v>9.5</v>
      </c>
      <c r="C156" s="60">
        <f t="shared" ca="1" si="30"/>
        <v>5.8130526795663684</v>
      </c>
      <c r="D156" s="60">
        <f t="shared" ca="1" si="27"/>
        <v>2.9065263397831841E-2</v>
      </c>
      <c r="E156" s="60">
        <f t="shared" ca="1" si="31"/>
        <v>5.482715351963563</v>
      </c>
      <c r="F156" s="60">
        <f t="shared" ca="1" si="32"/>
        <v>0.53687002736424538</v>
      </c>
      <c r="G156" s="60">
        <f t="shared" ca="1" si="28"/>
        <v>33.27425948653832</v>
      </c>
      <c r="H156" s="60">
        <f t="shared" ca="1" si="33"/>
        <v>-2.8377281826142671</v>
      </c>
      <c r="I156" s="60">
        <f t="shared" ca="1" si="34"/>
        <v>3.6869473204336316</v>
      </c>
      <c r="K156" s="53"/>
      <c r="L156" s="54"/>
    </row>
    <row r="157" spans="1:12" x14ac:dyDescent="0.2">
      <c r="A157" s="60">
        <f t="shared" si="29"/>
        <v>0.74000000000000055</v>
      </c>
      <c r="B157" s="60">
        <f t="shared" si="26"/>
        <v>9.5</v>
      </c>
      <c r="C157" s="60">
        <f t="shared" ca="1" si="30"/>
        <v>5.8272413204794393</v>
      </c>
      <c r="D157" s="60">
        <f t="shared" ca="1" si="27"/>
        <v>2.9136206602397196E-2</v>
      </c>
      <c r="E157" s="60">
        <f t="shared" ca="1" si="31"/>
        <v>2.8377281826141854</v>
      </c>
      <c r="F157" s="60">
        <f t="shared" ca="1" si="32"/>
        <v>0.56593529076207727</v>
      </c>
      <c r="G157" s="60">
        <f t="shared" ca="1" si="28"/>
        <v>33.933695446044737</v>
      </c>
      <c r="H157" s="60">
        <f t="shared" ca="1" si="33"/>
        <v>-0.21408483742675344</v>
      </c>
      <c r="I157" s="60">
        <f t="shared" ca="1" si="34"/>
        <v>3.6727586795205602</v>
      </c>
      <c r="K157" s="53"/>
      <c r="L157" s="54"/>
    </row>
    <row r="158" spans="1:12" x14ac:dyDescent="0.2">
      <c r="A158" s="60">
        <f t="shared" si="29"/>
        <v>0.74500000000000055</v>
      </c>
      <c r="B158" s="60">
        <f t="shared" si="26"/>
        <v>9.5</v>
      </c>
      <c r="C158" s="60">
        <f t="shared" ca="1" si="30"/>
        <v>5.8283117446665731</v>
      </c>
      <c r="D158" s="60">
        <f t="shared" ca="1" si="27"/>
        <v>2.9141558723332867E-2</v>
      </c>
      <c r="E158" s="60">
        <f t="shared" ca="1" si="31"/>
        <v>0.21408483742675344</v>
      </c>
      <c r="F158" s="60">
        <f t="shared" ca="1" si="32"/>
        <v>0.59507149736447451</v>
      </c>
      <c r="G158" s="60">
        <f t="shared" ca="1" si="28"/>
        <v>34.54476014785503</v>
      </c>
      <c r="H158" s="60">
        <f t="shared" ca="1" si="33"/>
        <v>2.3826560356065931</v>
      </c>
      <c r="I158" s="60">
        <f t="shared" ca="1" si="34"/>
        <v>3.6716882553334265</v>
      </c>
      <c r="K158" s="53"/>
      <c r="L158" s="54"/>
    </row>
    <row r="159" spans="1:12" x14ac:dyDescent="0.2">
      <c r="A159" s="60">
        <f t="shared" si="29"/>
        <v>0.75000000000000056</v>
      </c>
      <c r="B159" s="60">
        <f t="shared" si="26"/>
        <v>9.5</v>
      </c>
      <c r="C159" s="60">
        <f t="shared" ca="1" si="30"/>
        <v>5.8163984644885405</v>
      </c>
      <c r="D159" s="60">
        <f t="shared" ca="1" si="27"/>
        <v>2.9081992322442702E-2</v>
      </c>
      <c r="E159" s="60">
        <f t="shared" ca="1" si="31"/>
        <v>-2.3826560356065229</v>
      </c>
      <c r="F159" s="60">
        <f t="shared" ca="1" si="32"/>
        <v>0.62421305608780742</v>
      </c>
      <c r="G159" s="60">
        <f t="shared" ca="1" si="28"/>
        <v>35.10659827427196</v>
      </c>
      <c r="H159" s="60">
        <f t="shared" ca="1" si="33"/>
        <v>4.94704542770691</v>
      </c>
      <c r="I159" s="60">
        <f t="shared" ca="1" si="34"/>
        <v>3.6836015355114595</v>
      </c>
      <c r="K159" s="53"/>
      <c r="L159" s="54"/>
    </row>
    <row r="160" spans="1:12" x14ac:dyDescent="0.2">
      <c r="A160" s="60">
        <f t="shared" si="29"/>
        <v>0.75500000000000056</v>
      </c>
      <c r="B160" s="60">
        <f t="shared" si="26"/>
        <v>9.5</v>
      </c>
      <c r="C160" s="60">
        <f t="shared" ca="1" si="30"/>
        <v>5.7916632373500061</v>
      </c>
      <c r="D160" s="60">
        <f t="shared" ca="1" si="27"/>
        <v>2.895831618675003E-2</v>
      </c>
      <c r="E160" s="60">
        <f t="shared" ca="1" si="31"/>
        <v>-4.9470454277068754</v>
      </c>
      <c r="F160" s="60">
        <f t="shared" ca="1" si="32"/>
        <v>0.6532950484102501</v>
      </c>
      <c r="G160" s="60">
        <f t="shared" ca="1" si="28"/>
        <v>35.618472050302806</v>
      </c>
      <c r="H160" s="60">
        <f t="shared" ca="1" si="33"/>
        <v>7.4737542831511785</v>
      </c>
      <c r="I160" s="60">
        <f t="shared" ca="1" si="34"/>
        <v>3.7083367626499939</v>
      </c>
      <c r="K160" s="53"/>
      <c r="L160" s="54"/>
    </row>
    <row r="161" spans="1:12" x14ac:dyDescent="0.2">
      <c r="A161" s="60">
        <f t="shared" si="29"/>
        <v>0.76000000000000056</v>
      </c>
      <c r="B161" s="60">
        <f t="shared" si="26"/>
        <v>9.5</v>
      </c>
      <c r="C161" s="60">
        <f t="shared" ca="1" si="30"/>
        <v>5.7542944659342501</v>
      </c>
      <c r="D161" s="60">
        <f t="shared" ca="1" si="27"/>
        <v>2.8771472329671251E-2</v>
      </c>
      <c r="E161" s="60">
        <f t="shared" ca="1" si="31"/>
        <v>-7.4737542831512016</v>
      </c>
      <c r="F161" s="60">
        <f t="shared" ca="1" si="32"/>
        <v>0.68225336459700014</v>
      </c>
      <c r="G161" s="60">
        <f t="shared" ca="1" si="28"/>
        <v>36.079761802542976</v>
      </c>
      <c r="H161" s="60">
        <f t="shared" ca="1" si="33"/>
        <v>9.9575838539350592</v>
      </c>
      <c r="I161" s="60">
        <f t="shared" ca="1" si="34"/>
        <v>3.7457055340657499</v>
      </c>
      <c r="K161" s="53"/>
      <c r="L161" s="54"/>
    </row>
    <row r="162" spans="1:12" x14ac:dyDescent="0.2">
      <c r="A162" s="60">
        <f t="shared" si="29"/>
        <v>0.76500000000000057</v>
      </c>
      <c r="B162" s="60">
        <f t="shared" si="26"/>
        <v>9.5</v>
      </c>
      <c r="C162" s="60">
        <f t="shared" ca="1" si="30"/>
        <v>5.7045065466645752</v>
      </c>
      <c r="D162" s="60">
        <f t="shared" ca="1" si="27"/>
        <v>2.8522532733322878E-2</v>
      </c>
      <c r="E162" s="60">
        <f t="shared" ca="1" si="31"/>
        <v>-9.9575838539349704</v>
      </c>
      <c r="F162" s="60">
        <f t="shared" ca="1" si="32"/>
        <v>0.7110248369266714</v>
      </c>
      <c r="G162" s="60">
        <f t="shared" ca="1" si="28"/>
        <v>36.489966258846223</v>
      </c>
      <c r="H162" s="60">
        <f t="shared" ca="1" si="33"/>
        <v>12.393476093348175</v>
      </c>
      <c r="I162" s="60">
        <f t="shared" ca="1" si="34"/>
        <v>3.7954934533354252</v>
      </c>
      <c r="K162" s="53"/>
      <c r="L162" s="54"/>
    </row>
    <row r="163" spans="1:12" x14ac:dyDescent="0.2">
      <c r="A163" s="60">
        <f t="shared" si="29"/>
        <v>0.77000000000000057</v>
      </c>
      <c r="B163" s="60">
        <f t="shared" si="26"/>
        <v>9.5</v>
      </c>
      <c r="C163" s="60">
        <f t="shared" ca="1" si="30"/>
        <v>5.6425391661978335</v>
      </c>
      <c r="D163" s="60">
        <f t="shared" ca="1" si="27"/>
        <v>2.8212695830989169E-2</v>
      </c>
      <c r="E163" s="60">
        <f t="shared" ca="1" si="31"/>
        <v>-12.393476093348355</v>
      </c>
      <c r="F163" s="60">
        <f t="shared" ca="1" si="32"/>
        <v>0.73954736965999424</v>
      </c>
      <c r="G163" s="60">
        <f t="shared" ca="1" si="28"/>
        <v>36.848702582649111</v>
      </c>
      <c r="H163" s="60">
        <f t="shared" ca="1" si="33"/>
        <v>14.776524086581228</v>
      </c>
      <c r="I163" s="60">
        <f t="shared" ca="1" si="34"/>
        <v>3.8574608338021661</v>
      </c>
      <c r="K163" s="53"/>
      <c r="L163" s="54"/>
    </row>
    <row r="164" spans="1:12" x14ac:dyDescent="0.2">
      <c r="A164" s="60">
        <f t="shared" si="29"/>
        <v>0.77500000000000058</v>
      </c>
      <c r="B164" s="60">
        <f t="shared" si="26"/>
        <v>9.5</v>
      </c>
      <c r="C164" s="60">
        <f t="shared" ca="1" si="30"/>
        <v>5.5686565457649273</v>
      </c>
      <c r="D164" s="60">
        <f t="shared" ca="1" si="27"/>
        <v>2.7843282728824637E-2</v>
      </c>
      <c r="E164" s="60">
        <f t="shared" ca="1" si="31"/>
        <v>-14.776524086581233</v>
      </c>
      <c r="F164" s="60">
        <f t="shared" ca="1" si="32"/>
        <v>0.76776006549098341</v>
      </c>
      <c r="G164" s="60">
        <f t="shared" ca="1" si="28"/>
        <v>37.155706135832958</v>
      </c>
      <c r="H164" s="60">
        <f t="shared" ca="1" si="33"/>
        <v>17.101982516512397</v>
      </c>
      <c r="I164" s="60">
        <f t="shared" ca="1" si="34"/>
        <v>3.9313434542350723</v>
      </c>
      <c r="K164" s="53"/>
      <c r="L164" s="54"/>
    </row>
    <row r="165" spans="1:12" x14ac:dyDescent="0.2">
      <c r="A165" s="60">
        <f t="shared" si="29"/>
        <v>0.78000000000000058</v>
      </c>
      <c r="B165" s="60">
        <f t="shared" si="26"/>
        <v>9.5</v>
      </c>
      <c r="C165" s="60">
        <f t="shared" ca="1" si="30"/>
        <v>5.4831466331823657</v>
      </c>
      <c r="D165" s="60">
        <f t="shared" ca="1" si="27"/>
        <v>2.7415733165911831E-2</v>
      </c>
      <c r="E165" s="60">
        <f t="shared" ca="1" si="31"/>
        <v>-17.101982516512315</v>
      </c>
      <c r="F165" s="60">
        <f t="shared" ca="1" si="32"/>
        <v>0.79560334821980805</v>
      </c>
      <c r="G165" s="60">
        <f t="shared" ca="1" si="28"/>
        <v>37.410829964022142</v>
      </c>
      <c r="H165" s="60">
        <f t="shared" ca="1" si="33"/>
        <v>19.365278162847741</v>
      </c>
      <c r="I165" s="60">
        <f t="shared" ca="1" si="34"/>
        <v>4.0168533668176343</v>
      </c>
      <c r="K165" s="53"/>
      <c r="L165" s="54"/>
    </row>
    <row r="166" spans="1:12" x14ac:dyDescent="0.2">
      <c r="A166" s="60">
        <f t="shared" si="29"/>
        <v>0.78500000000000059</v>
      </c>
      <c r="B166" s="60">
        <f t="shared" si="26"/>
        <v>9.5</v>
      </c>
      <c r="C166" s="60">
        <f t="shared" ca="1" si="30"/>
        <v>5.3863202423681269</v>
      </c>
      <c r="D166" s="60">
        <f t="shared" ca="1" si="27"/>
        <v>2.6931601211840635E-2</v>
      </c>
      <c r="E166" s="60">
        <f t="shared" ca="1" si="31"/>
        <v>-19.365278162847765</v>
      </c>
      <c r="F166" s="60">
        <f t="shared" ca="1" si="32"/>
        <v>0.82301908138571989</v>
      </c>
      <c r="G166" s="60">
        <f t="shared" ca="1" si="28"/>
        <v>37.614043998234365</v>
      </c>
      <c r="H166" s="60">
        <f t="shared" ca="1" si="33"/>
        <v>21.562020432817828</v>
      </c>
      <c r="I166" s="60">
        <f t="shared" ca="1" si="34"/>
        <v>4.1136797576318731</v>
      </c>
      <c r="K166" s="53"/>
      <c r="L166" s="54"/>
    </row>
    <row r="167" spans="1:12" x14ac:dyDescent="0.2">
      <c r="A167" s="60">
        <f t="shared" si="29"/>
        <v>0.79000000000000059</v>
      </c>
      <c r="B167" s="60">
        <f t="shared" si="26"/>
        <v>9.5</v>
      </c>
      <c r="C167" s="60">
        <f t="shared" ca="1" si="30"/>
        <v>5.2785101402040375</v>
      </c>
      <c r="D167" s="60">
        <f t="shared" ca="1" si="27"/>
        <v>2.6392550701020187E-2</v>
      </c>
      <c r="E167" s="60">
        <f t="shared" ca="1" si="31"/>
        <v>-21.562020432817874</v>
      </c>
      <c r="F167" s="60">
        <f t="shared" ca="1" si="32"/>
        <v>0.84995068259756057</v>
      </c>
      <c r="G167" s="60">
        <f t="shared" ca="1" si="28"/>
        <v>37.765433966814953</v>
      </c>
      <c r="H167" s="60">
        <f t="shared" ca="1" si="33"/>
        <v>23.688011921659822</v>
      </c>
      <c r="I167" s="60">
        <f t="shared" ca="1" si="34"/>
        <v>4.2214898597959625</v>
      </c>
      <c r="K167" s="53"/>
      <c r="L167" s="54"/>
    </row>
    <row r="168" spans="1:12" x14ac:dyDescent="0.2">
      <c r="A168" s="60">
        <f t="shared" si="29"/>
        <v>0.7950000000000006</v>
      </c>
      <c r="B168" s="60">
        <f t="shared" si="26"/>
        <v>9.5</v>
      </c>
      <c r="C168" s="60">
        <f t="shared" ca="1" si="30"/>
        <v>5.1600700805957382</v>
      </c>
      <c r="D168" s="60">
        <f t="shared" ca="1" si="27"/>
        <v>2.5800350402978692E-2</v>
      </c>
      <c r="E168" s="60">
        <f t="shared" ca="1" si="31"/>
        <v>-23.688011921659857</v>
      </c>
      <c r="F168" s="60">
        <f t="shared" ca="1" si="32"/>
        <v>0.87634323329858077</v>
      </c>
      <c r="G168" s="60">
        <f t="shared" ca="1" si="28"/>
        <v>37.865200011604585</v>
      </c>
      <c r="H168" s="60">
        <f t="shared" ca="1" si="33"/>
        <v>25.739259001141328</v>
      </c>
      <c r="I168" s="60">
        <f t="shared" ca="1" si="34"/>
        <v>4.3399299194042618</v>
      </c>
      <c r="K168" s="53"/>
      <c r="L168" s="54"/>
    </row>
    <row r="169" spans="1:12" x14ac:dyDescent="0.2">
      <c r="A169" s="60">
        <f t="shared" si="29"/>
        <v>0.8000000000000006</v>
      </c>
      <c r="B169" s="60">
        <f t="shared" si="26"/>
        <v>9.5</v>
      </c>
      <c r="C169" s="60">
        <f t="shared" ca="1" si="30"/>
        <v>5.0313737855900316</v>
      </c>
      <c r="D169" s="60">
        <f t="shared" ca="1" si="27"/>
        <v>2.515686892795016E-2</v>
      </c>
      <c r="E169" s="60">
        <f t="shared" ca="1" si="31"/>
        <v>-25.739259001141335</v>
      </c>
      <c r="F169" s="60">
        <f t="shared" ca="1" si="32"/>
        <v>0.90214358370155945</v>
      </c>
      <c r="G169" s="60">
        <f t="shared" ca="1" si="28"/>
        <v>37.913655002307593</v>
      </c>
      <c r="H169" s="60">
        <f t="shared" ca="1" si="33"/>
        <v>27.71198243440902</v>
      </c>
      <c r="I169" s="60">
        <f t="shared" ca="1" si="34"/>
        <v>4.4686262144099684</v>
      </c>
      <c r="K169" s="53"/>
      <c r="L169" s="54"/>
    </row>
    <row r="170" spans="1:12" x14ac:dyDescent="0.2">
      <c r="A170" s="60">
        <f t="shared" ref="A170:A201" si="35">+A169+$H$2</f>
        <v>0.8050000000000006</v>
      </c>
      <c r="B170" s="60">
        <f t="shared" si="26"/>
        <v>9.5</v>
      </c>
      <c r="C170" s="60">
        <f t="shared" ca="1" si="30"/>
        <v>4.8928138734179862</v>
      </c>
      <c r="D170" s="60">
        <f t="shared" ca="1" si="27"/>
        <v>2.4464069367089933E-2</v>
      </c>
      <c r="E170" s="60">
        <f t="shared" ref="E170:E201" ca="1" si="36">+(C170-C169)/H$2</f>
        <v>-27.711982434409066</v>
      </c>
      <c r="F170" s="60">
        <f t="shared" ref="F170:F201" ca="1" si="37">+F169+C169*$H$2</f>
        <v>0.92730045262950966</v>
      </c>
      <c r="G170" s="60">
        <f t="shared" ca="1" si="28"/>
        <v>37.911222543045675</v>
      </c>
      <c r="H170" s="60">
        <f t="shared" ca="1" si="33"/>
        <v>29.602622012239358</v>
      </c>
      <c r="I170" s="60">
        <f t="shared" ref="I170:I201" ca="1" si="38">+I169+H169*H$2</f>
        <v>4.6071861265820138</v>
      </c>
      <c r="K170" s="53"/>
      <c r="L170" s="54"/>
    </row>
    <row r="171" spans="1:12" x14ac:dyDescent="0.2">
      <c r="A171" s="60">
        <f t="shared" si="35"/>
        <v>0.81000000000000061</v>
      </c>
      <c r="B171" s="60">
        <f t="shared" si="26"/>
        <v>9.5</v>
      </c>
      <c r="C171" s="60">
        <f t="shared" ca="1" si="30"/>
        <v>4.744800763356789</v>
      </c>
      <c r="D171" s="60">
        <f t="shared" ca="1" si="27"/>
        <v>2.3724003816783946E-2</v>
      </c>
      <c r="E171" s="60">
        <f t="shared" ca="1" si="36"/>
        <v>-29.602622012239443</v>
      </c>
      <c r="F171" s="60">
        <f t="shared" ca="1" si="37"/>
        <v>0.95176452199659956</v>
      </c>
      <c r="G171" s="60">
        <f t="shared" ca="1" si="28"/>
        <v>37.858434779162152</v>
      </c>
      <c r="H171" s="60">
        <f t="shared" ca="1" si="33"/>
        <v>31.407840805855539</v>
      </c>
      <c r="I171" s="60">
        <f t="shared" ca="1" si="38"/>
        <v>4.755199236643211</v>
      </c>
      <c r="K171" s="53"/>
      <c r="L171" s="54"/>
    </row>
    <row r="172" spans="1:12" x14ac:dyDescent="0.2">
      <c r="A172" s="60">
        <f t="shared" si="35"/>
        <v>0.81500000000000061</v>
      </c>
      <c r="B172" s="60">
        <f t="shared" si="26"/>
        <v>9.5</v>
      </c>
      <c r="C172" s="60">
        <f t="shared" ca="1" si="30"/>
        <v>4.587761559327511</v>
      </c>
      <c r="D172" s="60">
        <f t="shared" ca="1" si="27"/>
        <v>2.2938807796637557E-2</v>
      </c>
      <c r="E172" s="60">
        <f t="shared" ca="1" si="36"/>
        <v>-31.407840805855614</v>
      </c>
      <c r="F172" s="60">
        <f t="shared" ca="1" si="37"/>
        <v>0.97548852581338352</v>
      </c>
      <c r="G172" s="60">
        <f t="shared" ca="1" si="28"/>
        <v>37.755930009146994</v>
      </c>
      <c r="H172" s="60">
        <f t="shared" ca="1" si="33"/>
        <v>33.124529029764176</v>
      </c>
      <c r="I172" s="60">
        <f t="shared" ca="1" si="38"/>
        <v>4.912238440672489</v>
      </c>
      <c r="K172" s="53"/>
      <c r="L172" s="54"/>
    </row>
    <row r="173" spans="1:12" x14ac:dyDescent="0.2">
      <c r="A173" s="60">
        <f t="shared" si="35"/>
        <v>0.82000000000000062</v>
      </c>
      <c r="B173" s="60">
        <f t="shared" si="26"/>
        <v>9.5</v>
      </c>
      <c r="C173" s="60">
        <f t="shared" ca="1" si="30"/>
        <v>4.4221389141786904</v>
      </c>
      <c r="D173" s="60">
        <f t="shared" ca="1" si="27"/>
        <v>2.2110694570893454E-2</v>
      </c>
      <c r="E173" s="60">
        <f t="shared" ca="1" si="36"/>
        <v>-33.124529029764105</v>
      </c>
      <c r="F173" s="60">
        <f t="shared" ca="1" si="37"/>
        <v>0.99842733361002112</v>
      </c>
      <c r="G173" s="60">
        <f t="shared" ca="1" si="28"/>
        <v>37.604450106877593</v>
      </c>
      <c r="H173" s="60">
        <f t="shared" ca="1" si="33"/>
        <v>34.749807508182784</v>
      </c>
      <c r="I173" s="60">
        <f t="shared" ca="1" si="38"/>
        <v>5.0778610858213096</v>
      </c>
      <c r="K173" s="53"/>
      <c r="L173" s="54"/>
    </row>
    <row r="174" spans="1:12" x14ac:dyDescent="0.2">
      <c r="A174" s="60">
        <f t="shared" si="35"/>
        <v>0.82500000000000062</v>
      </c>
      <c r="B174" s="60">
        <f t="shared" ref="B174:B209" si="39">+B173</f>
        <v>9.5</v>
      </c>
      <c r="C174" s="60">
        <f t="shared" ca="1" si="30"/>
        <v>4.2483898766377761</v>
      </c>
      <c r="D174" s="60">
        <f t="shared" ca="1" si="27"/>
        <v>2.1241949383188879E-2</v>
      </c>
      <c r="E174" s="60">
        <f t="shared" ca="1" si="36"/>
        <v>-34.749807508182862</v>
      </c>
      <c r="F174" s="60">
        <f t="shared" ca="1" si="37"/>
        <v>1.0205380281809147</v>
      </c>
      <c r="G174" s="60">
        <f t="shared" ca="1" si="28"/>
        <v>37.404837759694885</v>
      </c>
      <c r="H174" s="60">
        <f t="shared" ca="1" si="33"/>
        <v>36.281030738745983</v>
      </c>
      <c r="I174" s="60">
        <f t="shared" ca="1" si="38"/>
        <v>5.2516101233622239</v>
      </c>
      <c r="K174" s="53"/>
      <c r="L174" s="54"/>
    </row>
    <row r="175" spans="1:12" x14ac:dyDescent="0.2">
      <c r="A175" s="60">
        <f t="shared" si="35"/>
        <v>0.83000000000000063</v>
      </c>
      <c r="B175" s="60">
        <f t="shared" si="39"/>
        <v>9.5</v>
      </c>
      <c r="C175" s="60">
        <f t="shared" ca="1" si="30"/>
        <v>4.0669847229440466</v>
      </c>
      <c r="D175" s="60">
        <f t="shared" ca="1" si="27"/>
        <v>2.0334923614720234E-2</v>
      </c>
      <c r="E175" s="60">
        <f t="shared" ca="1" si="36"/>
        <v>-36.281030738745912</v>
      </c>
      <c r="F175" s="60">
        <f t="shared" ca="1" si="37"/>
        <v>1.0417799775641035</v>
      </c>
      <c r="G175" s="60">
        <f t="shared" ca="1" si="28"/>
        <v>37.15803352816134</v>
      </c>
      <c r="H175" s="60">
        <f t="shared" ca="1" si="33"/>
        <v>37.715789547294889</v>
      </c>
      <c r="I175" s="60">
        <f t="shared" ca="1" si="38"/>
        <v>5.4330152770559534</v>
      </c>
      <c r="K175" s="53"/>
      <c r="L175" s="54"/>
    </row>
    <row r="176" spans="1:12" x14ac:dyDescent="0.2">
      <c r="A176" s="60">
        <f t="shared" si="35"/>
        <v>0.83500000000000063</v>
      </c>
      <c r="B176" s="60">
        <f t="shared" si="39"/>
        <v>9.5</v>
      </c>
      <c r="C176" s="60">
        <f t="shared" ca="1" si="30"/>
        <v>3.8784057752075718</v>
      </c>
      <c r="D176" s="60">
        <f t="shared" ca="1" si="27"/>
        <v>1.9392028876037859E-2</v>
      </c>
      <c r="E176" s="60">
        <f t="shared" ca="1" si="36"/>
        <v>-37.715789547294953</v>
      </c>
      <c r="F176" s="60">
        <f t="shared" ca="1" si="37"/>
        <v>1.0621149011788238</v>
      </c>
      <c r="G176" s="60">
        <f t="shared" ca="1" si="28"/>
        <v>36.865072733674523</v>
      </c>
      <c r="H176" s="60">
        <f t="shared" ca="1" si="33"/>
        <v>39.051913327670292</v>
      </c>
      <c r="I176" s="60">
        <f t="shared" ca="1" si="38"/>
        <v>5.6215942247924282</v>
      </c>
      <c r="K176" s="53"/>
      <c r="L176" s="54"/>
    </row>
    <row r="177" spans="1:12" x14ac:dyDescent="0.2">
      <c r="A177" s="60">
        <f t="shared" si="35"/>
        <v>0.84000000000000064</v>
      </c>
      <c r="B177" s="60">
        <f t="shared" si="39"/>
        <v>9.5</v>
      </c>
      <c r="C177" s="60">
        <f t="shared" ca="1" si="30"/>
        <v>3.6831462085692204</v>
      </c>
      <c r="D177" s="60">
        <f t="shared" ca="1" si="27"/>
        <v>1.8415731042846103E-2</v>
      </c>
      <c r="E177" s="60">
        <f t="shared" ca="1" si="36"/>
        <v>-39.051913327670285</v>
      </c>
      <c r="F177" s="60">
        <f t="shared" ca="1" si="37"/>
        <v>1.0815069300548616</v>
      </c>
      <c r="G177" s="60">
        <f t="shared" ca="1" si="28"/>
        <v>36.52708218043832</v>
      </c>
      <c r="H177" s="60">
        <f t="shared" ca="1" si="33"/>
        <v>40.287471860544507</v>
      </c>
      <c r="I177" s="60">
        <f t="shared" ca="1" si="38"/>
        <v>5.8168537914307796</v>
      </c>
      <c r="K177" s="53"/>
      <c r="L177" s="54"/>
    </row>
    <row r="178" spans="1:12" x14ac:dyDescent="0.2">
      <c r="A178" s="60">
        <f t="shared" si="35"/>
        <v>0.84500000000000064</v>
      </c>
      <c r="B178" s="60">
        <f t="shared" si="39"/>
        <v>9.5</v>
      </c>
      <c r="C178" s="60">
        <f t="shared" ca="1" si="30"/>
        <v>3.4817088492664983</v>
      </c>
      <c r="D178" s="60">
        <f t="shared" ca="1" si="27"/>
        <v>1.7408544246332491E-2</v>
      </c>
      <c r="E178" s="60">
        <f t="shared" ca="1" si="36"/>
        <v>-40.287471860544422</v>
      </c>
      <c r="F178" s="60">
        <f t="shared" ca="1" si="37"/>
        <v>1.0999226610977078</v>
      </c>
      <c r="G178" s="60">
        <f t="shared" ca="1" si="28"/>
        <v>36.145276718623819</v>
      </c>
      <c r="H178" s="60">
        <f t="shared" ca="1" si="33"/>
        <v>41.42077670544279</v>
      </c>
      <c r="I178" s="60">
        <f t="shared" ca="1" si="38"/>
        <v>6.0182911507335017</v>
      </c>
      <c r="K178" s="53"/>
      <c r="L178" s="54"/>
    </row>
    <row r="179" spans="1:12" x14ac:dyDescent="0.2">
      <c r="A179" s="60">
        <f t="shared" si="35"/>
        <v>0.85000000000000064</v>
      </c>
      <c r="B179" s="60">
        <f t="shared" si="39"/>
        <v>9.5</v>
      </c>
      <c r="C179" s="60">
        <f t="shared" ca="1" si="30"/>
        <v>3.2746049657392842</v>
      </c>
      <c r="D179" s="60">
        <f t="shared" ca="1" si="27"/>
        <v>1.637302482869642E-2</v>
      </c>
      <c r="E179" s="60">
        <f t="shared" ca="1" si="36"/>
        <v>-41.420776705442819</v>
      </c>
      <c r="F179" s="60">
        <f t="shared" ca="1" si="37"/>
        <v>1.1173312053440403</v>
      </c>
      <c r="G179" s="60">
        <f t="shared" ca="1" si="28"/>
        <v>35.720955655881653</v>
      </c>
      <c r="H179" s="60">
        <f t="shared" ca="1" si="33"/>
        <v>42.450382160217565</v>
      </c>
      <c r="I179" s="60">
        <f t="shared" ca="1" si="38"/>
        <v>6.2253950342607158</v>
      </c>
      <c r="K179" s="53"/>
      <c r="L179" s="54"/>
    </row>
    <row r="180" spans="1:12" x14ac:dyDescent="0.2">
      <c r="A180" s="60">
        <f t="shared" si="35"/>
        <v>0.85500000000000065</v>
      </c>
      <c r="B180" s="60">
        <f t="shared" si="39"/>
        <v>9.5</v>
      </c>
      <c r="C180" s="60">
        <f t="shared" ca="1" si="30"/>
        <v>3.0623530549381961</v>
      </c>
      <c r="D180" s="60">
        <f t="shared" ca="1" si="27"/>
        <v>1.5311765274690982E-2</v>
      </c>
      <c r="E180" s="60">
        <f t="shared" ca="1" si="36"/>
        <v>-42.450382160217615</v>
      </c>
      <c r="F180" s="60">
        <f t="shared" ca="1" si="37"/>
        <v>1.1337042301727367</v>
      </c>
      <c r="G180" s="60">
        <f t="shared" ca="1" si="28"/>
        <v>35.255499024699475</v>
      </c>
      <c r="H180" s="60">
        <f t="shared" ca="1" si="33"/>
        <v>43.375085782353516</v>
      </c>
      <c r="I180" s="60">
        <f t="shared" ca="1" si="38"/>
        <v>6.4376469450618039</v>
      </c>
      <c r="K180" s="53"/>
      <c r="L180" s="54"/>
    </row>
    <row r="181" spans="1:12" x14ac:dyDescent="0.2">
      <c r="A181" s="60">
        <f t="shared" si="35"/>
        <v>0.86000000000000065</v>
      </c>
      <c r="B181" s="60">
        <f t="shared" si="39"/>
        <v>9.5</v>
      </c>
      <c r="C181" s="60">
        <f t="shared" ca="1" si="30"/>
        <v>2.8454776260264287</v>
      </c>
      <c r="D181" s="60">
        <f t="shared" ca="1" si="27"/>
        <v>1.4227388130132143E-2</v>
      </c>
      <c r="E181" s="60">
        <f t="shared" ca="1" si="36"/>
        <v>-43.375085782353473</v>
      </c>
      <c r="F181" s="60">
        <f t="shared" ca="1" si="37"/>
        <v>1.1490159954474277</v>
      </c>
      <c r="G181" s="60">
        <f t="shared" ca="1" si="28"/>
        <v>34.75036371342982</v>
      </c>
      <c r="H181" s="60">
        <f t="shared" ca="1" si="33"/>
        <v>44.193928466593</v>
      </c>
      <c r="I181" s="60">
        <f t="shared" ca="1" si="38"/>
        <v>6.6545223739735713</v>
      </c>
      <c r="K181" s="53"/>
      <c r="L181" s="54"/>
    </row>
    <row r="182" spans="1:12" x14ac:dyDescent="0.2">
      <c r="A182" s="60">
        <f t="shared" si="35"/>
        <v>0.86500000000000066</v>
      </c>
      <c r="B182" s="60">
        <f t="shared" si="39"/>
        <v>9.5</v>
      </c>
      <c r="C182" s="60">
        <f t="shared" ca="1" si="30"/>
        <v>2.6245079836934639</v>
      </c>
      <c r="D182" s="60">
        <f t="shared" ca="1" si="27"/>
        <v>1.312253991846732E-2</v>
      </c>
      <c r="E182" s="60">
        <f t="shared" ca="1" si="36"/>
        <v>-44.193928466592958</v>
      </c>
      <c r="F182" s="60">
        <f t="shared" ca="1" si="37"/>
        <v>1.16324338357756</v>
      </c>
      <c r="G182" s="60">
        <f t="shared" ca="1" si="28"/>
        <v>34.207079469146926</v>
      </c>
      <c r="H182" s="60">
        <f t="shared" ca="1" si="33"/>
        <v>44.90619407348359</v>
      </c>
      <c r="I182" s="60">
        <f t="shared" ca="1" si="38"/>
        <v>6.8754920163065361</v>
      </c>
      <c r="K182" s="53"/>
      <c r="L182" s="54"/>
    </row>
    <row r="183" spans="1:12" x14ac:dyDescent="0.2">
      <c r="A183" s="60">
        <f t="shared" si="35"/>
        <v>0.87000000000000066</v>
      </c>
      <c r="B183" s="60">
        <f t="shared" si="39"/>
        <v>9.5</v>
      </c>
      <c r="C183" s="60">
        <f t="shared" ca="1" si="30"/>
        <v>2.3999770133260458</v>
      </c>
      <c r="D183" s="60">
        <f t="shared" ca="1" si="27"/>
        <v>1.1999885066630229E-2</v>
      </c>
      <c r="E183" s="60">
        <f t="shared" ca="1" si="36"/>
        <v>-44.906194073483618</v>
      </c>
      <c r="F183" s="60">
        <f t="shared" ca="1" si="37"/>
        <v>1.1763659234960273</v>
      </c>
      <c r="G183" s="60">
        <f t="shared" ca="1" si="28"/>
        <v>33.627244780824483</v>
      </c>
      <c r="H183" s="60">
        <f t="shared" ca="1" si="33"/>
        <v>45.511408603561314</v>
      </c>
      <c r="I183" s="60">
        <f t="shared" ca="1" si="38"/>
        <v>7.1000229866739542</v>
      </c>
      <c r="K183" s="53"/>
      <c r="L183" s="54"/>
    </row>
    <row r="184" spans="1:12" x14ac:dyDescent="0.2">
      <c r="A184" s="60">
        <f t="shared" si="35"/>
        <v>0.87500000000000067</v>
      </c>
      <c r="B184" s="60">
        <f t="shared" si="39"/>
        <v>9.5</v>
      </c>
      <c r="C184" s="60">
        <f t="shared" ca="1" si="30"/>
        <v>2.1724199703082396</v>
      </c>
      <c r="D184" s="60">
        <f t="shared" ca="1" si="27"/>
        <v>1.0862099851541199E-2</v>
      </c>
      <c r="E184" s="60">
        <f t="shared" ca="1" si="36"/>
        <v>-45.511408603561243</v>
      </c>
      <c r="F184" s="60">
        <f t="shared" ca="1" si="37"/>
        <v>1.1883658085626576</v>
      </c>
      <c r="G184" s="60">
        <f t="shared" ca="1" si="28"/>
        <v>33.012522651660724</v>
      </c>
      <c r="H184" s="60">
        <f t="shared" ca="1" si="33"/>
        <v>46.009338911992366</v>
      </c>
      <c r="I184" s="60">
        <f t="shared" ca="1" si="38"/>
        <v>7.3275800296917604</v>
      </c>
      <c r="K184" s="53"/>
      <c r="L184" s="54"/>
    </row>
    <row r="185" spans="1:12" x14ac:dyDescent="0.2">
      <c r="A185" s="60">
        <f t="shared" si="35"/>
        <v>0.88000000000000067</v>
      </c>
      <c r="B185" s="60">
        <f t="shared" si="39"/>
        <v>9.5</v>
      </c>
      <c r="C185" s="60">
        <f t="shared" ca="1" si="30"/>
        <v>1.9423732757482775</v>
      </c>
      <c r="D185" s="60">
        <f t="shared" ca="1" si="27"/>
        <v>9.7118663787413868E-3</v>
      </c>
      <c r="E185" s="60">
        <f t="shared" ca="1" si="36"/>
        <v>-46.009338911992437</v>
      </c>
      <c r="F185" s="60">
        <f t="shared" ca="1" si="37"/>
        <v>1.1992279084141988</v>
      </c>
      <c r="G185" s="60">
        <f t="shared" ca="1" si="28"/>
        <v>32.364636269712221</v>
      </c>
      <c r="H185" s="60">
        <f t="shared" ca="1" si="33"/>
        <v>46.399990958607269</v>
      </c>
      <c r="I185" s="60">
        <f t="shared" ca="1" si="38"/>
        <v>7.5576267242517225</v>
      </c>
      <c r="K185" s="53"/>
      <c r="L185" s="54"/>
    </row>
    <row r="186" spans="1:12" x14ac:dyDescent="0.2">
      <c r="A186" s="60">
        <f t="shared" si="35"/>
        <v>0.88500000000000068</v>
      </c>
      <c r="B186" s="60">
        <f t="shared" si="39"/>
        <v>9.5</v>
      </c>
      <c r="C186" s="60">
        <f t="shared" ca="1" si="30"/>
        <v>1.7103733209552408</v>
      </c>
      <c r="D186" s="60">
        <f t="shared" ca="1" si="27"/>
        <v>8.5518666047762048E-3</v>
      </c>
      <c r="E186" s="60">
        <f t="shared" ca="1" si="36"/>
        <v>-46.39999095860734</v>
      </c>
      <c r="F186" s="60">
        <f t="shared" ca="1" si="37"/>
        <v>1.2089397747929402</v>
      </c>
      <c r="G186" s="60">
        <f t="shared" ca="1" si="28"/>
        <v>31.685364586333456</v>
      </c>
      <c r="H186" s="60">
        <f t="shared" ca="1" si="33"/>
        <v>46.683607588369341</v>
      </c>
      <c r="I186" s="60">
        <f t="shared" ca="1" si="38"/>
        <v>7.7896266790447592</v>
      </c>
      <c r="K186" s="53"/>
      <c r="L186" s="54"/>
    </row>
    <row r="187" spans="1:12" x14ac:dyDescent="0.2">
      <c r="A187" s="60">
        <f t="shared" si="35"/>
        <v>0.89000000000000068</v>
      </c>
      <c r="B187" s="60">
        <f t="shared" si="39"/>
        <v>9.5</v>
      </c>
      <c r="C187" s="60">
        <f t="shared" ca="1" si="30"/>
        <v>1.4769552830133943</v>
      </c>
      <c r="D187" s="60">
        <f t="shared" ca="1" si="27"/>
        <v>7.3847764150669713E-3</v>
      </c>
      <c r="E187" s="60">
        <f t="shared" ca="1" si="36"/>
        <v>-46.683607588369291</v>
      </c>
      <c r="F187" s="60">
        <f t="shared" ca="1" si="37"/>
        <v>1.2174916413977164</v>
      </c>
      <c r="G187" s="60">
        <f t="shared" ca="1" si="28"/>
        <v>30.976537812255216</v>
      </c>
      <c r="H187" s="60">
        <f t="shared" ca="1" si="33"/>
        <v>46.860665837428236</v>
      </c>
      <c r="I187" s="60">
        <f t="shared" ca="1" si="38"/>
        <v>8.0230447169866057</v>
      </c>
      <c r="K187" s="53"/>
      <c r="L187" s="54"/>
    </row>
    <row r="188" spans="1:12" x14ac:dyDescent="0.2">
      <c r="A188" s="60">
        <f t="shared" si="35"/>
        <v>0.89500000000000068</v>
      </c>
      <c r="B188" s="60">
        <f t="shared" si="39"/>
        <v>9.5</v>
      </c>
      <c r="C188" s="60">
        <f t="shared" ca="1" si="30"/>
        <v>1.2426519538262539</v>
      </c>
      <c r="D188" s="60">
        <f t="shared" ca="1" si="27"/>
        <v>6.2132597691312696E-3</v>
      </c>
      <c r="E188" s="60">
        <f t="shared" ca="1" si="36"/>
        <v>-46.860665837428073</v>
      </c>
      <c r="F188" s="60">
        <f t="shared" ca="1" si="37"/>
        <v>1.2248764178127833</v>
      </c>
      <c r="G188" s="60">
        <f t="shared" ca="1" si="28"/>
        <v>30.240032841471841</v>
      </c>
      <c r="H188" s="60">
        <f t="shared" ca="1" si="33"/>
        <v>46.931873760016586</v>
      </c>
      <c r="I188" s="60">
        <f t="shared" ca="1" si="38"/>
        <v>8.2573480461737461</v>
      </c>
      <c r="K188" s="53"/>
      <c r="L188" s="54"/>
    </row>
    <row r="189" spans="1:12" x14ac:dyDescent="0.2">
      <c r="A189" s="60">
        <f t="shared" si="35"/>
        <v>0.90000000000000069</v>
      </c>
      <c r="B189" s="60">
        <f t="shared" si="39"/>
        <v>9.5</v>
      </c>
      <c r="C189" s="60">
        <f t="shared" ca="1" si="30"/>
        <v>1.0079925850261713</v>
      </c>
      <c r="D189" s="60">
        <f t="shared" ca="1" si="27"/>
        <v>5.0399629251308567E-3</v>
      </c>
      <c r="E189" s="60">
        <f t="shared" ca="1" si="36"/>
        <v>-46.931873760016529</v>
      </c>
      <c r="F189" s="60">
        <f t="shared" ca="1" si="37"/>
        <v>1.2310896775819147</v>
      </c>
      <c r="G189" s="60">
        <f t="shared" ca="1" si="28"/>
        <v>29.477768613444223</v>
      </c>
      <c r="H189" s="60">
        <f t="shared" ca="1" si="33"/>
        <v>46.898166771554408</v>
      </c>
      <c r="I189" s="60">
        <f t="shared" ca="1" si="38"/>
        <v>8.4920074149738287</v>
      </c>
      <c r="K189" s="53"/>
      <c r="L189" s="54"/>
    </row>
    <row r="190" spans="1:12" x14ac:dyDescent="0.2">
      <c r="A190" s="60">
        <f t="shared" si="35"/>
        <v>0.90500000000000069</v>
      </c>
      <c r="B190" s="60">
        <f t="shared" si="39"/>
        <v>9.5</v>
      </c>
      <c r="C190" s="60">
        <f t="shared" ca="1" si="30"/>
        <v>0.77350175116839992</v>
      </c>
      <c r="D190" s="60">
        <f t="shared" ca="1" si="27"/>
        <v>3.8675087558419996E-3</v>
      </c>
      <c r="E190" s="60">
        <f t="shared" ca="1" si="36"/>
        <v>-46.898166771554273</v>
      </c>
      <c r="F190" s="60">
        <f t="shared" ca="1" si="37"/>
        <v>1.2361296405070454</v>
      </c>
      <c r="G190" s="60">
        <f t="shared" ca="1" si="28"/>
        <v>28.691701424463432</v>
      </c>
      <c r="H190" s="60">
        <f t="shared" ca="1" si="33"/>
        <v>46.760703503432254</v>
      </c>
      <c r="I190" s="60">
        <f t="shared" ca="1" si="38"/>
        <v>8.7264982488316001</v>
      </c>
      <c r="K190" s="53"/>
      <c r="L190" s="54"/>
    </row>
    <row r="191" spans="1:12" x14ac:dyDescent="0.2">
      <c r="A191" s="60">
        <f t="shared" si="35"/>
        <v>0.9100000000000007</v>
      </c>
      <c r="B191" s="60">
        <f t="shared" si="39"/>
        <v>9.5</v>
      </c>
      <c r="C191" s="60">
        <f t="shared" ca="1" si="30"/>
        <v>0.53969823365123837</v>
      </c>
      <c r="D191" s="60">
        <f t="shared" ca="1" si="27"/>
        <v>2.6984911682561919E-3</v>
      </c>
      <c r="E191" s="60">
        <f t="shared" ca="1" si="36"/>
        <v>-46.76070350343231</v>
      </c>
      <c r="F191" s="60">
        <f t="shared" ca="1" si="37"/>
        <v>1.2399971492628874</v>
      </c>
      <c r="G191" s="60">
        <f t="shared" ca="1" si="28"/>
        <v>27.883820199357519</v>
      </c>
      <c r="H191" s="60">
        <f t="shared" ca="1" si="33"/>
        <v>46.520861165048629</v>
      </c>
      <c r="I191" s="60">
        <f t="shared" ca="1" si="38"/>
        <v>8.9603017663487616</v>
      </c>
      <c r="K191" s="53"/>
      <c r="L191" s="54"/>
    </row>
    <row r="192" spans="1:12" x14ac:dyDescent="0.2">
      <c r="A192" s="60">
        <f t="shared" si="35"/>
        <v>0.9150000000000007</v>
      </c>
      <c r="B192" s="60">
        <f t="shared" si="39"/>
        <v>9.5</v>
      </c>
      <c r="C192" s="60">
        <f t="shared" ca="1" si="30"/>
        <v>0.30709392782599565</v>
      </c>
      <c r="D192" s="60">
        <f t="shared" ca="1" si="27"/>
        <v>1.5354696391299784E-3</v>
      </c>
      <c r="E192" s="60">
        <f t="shared" ca="1" si="36"/>
        <v>-46.520861165048544</v>
      </c>
      <c r="F192" s="60">
        <f t="shared" ca="1" si="37"/>
        <v>1.2426956404311436</v>
      </c>
      <c r="G192" s="60">
        <f t="shared" ca="1" si="28"/>
        <v>27.056141735062674</v>
      </c>
      <c r="H192" s="60">
        <f t="shared" ca="1" si="33"/>
        <v>46.180230408782172</v>
      </c>
      <c r="I192" s="60">
        <f t="shared" ca="1" si="38"/>
        <v>9.1929060721740044</v>
      </c>
      <c r="K192" s="53"/>
      <c r="L192" s="54"/>
    </row>
    <row r="193" spans="1:12" x14ac:dyDescent="0.2">
      <c r="A193" s="60">
        <f t="shared" si="35"/>
        <v>0.92000000000000071</v>
      </c>
      <c r="B193" s="60">
        <f t="shared" si="39"/>
        <v>9.5</v>
      </c>
      <c r="C193" s="60">
        <f t="shared" ca="1" si="30"/>
        <v>7.619277578208461E-2</v>
      </c>
      <c r="D193" s="60">
        <f t="shared" ca="1" si="27"/>
        <v>3.8096387891042307E-4</v>
      </c>
      <c r="E193" s="60">
        <f t="shared" ca="1" si="36"/>
        <v>-46.180230408782208</v>
      </c>
      <c r="F193" s="60">
        <f t="shared" ca="1" si="37"/>
        <v>1.2442311100702734</v>
      </c>
      <c r="G193" s="60">
        <f t="shared" ca="1" si="28"/>
        <v>26.210705927918582</v>
      </c>
      <c r="H193" s="60">
        <f t="shared" ca="1" si="33"/>
        <v>45.740609693682032</v>
      </c>
      <c r="I193" s="60">
        <f t="shared" ca="1" si="38"/>
        <v>9.4238072242179154</v>
      </c>
      <c r="K193" s="53"/>
      <c r="L193" s="54"/>
    </row>
    <row r="194" spans="1:12" x14ac:dyDescent="0.2">
      <c r="A194" s="60">
        <f t="shared" si="35"/>
        <v>0.92500000000000071</v>
      </c>
      <c r="B194" s="60">
        <f t="shared" si="39"/>
        <v>9.5</v>
      </c>
      <c r="C194" s="60">
        <f t="shared" ca="1" si="30"/>
        <v>-0.15251027268632633</v>
      </c>
      <c r="D194" s="60">
        <f t="shared" ca="1" si="27"/>
        <v>-7.6255136343163167E-4</v>
      </c>
      <c r="E194" s="60">
        <f t="shared" ca="1" si="36"/>
        <v>-45.740609693682188</v>
      </c>
      <c r="F194" s="60">
        <f t="shared" ca="1" si="37"/>
        <v>1.2446120739491839</v>
      </c>
      <c r="G194" s="60">
        <f t="shared" ca="1" si="28"/>
        <v>25.349570996886751</v>
      </c>
      <c r="H194" s="60">
        <f t="shared" ca="1" si="33"/>
        <v>45.203999143763035</v>
      </c>
      <c r="I194" s="60">
        <f t="shared" ca="1" si="38"/>
        <v>9.6525102726863263</v>
      </c>
      <c r="K194" s="53"/>
      <c r="L194" s="54"/>
    </row>
    <row r="195" spans="1:12" x14ac:dyDescent="0.2">
      <c r="A195" s="60">
        <f t="shared" si="35"/>
        <v>0.93000000000000071</v>
      </c>
      <c r="B195" s="60">
        <f t="shared" si="39"/>
        <v>9.5</v>
      </c>
      <c r="C195" s="60">
        <f t="shared" ca="1" si="30"/>
        <v>-0.37853026840514126</v>
      </c>
      <c r="D195" s="60">
        <f t="shared" ca="1" si="27"/>
        <v>-1.8926513420257063E-3</v>
      </c>
      <c r="E195" s="60">
        <f t="shared" ca="1" si="36"/>
        <v>-45.203999143762985</v>
      </c>
      <c r="F195" s="60">
        <f t="shared" ca="1" si="37"/>
        <v>1.2438495225857522</v>
      </c>
      <c r="G195" s="60">
        <f t="shared" ca="1" si="28"/>
        <v>24.474808715229852</v>
      </c>
      <c r="H195" s="60">
        <f t="shared" ca="1" si="33"/>
        <v>44.572593896893885</v>
      </c>
      <c r="I195" s="60">
        <f t="shared" ca="1" si="38"/>
        <v>9.8785302684051413</v>
      </c>
      <c r="K195" s="53"/>
      <c r="L195" s="54"/>
    </row>
    <row r="196" spans="1:12" x14ac:dyDescent="0.2">
      <c r="A196" s="60">
        <f t="shared" si="35"/>
        <v>0.93500000000000072</v>
      </c>
      <c r="B196" s="60">
        <f t="shared" si="39"/>
        <v>9.5</v>
      </c>
      <c r="C196" s="60">
        <f t="shared" ca="1" si="30"/>
        <v>-0.60139323788961008</v>
      </c>
      <c r="D196" s="60">
        <f t="shared" ca="1" si="27"/>
        <v>-3.0069661894480504E-3</v>
      </c>
      <c r="E196" s="60">
        <f t="shared" ca="1" si="36"/>
        <v>-44.572593896893764</v>
      </c>
      <c r="F196" s="60">
        <f t="shared" ca="1" si="37"/>
        <v>1.2419568712437266</v>
      </c>
      <c r="G196" s="60">
        <f t="shared" ca="1" si="28"/>
        <v>23.588499663529653</v>
      </c>
      <c r="H196" s="60">
        <f t="shared" ca="1" si="33"/>
        <v>43.848776940367543</v>
      </c>
      <c r="I196" s="60">
        <f t="shared" ca="1" si="38"/>
        <v>10.10139323788961</v>
      </c>
      <c r="K196" s="53"/>
      <c r="L196" s="54"/>
    </row>
    <row r="197" spans="1:12" x14ac:dyDescent="0.2">
      <c r="A197" s="60">
        <f t="shared" si="35"/>
        <v>0.94000000000000072</v>
      </c>
      <c r="B197" s="60">
        <f t="shared" si="39"/>
        <v>9.5</v>
      </c>
      <c r="C197" s="60">
        <f t="shared" ca="1" si="30"/>
        <v>-0.82063712259144772</v>
      </c>
      <c r="D197" s="60">
        <f t="shared" ca="1" si="27"/>
        <v>-4.1031856129572384E-3</v>
      </c>
      <c r="E197" s="60">
        <f t="shared" ca="1" si="36"/>
        <v>-43.848776940367529</v>
      </c>
      <c r="F197" s="60">
        <f t="shared" ca="1" si="37"/>
        <v>1.2389499050542785</v>
      </c>
      <c r="G197" s="60">
        <f t="shared" ca="1" si="28"/>
        <v>22.692728517260548</v>
      </c>
      <c r="H197" s="60">
        <f t="shared" ca="1" si="33"/>
        <v>43.035111659306125</v>
      </c>
      <c r="I197" s="60">
        <f t="shared" ca="1" si="38"/>
        <v>10.320637122591448</v>
      </c>
      <c r="K197" s="53"/>
      <c r="L197" s="54"/>
    </row>
    <row r="198" spans="1:12" x14ac:dyDescent="0.2">
      <c r="A198" s="60">
        <f t="shared" si="35"/>
        <v>0.94500000000000073</v>
      </c>
      <c r="B198" s="60">
        <f t="shared" si="39"/>
        <v>9.5</v>
      </c>
      <c r="C198" s="60">
        <f t="shared" ca="1" si="30"/>
        <v>-1.0358126808879788</v>
      </c>
      <c r="D198" s="60">
        <f t="shared" ca="1" si="27"/>
        <v>-5.1790634044398941E-3</v>
      </c>
      <c r="E198" s="60">
        <f t="shared" ca="1" si="36"/>
        <v>-43.035111659306224</v>
      </c>
      <c r="F198" s="60">
        <f t="shared" ca="1" si="37"/>
        <v>1.2348467194413213</v>
      </c>
      <c r="G198" s="60">
        <f t="shared" ca="1" si="28"/>
        <v>21.789579378106346</v>
      </c>
      <c r="H198" s="60">
        <f t="shared" ca="1" si="33"/>
        <v>42.134334112351269</v>
      </c>
      <c r="I198" s="60">
        <f t="shared" ca="1" si="38"/>
        <v>10.535812680887979</v>
      </c>
      <c r="K198" s="53"/>
      <c r="L198" s="54"/>
    </row>
    <row r="199" spans="1:12" x14ac:dyDescent="0.2">
      <c r="A199" s="60">
        <f t="shared" si="35"/>
        <v>0.95000000000000073</v>
      </c>
      <c r="B199" s="60">
        <f t="shared" si="39"/>
        <v>9.5</v>
      </c>
      <c r="C199" s="60">
        <f t="shared" ca="1" si="30"/>
        <v>-1.2464843514497357</v>
      </c>
      <c r="D199" s="60">
        <f t="shared" ca="1" si="27"/>
        <v>-6.2324217572486788E-3</v>
      </c>
      <c r="E199" s="60">
        <f t="shared" ca="1" si="36"/>
        <v>-42.134334112351368</v>
      </c>
      <c r="F199" s="60">
        <f t="shared" ca="1" si="37"/>
        <v>1.2296676560368813</v>
      </c>
      <c r="G199" s="60">
        <f t="shared" ca="1" si="28"/>
        <v>20.881131158082852</v>
      </c>
      <c r="H199" s="60">
        <f t="shared" ca="1" si="33"/>
        <v>41.149345049512135</v>
      </c>
      <c r="I199" s="60">
        <f t="shared" ca="1" si="38"/>
        <v>10.746484351449736</v>
      </c>
      <c r="K199" s="53"/>
      <c r="L199" s="54"/>
    </row>
    <row r="200" spans="1:12" x14ac:dyDescent="0.2">
      <c r="A200" s="60">
        <f t="shared" si="35"/>
        <v>0.95500000000000074</v>
      </c>
      <c r="B200" s="60">
        <f t="shared" si="39"/>
        <v>9.5</v>
      </c>
      <c r="C200" s="60">
        <f t="shared" ca="1" si="30"/>
        <v>-1.4522310766972968</v>
      </c>
      <c r="D200" s="60">
        <f t="shared" ca="1" si="27"/>
        <v>-7.2611553834864839E-3</v>
      </c>
      <c r="E200" s="60">
        <f t="shared" ca="1" si="36"/>
        <v>-41.14934504951222</v>
      </c>
      <c r="F200" s="60">
        <f t="shared" ca="1" si="37"/>
        <v>1.2234352342796326</v>
      </c>
      <c r="G200" s="60">
        <f t="shared" ca="1" si="28"/>
        <v>19.969453025388276</v>
      </c>
      <c r="H200" s="60">
        <f t="shared" ca="1" si="33"/>
        <v>40.083201687458086</v>
      </c>
      <c r="I200" s="60">
        <f t="shared" ca="1" si="38"/>
        <v>10.952231076697297</v>
      </c>
      <c r="K200" s="53"/>
      <c r="L200" s="54"/>
    </row>
    <row r="201" spans="1:12" x14ac:dyDescent="0.2">
      <c r="A201" s="60">
        <f t="shared" si="35"/>
        <v>0.96000000000000074</v>
      </c>
      <c r="B201" s="60">
        <f t="shared" si="39"/>
        <v>9.5</v>
      </c>
      <c r="C201" s="60">
        <f t="shared" ca="1" si="30"/>
        <v>-1.6526470851345874</v>
      </c>
      <c r="D201" s="60">
        <f t="shared" ref="D201:D209" ca="1" si="40">+C201*H$2</f>
        <v>-8.2632354256729369E-3</v>
      </c>
      <c r="E201" s="60">
        <f t="shared" ca="1" si="36"/>
        <v>-40.083201687458114</v>
      </c>
      <c r="F201" s="60">
        <f t="shared" ca="1" si="37"/>
        <v>1.2161740788961461</v>
      </c>
      <c r="G201" s="60">
        <f t="shared" ref="G201:G209" ca="1" si="41">+(C201*D$3+D$3*(F201)/D$4+D$3*D$5*E201)+(D$3=0)*H$1</f>
        <v>19.056599920747367</v>
      </c>
      <c r="H201" s="60">
        <f t="shared" ca="1" si="33"/>
        <v>38.93910925795565</v>
      </c>
      <c r="I201" s="60">
        <f t="shared" ca="1" si="38"/>
        <v>11.152647085134587</v>
      </c>
      <c r="K201" s="53"/>
      <c r="L201" s="54"/>
    </row>
    <row r="202" spans="1:12" x14ac:dyDescent="0.2">
      <c r="A202" s="60">
        <f t="shared" ref="A202:A209" si="42">+A201+$H$2</f>
        <v>0.96500000000000075</v>
      </c>
      <c r="B202" s="60">
        <f t="shared" si="39"/>
        <v>9.5</v>
      </c>
      <c r="C202" s="60">
        <f t="shared" ref="C202:C209" ca="1" si="43">B202-I202</f>
        <v>-1.8473426314243664</v>
      </c>
      <c r="D202" s="60">
        <f t="shared" ca="1" si="40"/>
        <v>-9.2367131571218317E-3</v>
      </c>
      <c r="E202" s="60">
        <f t="shared" ref="E202:E209" ca="1" si="44">+(C202-C201)/H$2</f>
        <v>-38.939109257955806</v>
      </c>
      <c r="F202" s="60">
        <f t="shared" ref="F202:F209" ca="1" si="45">+F201+C201*$H$2</f>
        <v>1.2079108434704733</v>
      </c>
      <c r="G202" s="60">
        <f t="shared" ca="1" si="41"/>
        <v>18.144608152843087</v>
      </c>
      <c r="H202" s="60">
        <f t="shared" ref="H202:H209" ca="1" si="46">+IF(A202-$H$3&gt;=0,IF($D$3&gt;0,(OFFSET(G202,-$H$3/$H$2,0,1,1)*D$1-I202)/D$2,(G202*D$1-I202)/D$2),0)</f>
        <v>37.720412345555523</v>
      </c>
      <c r="I202" s="60">
        <f t="shared" ref="I202:I209" ca="1" si="47">+I201+H201*H$2</f>
        <v>11.347342631424366</v>
      </c>
      <c r="K202" s="53"/>
      <c r="L202" s="54"/>
    </row>
    <row r="203" spans="1:12" x14ac:dyDescent="0.2">
      <c r="A203" s="60">
        <f t="shared" si="42"/>
        <v>0.97000000000000075</v>
      </c>
      <c r="B203" s="60">
        <f t="shared" si="39"/>
        <v>9.5</v>
      </c>
      <c r="C203" s="60">
        <f t="shared" ca="1" si="43"/>
        <v>-2.0359446931521443</v>
      </c>
      <c r="D203" s="60">
        <f t="shared" ca="1" si="40"/>
        <v>-1.0179723465760722E-2</v>
      </c>
      <c r="E203" s="60">
        <f t="shared" ca="1" si="44"/>
        <v>-37.720412345555587</v>
      </c>
      <c r="F203" s="60">
        <f t="shared" ca="1" si="45"/>
        <v>1.1986741303133515</v>
      </c>
      <c r="G203" s="60">
        <f t="shared" ca="1" si="41"/>
        <v>17.235491081242088</v>
      </c>
      <c r="H203" s="60">
        <f t="shared" ca="1" si="46"/>
        <v>36.430586031038089</v>
      </c>
      <c r="I203" s="60">
        <f t="shared" ca="1" si="47"/>
        <v>11.535944693152144</v>
      </c>
      <c r="K203" s="53"/>
      <c r="L203" s="54"/>
    </row>
    <row r="204" spans="1:12" x14ac:dyDescent="0.2">
      <c r="A204" s="60">
        <f t="shared" si="42"/>
        <v>0.97500000000000075</v>
      </c>
      <c r="B204" s="60">
        <f t="shared" si="39"/>
        <v>9.5</v>
      </c>
      <c r="C204" s="60">
        <f t="shared" ca="1" si="43"/>
        <v>-2.2180976233073348</v>
      </c>
      <c r="D204" s="60">
        <f t="shared" ca="1" si="40"/>
        <v>-1.1090488116536675E-2</v>
      </c>
      <c r="E204" s="60">
        <f t="shared" ca="1" si="44"/>
        <v>-36.430586031038104</v>
      </c>
      <c r="F204" s="60">
        <f t="shared" ca="1" si="45"/>
        <v>1.1884944068475907</v>
      </c>
      <c r="G204" s="60">
        <f t="shared" ca="1" si="41"/>
        <v>16.331234895015857</v>
      </c>
      <c r="H204" s="60">
        <f t="shared" ca="1" si="46"/>
        <v>35.073226857524361</v>
      </c>
      <c r="I204" s="60">
        <f t="shared" ca="1" si="47"/>
        <v>11.718097623307335</v>
      </c>
      <c r="K204" s="53"/>
      <c r="L204" s="54"/>
    </row>
    <row r="205" spans="1:12" x14ac:dyDescent="0.2">
      <c r="A205" s="60">
        <f t="shared" si="42"/>
        <v>0.98000000000000076</v>
      </c>
      <c r="B205" s="60">
        <f t="shared" si="39"/>
        <v>9.5</v>
      </c>
      <c r="C205" s="60">
        <f t="shared" ca="1" si="43"/>
        <v>-2.3934637575949562</v>
      </c>
      <c r="D205" s="60">
        <f t="shared" ca="1" si="40"/>
        <v>-1.1967318787974782E-2</v>
      </c>
      <c r="E205" s="60">
        <f t="shared" ca="1" si="44"/>
        <v>-35.073226857524276</v>
      </c>
      <c r="F205" s="60">
        <f t="shared" ca="1" si="45"/>
        <v>1.1774039187310541</v>
      </c>
      <c r="G205" s="60">
        <f t="shared" ca="1" si="41"/>
        <v>15.433794495039916</v>
      </c>
      <c r="H205" s="60">
        <f t="shared" ca="1" si="46"/>
        <v>33.652043636551859</v>
      </c>
      <c r="I205" s="60">
        <f t="shared" ca="1" si="47"/>
        <v>11.893463757594956</v>
      </c>
      <c r="K205" s="53"/>
      <c r="L205" s="54"/>
    </row>
    <row r="206" spans="1:12" x14ac:dyDescent="0.2">
      <c r="A206" s="60">
        <f t="shared" si="42"/>
        <v>0.98500000000000076</v>
      </c>
      <c r="B206" s="60">
        <f t="shared" si="39"/>
        <v>9.5</v>
      </c>
      <c r="C206" s="60">
        <f t="shared" ca="1" si="43"/>
        <v>-2.5617239757777153</v>
      </c>
      <c r="D206" s="60">
        <f t="shared" ca="1" si="40"/>
        <v>-1.2808619878888577E-2</v>
      </c>
      <c r="E206" s="60">
        <f t="shared" ca="1" si="44"/>
        <v>-33.652043636551809</v>
      </c>
      <c r="F206" s="60">
        <f t="shared" ca="1" si="45"/>
        <v>1.1654365999430794</v>
      </c>
      <c r="G206" s="60">
        <f t="shared" ca="1" si="41"/>
        <v>14.545089487716558</v>
      </c>
      <c r="H206" s="60">
        <f t="shared" ca="1" si="46"/>
        <v>32.170848111804702</v>
      </c>
      <c r="I206" s="60">
        <f t="shared" ca="1" si="47"/>
        <v>12.061723975777715</v>
      </c>
      <c r="K206" s="53"/>
      <c r="L206" s="54"/>
    </row>
    <row r="207" spans="1:12" x14ac:dyDescent="0.2">
      <c r="A207" s="60">
        <f t="shared" si="42"/>
        <v>0.99000000000000077</v>
      </c>
      <c r="B207" s="60">
        <f t="shared" si="39"/>
        <v>9.5</v>
      </c>
      <c r="C207" s="60">
        <f t="shared" ca="1" si="43"/>
        <v>-2.7225782163367391</v>
      </c>
      <c r="D207" s="60">
        <f t="shared" ca="1" si="40"/>
        <v>-1.3612891081683696E-2</v>
      </c>
      <c r="E207" s="60">
        <f t="shared" ca="1" si="44"/>
        <v>-32.170848111804773</v>
      </c>
      <c r="F207" s="60">
        <f t="shared" ca="1" si="45"/>
        <v>1.1526279800641908</v>
      </c>
      <c r="G207" s="60">
        <f t="shared" ca="1" si="41"/>
        <v>13.667000297614406</v>
      </c>
      <c r="H207" s="60">
        <f t="shared" ca="1" si="46"/>
        <v>30.633545498570633</v>
      </c>
      <c r="I207" s="60">
        <f t="shared" ca="1" si="47"/>
        <v>12.222578216336739</v>
      </c>
      <c r="K207" s="53"/>
      <c r="L207" s="54"/>
    </row>
    <row r="208" spans="1:12" x14ac:dyDescent="0.2">
      <c r="A208" s="60">
        <f t="shared" si="42"/>
        <v>0.99500000000000077</v>
      </c>
      <c r="B208" s="60">
        <f t="shared" si="39"/>
        <v>9.5</v>
      </c>
      <c r="C208" s="60">
        <f t="shared" ca="1" si="43"/>
        <v>-2.8757459438295925</v>
      </c>
      <c r="D208" s="60">
        <f t="shared" ca="1" si="40"/>
        <v>-1.4378729719147963E-2</v>
      </c>
      <c r="E208" s="60">
        <f t="shared" ca="1" si="44"/>
        <v>-30.633545498570669</v>
      </c>
      <c r="F208" s="60">
        <f t="shared" ca="1" si="45"/>
        <v>1.139015088982507</v>
      </c>
      <c r="G208" s="60">
        <f t="shared" ca="1" si="41"/>
        <v>12.801364406248334</v>
      </c>
      <c r="H208" s="60">
        <f t="shared" ca="1" si="46"/>
        <v>29.044124917378181</v>
      </c>
      <c r="I208" s="60">
        <f t="shared" ca="1" si="47"/>
        <v>12.375745943829592</v>
      </c>
      <c r="K208" s="53"/>
      <c r="L208" s="54"/>
    </row>
    <row r="209" spans="1:12" x14ac:dyDescent="0.2">
      <c r="A209" s="60">
        <f t="shared" si="42"/>
        <v>1.0000000000000007</v>
      </c>
      <c r="B209" s="60">
        <f t="shared" si="39"/>
        <v>9.5</v>
      </c>
      <c r="C209" s="60">
        <f t="shared" ca="1" si="43"/>
        <v>-3.0209665684164833</v>
      </c>
      <c r="D209" s="60">
        <f t="shared" ca="1" si="40"/>
        <v>-1.5104832842082416E-2</v>
      </c>
      <c r="E209" s="60">
        <f t="shared" ca="1" si="44"/>
        <v>-29.044124917378156</v>
      </c>
      <c r="F209" s="60">
        <f t="shared" ca="1" si="45"/>
        <v>1.124636359263359</v>
      </c>
      <c r="G209" s="60">
        <f t="shared" ca="1" si="41"/>
        <v>11.949972723937798</v>
      </c>
      <c r="H209" s="60">
        <f t="shared" ca="1" si="46"/>
        <v>27.406649740641345</v>
      </c>
      <c r="I209" s="60">
        <f t="shared" ca="1" si="47"/>
        <v>12.520966568416483</v>
      </c>
      <c r="K209" s="53"/>
      <c r="L209" s="54"/>
    </row>
    <row r="210" spans="1:12" x14ac:dyDescent="0.2">
      <c r="A210" s="60">
        <f t="shared" ref="A210:A273" si="48">+A209+$H$2</f>
        <v>1.0050000000000006</v>
      </c>
      <c r="B210" s="60">
        <f t="shared" ref="B210:B273" si="49">+B209</f>
        <v>9.5</v>
      </c>
      <c r="C210" s="60">
        <f t="shared" ref="C210:C273" ca="1" si="50">B210-I210</f>
        <v>-3.1579998171196895</v>
      </c>
      <c r="D210" s="60">
        <f t="shared" ref="D210:D273" ca="1" si="51">+C210*H$2</f>
        <v>-1.5789999085598447E-2</v>
      </c>
      <c r="E210" s="60">
        <f t="shared" ref="E210:E273" ca="1" si="52">+(C210-C209)/H$2</f>
        <v>-27.406649740641242</v>
      </c>
      <c r="F210" s="60">
        <f t="shared" ref="F210:F273" ca="1" si="53">+F209+C209*$H$2</f>
        <v>1.1095315264212766</v>
      </c>
      <c r="G210" s="60">
        <f t="shared" ref="G210:G273" ca="1" si="54">+(C210*D$3+D$3*(F210)/D$4+D$3*D$5*E210)+(D$3=0)*H$1</f>
        <v>11.114566101378729</v>
      </c>
      <c r="H210" s="60">
        <f t="shared" ref="H210:H273" ca="1" si="55">+IF(A210-$H$3&gt;=0,IF($D$3&gt;0,(OFFSET(G210,-$H$3/$H$2,0,1,1)*D$1-I210)/D$2,(G210*D$1-I210)/D$2),0)</f>
        <v>25.725247871510529</v>
      </c>
      <c r="I210" s="60">
        <f t="shared" ref="I210:I273" ca="1" si="56">+I209+H209*H$2</f>
        <v>12.657999817119689</v>
      </c>
      <c r="K210" s="53"/>
      <c r="L210" s="54"/>
    </row>
    <row r="211" spans="1:12" x14ac:dyDescent="0.2">
      <c r="A211" s="60">
        <f t="shared" si="48"/>
        <v>1.0100000000000005</v>
      </c>
      <c r="B211" s="60">
        <f t="shared" si="49"/>
        <v>9.5</v>
      </c>
      <c r="C211" s="60">
        <f t="shared" ca="1" si="50"/>
        <v>-3.2866260564772425</v>
      </c>
      <c r="D211" s="60">
        <f t="shared" ca="1" si="51"/>
        <v>-1.6433130282386212E-2</v>
      </c>
      <c r="E211" s="60">
        <f t="shared" ca="1" si="52"/>
        <v>-25.725247871510604</v>
      </c>
      <c r="F211" s="60">
        <f t="shared" ca="1" si="53"/>
        <v>1.0937415273356781</v>
      </c>
      <c r="G211" s="60">
        <f t="shared" ca="1" si="54"/>
        <v>10.296831987244913</v>
      </c>
      <c r="H211" s="60">
        <f t="shared" ca="1" si="55"/>
        <v>24.004101974493206</v>
      </c>
      <c r="I211" s="60">
        <f t="shared" ca="1" si="56"/>
        <v>12.786626056477242</v>
      </c>
      <c r="K211" s="53"/>
      <c r="L211" s="54"/>
    </row>
    <row r="212" spans="1:12" x14ac:dyDescent="0.2">
      <c r="A212" s="60">
        <f t="shared" si="48"/>
        <v>1.0150000000000003</v>
      </c>
      <c r="B212" s="60">
        <f t="shared" si="49"/>
        <v>9.5</v>
      </c>
      <c r="C212" s="60">
        <f t="shared" ca="1" si="50"/>
        <v>-3.4066465663497087</v>
      </c>
      <c r="D212" s="60">
        <f t="shared" ca="1" si="51"/>
        <v>-1.7033232831748544E-2</v>
      </c>
      <c r="E212" s="60">
        <f t="shared" ca="1" si="52"/>
        <v>-24.004101974493253</v>
      </c>
      <c r="F212" s="60">
        <f t="shared" ca="1" si="53"/>
        <v>1.077308397053292</v>
      </c>
      <c r="G212" s="60">
        <f t="shared" ca="1" si="54"/>
        <v>9.4984012377982214</v>
      </c>
      <c r="H212" s="60">
        <f t="shared" ca="1" si="55"/>
        <v>22.247439677770007</v>
      </c>
      <c r="I212" s="60">
        <f t="shared" ca="1" si="56"/>
        <v>12.906646566349709</v>
      </c>
      <c r="K212" s="53"/>
      <c r="L212" s="54"/>
    </row>
    <row r="213" spans="1:12" x14ac:dyDescent="0.2">
      <c r="A213" s="60">
        <f t="shared" si="48"/>
        <v>1.0200000000000002</v>
      </c>
      <c r="B213" s="60">
        <f t="shared" si="49"/>
        <v>9.5</v>
      </c>
      <c r="C213" s="60">
        <f t="shared" ca="1" si="50"/>
        <v>-3.5178837647385581</v>
      </c>
      <c r="D213" s="60">
        <f t="shared" ca="1" si="51"/>
        <v>-1.758941882369279E-2</v>
      </c>
      <c r="E213" s="60">
        <f t="shared" ca="1" si="52"/>
        <v>-22.247439677769876</v>
      </c>
      <c r="F213" s="60">
        <f t="shared" ca="1" si="53"/>
        <v>1.0602751642215433</v>
      </c>
      <c r="G213" s="60">
        <f t="shared" ca="1" si="54"/>
        <v>8.7208450841335843</v>
      </c>
      <c r="H213" s="60">
        <f t="shared" ca="1" si="55"/>
        <v>20.459523767486949</v>
      </c>
      <c r="I213" s="60">
        <f t="shared" ca="1" si="56"/>
        <v>13.017883764738558</v>
      </c>
      <c r="K213" s="53"/>
      <c r="L213" s="54"/>
    </row>
    <row r="214" spans="1:12" x14ac:dyDescent="0.2">
      <c r="A214" s="60">
        <f t="shared" si="48"/>
        <v>1.0250000000000001</v>
      </c>
      <c r="B214" s="60">
        <f t="shared" si="49"/>
        <v>9.5</v>
      </c>
      <c r="C214" s="60">
        <f t="shared" ca="1" si="50"/>
        <v>-3.6201813835759928</v>
      </c>
      <c r="D214" s="60">
        <f t="shared" ca="1" si="51"/>
        <v>-1.8100906917879963E-2</v>
      </c>
      <c r="E214" s="60">
        <f t="shared" ca="1" si="52"/>
        <v>-20.459523767486942</v>
      </c>
      <c r="F214" s="60">
        <f t="shared" ca="1" si="53"/>
        <v>1.0426857453978506</v>
      </c>
      <c r="G214" s="60">
        <f t="shared" ca="1" si="54"/>
        <v>7.965672262314154</v>
      </c>
      <c r="H214" s="60">
        <f t="shared" ca="1" si="55"/>
        <v>18.644642394657762</v>
      </c>
      <c r="I214" s="60">
        <f t="shared" ca="1" si="56"/>
        <v>13.120181383575993</v>
      </c>
      <c r="K214" s="53"/>
      <c r="L214" s="54"/>
    </row>
    <row r="215" spans="1:12" x14ac:dyDescent="0.2">
      <c r="A215" s="60">
        <f t="shared" si="48"/>
        <v>1.03</v>
      </c>
      <c r="B215" s="60">
        <f t="shared" si="49"/>
        <v>9.5</v>
      </c>
      <c r="C215" s="60">
        <f t="shared" ca="1" si="50"/>
        <v>-3.7134045955492816</v>
      </c>
      <c r="D215" s="60">
        <f t="shared" ca="1" si="51"/>
        <v>-1.8567022977746407E-2</v>
      </c>
      <c r="E215" s="60">
        <f t="shared" ca="1" si="52"/>
        <v>-18.644642394657751</v>
      </c>
      <c r="F215" s="60">
        <f t="shared" ca="1" si="53"/>
        <v>1.0245848384799707</v>
      </c>
      <c r="G215" s="60">
        <f t="shared" ca="1" si="54"/>
        <v>7.2343263112640717</v>
      </c>
      <c r="H215" s="60">
        <f t="shared" ca="1" si="55"/>
        <v>16.807099315655989</v>
      </c>
      <c r="I215" s="60">
        <f t="shared" ca="1" si="56"/>
        <v>13.213404595549282</v>
      </c>
      <c r="K215" s="53"/>
      <c r="L215" s="54"/>
    </row>
    <row r="216" spans="1:12" x14ac:dyDescent="0.2">
      <c r="A216" s="60">
        <f t="shared" si="48"/>
        <v>1.0349999999999999</v>
      </c>
      <c r="B216" s="60">
        <f t="shared" si="49"/>
        <v>9.5</v>
      </c>
      <c r="C216" s="60">
        <f t="shared" ca="1" si="50"/>
        <v>-3.7974400921275624</v>
      </c>
      <c r="D216" s="60">
        <f t="shared" ca="1" si="51"/>
        <v>-1.8987200460637812E-2</v>
      </c>
      <c r="E216" s="60">
        <f t="shared" ca="1" si="52"/>
        <v>-16.80709931565616</v>
      </c>
      <c r="F216" s="60">
        <f t="shared" ca="1" si="53"/>
        <v>1.0060178155022244</v>
      </c>
      <c r="G216" s="60">
        <f t="shared" ca="1" si="54"/>
        <v>6.528183042881226</v>
      </c>
      <c r="H216" s="60">
        <f t="shared" ca="1" si="55"/>
        <v>14.951204187619615</v>
      </c>
      <c r="I216" s="60">
        <f t="shared" ca="1" si="56"/>
        <v>13.297440092127562</v>
      </c>
      <c r="K216" s="53"/>
      <c r="L216" s="54"/>
    </row>
    <row r="217" spans="1:12" x14ac:dyDescent="0.2">
      <c r="A217" s="60">
        <f t="shared" si="48"/>
        <v>1.0399999999999998</v>
      </c>
      <c r="B217" s="60">
        <f t="shared" si="49"/>
        <v>9.5</v>
      </c>
      <c r="C217" s="60">
        <f t="shared" ca="1" si="50"/>
        <v>-3.8721961130656606</v>
      </c>
      <c r="D217" s="60">
        <f t="shared" ca="1" si="51"/>
        <v>-1.9360980565328305E-2</v>
      </c>
      <c r="E217" s="60">
        <f t="shared" ca="1" si="52"/>
        <v>-14.951204187619638</v>
      </c>
      <c r="F217" s="60">
        <f t="shared" ca="1" si="53"/>
        <v>0.98703061504158651</v>
      </c>
      <c r="G217" s="60">
        <f t="shared" ca="1" si="54"/>
        <v>5.8485481884095591</v>
      </c>
      <c r="H217" s="60">
        <f t="shared" ca="1" si="55"/>
        <v>13.081262940428349</v>
      </c>
      <c r="I217" s="60">
        <f t="shared" ca="1" si="56"/>
        <v>13.372196113065661</v>
      </c>
      <c r="K217" s="53"/>
      <c r="L217" s="54"/>
    </row>
    <row r="218" spans="1:12" x14ac:dyDescent="0.2">
      <c r="A218" s="60">
        <f t="shared" si="48"/>
        <v>1.0449999999999997</v>
      </c>
      <c r="B218" s="60">
        <f t="shared" si="49"/>
        <v>9.5</v>
      </c>
      <c r="C218" s="60">
        <f t="shared" ca="1" si="50"/>
        <v>-3.9376024277678017</v>
      </c>
      <c r="D218" s="60">
        <f t="shared" ca="1" si="51"/>
        <v>-1.9688012138839008E-2</v>
      </c>
      <c r="E218" s="60">
        <f t="shared" ca="1" si="52"/>
        <v>-13.081262940428218</v>
      </c>
      <c r="F218" s="60">
        <f t="shared" ca="1" si="53"/>
        <v>0.9676696344762582</v>
      </c>
      <c r="G218" s="60">
        <f t="shared" ca="1" si="54"/>
        <v>5.1966552246705682</v>
      </c>
      <c r="H218" s="60">
        <f t="shared" ca="1" si="55"/>
        <v>11.201568247246357</v>
      </c>
      <c r="I218" s="60">
        <f t="shared" ca="1" si="56"/>
        <v>13.437602427767802</v>
      </c>
      <c r="K218" s="53"/>
      <c r="L218" s="54"/>
    </row>
    <row r="219" spans="1:12" x14ac:dyDescent="0.2">
      <c r="A219" s="60">
        <f t="shared" si="48"/>
        <v>1.0499999999999996</v>
      </c>
      <c r="B219" s="60">
        <f t="shared" si="49"/>
        <v>9.5</v>
      </c>
      <c r="C219" s="60">
        <f t="shared" ca="1" si="50"/>
        <v>-3.9936102690040336</v>
      </c>
      <c r="D219" s="60">
        <f t="shared" ca="1" si="51"/>
        <v>-1.9968051345020169E-2</v>
      </c>
      <c r="E219" s="60">
        <f t="shared" ca="1" si="52"/>
        <v>-11.201568247246385</v>
      </c>
      <c r="F219" s="60">
        <f t="shared" ca="1" si="53"/>
        <v>0.94798162233741923</v>
      </c>
      <c r="G219" s="60">
        <f t="shared" ca="1" si="54"/>
        <v>4.5736633832957398</v>
      </c>
      <c r="H219" s="60">
        <f t="shared" ca="1" si="55"/>
        <v>9.3163901159518705</v>
      </c>
      <c r="I219" s="60">
        <f t="shared" ca="1" si="56"/>
        <v>13.493610269004034</v>
      </c>
      <c r="K219" s="53"/>
      <c r="L219" s="54"/>
    </row>
    <row r="220" spans="1:12" x14ac:dyDescent="0.2">
      <c r="A220" s="60">
        <f t="shared" si="48"/>
        <v>1.0549999999999995</v>
      </c>
      <c r="B220" s="60">
        <f t="shared" si="49"/>
        <v>9.5</v>
      </c>
      <c r="C220" s="60">
        <f t="shared" ca="1" si="50"/>
        <v>-4.0401922195837923</v>
      </c>
      <c r="D220" s="60">
        <f t="shared" ca="1" si="51"/>
        <v>-2.0200961097918961E-2</v>
      </c>
      <c r="E220" s="60">
        <f t="shared" ca="1" si="52"/>
        <v>-9.3163901159517337</v>
      </c>
      <c r="F220" s="60">
        <f t="shared" ca="1" si="53"/>
        <v>0.92801357099239901</v>
      </c>
      <c r="G220" s="60">
        <f t="shared" ca="1" si="54"/>
        <v>3.9806558456262895</v>
      </c>
      <c r="H220" s="60">
        <f t="shared" ca="1" si="55"/>
        <v>7.429966624098153</v>
      </c>
      <c r="I220" s="60">
        <f t="shared" ca="1" si="56"/>
        <v>13.540192219583792</v>
      </c>
      <c r="K220" s="53"/>
      <c r="L220" s="54"/>
    </row>
    <row r="221" spans="1:12" x14ac:dyDescent="0.2">
      <c r="A221" s="60">
        <f t="shared" si="48"/>
        <v>1.0599999999999994</v>
      </c>
      <c r="B221" s="60">
        <f t="shared" si="49"/>
        <v>9.5</v>
      </c>
      <c r="C221" s="60">
        <f t="shared" ca="1" si="50"/>
        <v>-4.0773420527042834</v>
      </c>
      <c r="D221" s="60">
        <f t="shared" ca="1" si="51"/>
        <v>-2.0386710263521419E-2</v>
      </c>
      <c r="E221" s="60">
        <f t="shared" ca="1" si="52"/>
        <v>-7.4299666240982276</v>
      </c>
      <c r="F221" s="60">
        <f t="shared" ca="1" si="53"/>
        <v>0.90781260989448009</v>
      </c>
      <c r="G221" s="60">
        <f t="shared" ca="1" si="54"/>
        <v>3.4186381254533327</v>
      </c>
      <c r="H221" s="60">
        <f t="shared" ca="1" si="55"/>
        <v>5.5464948203689497</v>
      </c>
      <c r="I221" s="60">
        <f t="shared" ca="1" si="56"/>
        <v>13.577342052704283</v>
      </c>
      <c r="K221" s="53"/>
      <c r="L221" s="54"/>
    </row>
    <row r="222" spans="1:12" x14ac:dyDescent="0.2">
      <c r="A222" s="60">
        <f t="shared" si="48"/>
        <v>1.0649999999999993</v>
      </c>
      <c r="B222" s="60">
        <f t="shared" si="49"/>
        <v>9.5</v>
      </c>
      <c r="C222" s="60">
        <f t="shared" ca="1" si="50"/>
        <v>-4.1050745268061277</v>
      </c>
      <c r="D222" s="60">
        <f t="shared" ca="1" si="51"/>
        <v>-2.0525372634030641E-2</v>
      </c>
      <c r="E222" s="60">
        <f t="shared" ca="1" si="52"/>
        <v>-5.5464948203688635</v>
      </c>
      <c r="F222" s="60">
        <f t="shared" ca="1" si="53"/>
        <v>0.88742589963095864</v>
      </c>
      <c r="G222" s="60">
        <f t="shared" ca="1" si="54"/>
        <v>2.8885366412605666</v>
      </c>
      <c r="H222" s="60">
        <f t="shared" ca="1" si="55"/>
        <v>3.6701218158061497</v>
      </c>
      <c r="I222" s="60">
        <f t="shared" ca="1" si="56"/>
        <v>13.605074526806128</v>
      </c>
      <c r="K222" s="53"/>
      <c r="L222" s="54"/>
    </row>
    <row r="223" spans="1:12" x14ac:dyDescent="0.2">
      <c r="A223" s="60">
        <f t="shared" si="48"/>
        <v>1.0699999999999992</v>
      </c>
      <c r="B223" s="60">
        <f t="shared" si="49"/>
        <v>9.5</v>
      </c>
      <c r="C223" s="60">
        <f t="shared" ca="1" si="50"/>
        <v>-4.1234251358851584</v>
      </c>
      <c r="D223" s="60">
        <f t="shared" ca="1" si="51"/>
        <v>-2.0617125679425793E-2</v>
      </c>
      <c r="E223" s="60">
        <f t="shared" ca="1" si="52"/>
        <v>-3.6701218158061266</v>
      </c>
      <c r="F223" s="60">
        <f t="shared" ca="1" si="53"/>
        <v>0.86690052699692799</v>
      </c>
      <c r="G223" s="60">
        <f t="shared" ca="1" si="54"/>
        <v>2.3911974791026118</v>
      </c>
      <c r="H223" s="60">
        <f t="shared" ca="1" si="55"/>
        <v>1.8049360883957553</v>
      </c>
      <c r="I223" s="60">
        <f t="shared" ca="1" si="56"/>
        <v>13.623425135885158</v>
      </c>
      <c r="K223" s="53"/>
      <c r="L223" s="54"/>
    </row>
    <row r="224" spans="1:12" x14ac:dyDescent="0.2">
      <c r="A224" s="60">
        <f t="shared" si="48"/>
        <v>1.0749999999999991</v>
      </c>
      <c r="B224" s="60">
        <f t="shared" si="49"/>
        <v>9.5</v>
      </c>
      <c r="C224" s="60">
        <f t="shared" ca="1" si="50"/>
        <v>-4.1324498163271368</v>
      </c>
      <c r="D224" s="60">
        <f t="shared" ca="1" si="51"/>
        <v>-2.0662249081635685E-2</v>
      </c>
      <c r="E224" s="60">
        <f t="shared" ca="1" si="52"/>
        <v>-1.8049360883956922</v>
      </c>
      <c r="F224" s="60">
        <f t="shared" ca="1" si="53"/>
        <v>0.84628340131750224</v>
      </c>
      <c r="G224" s="60">
        <f t="shared" ca="1" si="54"/>
        <v>1.9273853467050426</v>
      </c>
      <c r="H224" s="60">
        <f t="shared" ca="1" si="55"/>
        <v>-4.5040983905391706E-2</v>
      </c>
      <c r="I224" s="60">
        <f t="shared" ca="1" si="56"/>
        <v>13.632449816327137</v>
      </c>
      <c r="K224" s="53"/>
      <c r="L224" s="54"/>
    </row>
    <row r="225" spans="1:12" x14ac:dyDescent="0.2">
      <c r="A225" s="60">
        <f t="shared" si="48"/>
        <v>1.079999999999999</v>
      </c>
      <c r="B225" s="60">
        <f t="shared" si="49"/>
        <v>9.5</v>
      </c>
      <c r="C225" s="60">
        <f t="shared" ca="1" si="50"/>
        <v>-4.1322246114076098</v>
      </c>
      <c r="D225" s="60">
        <f t="shared" ca="1" si="51"/>
        <v>-2.0661123057038048E-2</v>
      </c>
      <c r="E225" s="60">
        <f t="shared" ca="1" si="52"/>
        <v>4.5040983905408893E-2</v>
      </c>
      <c r="F225" s="60">
        <f t="shared" ca="1" si="53"/>
        <v>0.82562115223586652</v>
      </c>
      <c r="G225" s="60">
        <f t="shared" ca="1" si="54"/>
        <v>1.497782718974678</v>
      </c>
      <c r="H225" s="60">
        <f t="shared" ca="1" si="55"/>
        <v>-1.8758633471155728</v>
      </c>
      <c r="I225" s="60">
        <f t="shared" ca="1" si="56"/>
        <v>13.63222461140761</v>
      </c>
      <c r="K225" s="53"/>
      <c r="L225" s="54"/>
    </row>
    <row r="226" spans="1:12" x14ac:dyDescent="0.2">
      <c r="A226" s="60">
        <f t="shared" si="48"/>
        <v>1.0849999999999989</v>
      </c>
      <c r="B226" s="60">
        <f t="shared" si="49"/>
        <v>9.5</v>
      </c>
      <c r="C226" s="60">
        <f t="shared" ca="1" si="50"/>
        <v>-4.1228452946720324</v>
      </c>
      <c r="D226" s="60">
        <f t="shared" ca="1" si="51"/>
        <v>-2.0614226473360163E-2</v>
      </c>
      <c r="E226" s="60">
        <f t="shared" ca="1" si="52"/>
        <v>1.8758633471154695</v>
      </c>
      <c r="F226" s="60">
        <f t="shared" ca="1" si="53"/>
        <v>0.80496002917882847</v>
      </c>
      <c r="G226" s="60">
        <f t="shared" ca="1" si="54"/>
        <v>1.102989174712274</v>
      </c>
      <c r="H226" s="60">
        <f t="shared" ca="1" si="55"/>
        <v>-3.6836682380785803</v>
      </c>
      <c r="I226" s="60">
        <f t="shared" ca="1" si="56"/>
        <v>13.622845294672032</v>
      </c>
      <c r="K226" s="53"/>
      <c r="L226" s="54"/>
    </row>
    <row r="227" spans="1:12" x14ac:dyDescent="0.2">
      <c r="A227" s="60">
        <f t="shared" si="48"/>
        <v>1.0899999999999987</v>
      </c>
      <c r="B227" s="60">
        <f t="shared" si="49"/>
        <v>9.5</v>
      </c>
      <c r="C227" s="60">
        <f t="shared" ca="1" si="50"/>
        <v>-4.1044269534816387</v>
      </c>
      <c r="D227" s="60">
        <f t="shared" ca="1" si="51"/>
        <v>-2.0522134767408193E-2</v>
      </c>
      <c r="E227" s="60">
        <f t="shared" ca="1" si="52"/>
        <v>3.6836682380787522</v>
      </c>
      <c r="F227" s="60">
        <f t="shared" ca="1" si="53"/>
        <v>0.78434580270546828</v>
      </c>
      <c r="G227" s="60">
        <f t="shared" ca="1" si="54"/>
        <v>0.74352092392622637</v>
      </c>
      <c r="H227" s="60">
        <f t="shared" ca="1" si="55"/>
        <v>-5.4646838806920437</v>
      </c>
      <c r="I227" s="60">
        <f t="shared" ca="1" si="56"/>
        <v>13.604426953481639</v>
      </c>
      <c r="K227" s="53"/>
      <c r="L227" s="54"/>
    </row>
    <row r="228" spans="1:12" x14ac:dyDescent="0.2">
      <c r="A228" s="60">
        <f t="shared" si="48"/>
        <v>1.0949999999999986</v>
      </c>
      <c r="B228" s="60">
        <f t="shared" si="49"/>
        <v>9.5</v>
      </c>
      <c r="C228" s="60">
        <f t="shared" ca="1" si="50"/>
        <v>-4.0771035340781783</v>
      </c>
      <c r="D228" s="60">
        <f t="shared" ca="1" si="51"/>
        <v>-2.0385517670390891E-2</v>
      </c>
      <c r="E228" s="60">
        <f t="shared" ca="1" si="52"/>
        <v>5.4646838806920783</v>
      </c>
      <c r="F228" s="60">
        <f t="shared" ca="1" si="53"/>
        <v>0.76382366793806011</v>
      </c>
      <c r="G228" s="60">
        <f t="shared" ca="1" si="54"/>
        <v>0.41981052475464864</v>
      </c>
      <c r="H228" s="60">
        <f t="shared" ca="1" si="55"/>
        <v>-7.2152368985524138</v>
      </c>
      <c r="I228" s="60">
        <f t="shared" ca="1" si="56"/>
        <v>13.577103534078178</v>
      </c>
      <c r="K228" s="53"/>
      <c r="L228" s="54"/>
    </row>
    <row r="229" spans="1:12" x14ac:dyDescent="0.2">
      <c r="A229" s="60">
        <f t="shared" si="48"/>
        <v>1.0999999999999985</v>
      </c>
      <c r="B229" s="60">
        <f t="shared" si="49"/>
        <v>9.5</v>
      </c>
      <c r="C229" s="60">
        <f t="shared" ca="1" si="50"/>
        <v>-4.0410273495854163</v>
      </c>
      <c r="D229" s="60">
        <f t="shared" ca="1" si="51"/>
        <v>-2.0205136747927083E-2</v>
      </c>
      <c r="E229" s="60">
        <f t="shared" ca="1" si="52"/>
        <v>7.2152368985523907</v>
      </c>
      <c r="F229" s="60">
        <f t="shared" ca="1" si="53"/>
        <v>0.74343815026766924</v>
      </c>
      <c r="G229" s="60">
        <f t="shared" ca="1" si="54"/>
        <v>0.13220678861631541</v>
      </c>
      <c r="H229" s="60">
        <f t="shared" ca="1" si="55"/>
        <v>-8.9317594316422948</v>
      </c>
      <c r="I229" s="60">
        <f t="shared" ca="1" si="56"/>
        <v>13.541027349585416</v>
      </c>
      <c r="K229" s="53"/>
      <c r="L229" s="54"/>
    </row>
    <row r="230" spans="1:12" x14ac:dyDescent="0.2">
      <c r="A230" s="60">
        <f t="shared" si="48"/>
        <v>1.1049999999999984</v>
      </c>
      <c r="B230" s="60">
        <f t="shared" si="49"/>
        <v>9.5</v>
      </c>
      <c r="C230" s="60">
        <f t="shared" ca="1" si="50"/>
        <v>-3.9963685524272048</v>
      </c>
      <c r="D230" s="60">
        <f t="shared" ca="1" si="51"/>
        <v>-1.9981842762136024E-2</v>
      </c>
      <c r="E230" s="60">
        <f t="shared" ca="1" si="52"/>
        <v>8.9317594316423055</v>
      </c>
      <c r="F230" s="60">
        <f t="shared" ca="1" si="53"/>
        <v>0.72323301351974212</v>
      </c>
      <c r="G230" s="60">
        <f t="shared" ca="1" si="54"/>
        <v>-0.11902512817215616</v>
      </c>
      <c r="H230" s="60">
        <f t="shared" ca="1" si="55"/>
        <v>-10.610795945297724</v>
      </c>
      <c r="I230" s="60">
        <f t="shared" ca="1" si="56"/>
        <v>13.496368552427205</v>
      </c>
      <c r="K230" s="53"/>
      <c r="L230" s="54"/>
    </row>
    <row r="231" spans="1:12" x14ac:dyDescent="0.2">
      <c r="A231" s="60">
        <f t="shared" si="48"/>
        <v>1.1099999999999983</v>
      </c>
      <c r="B231" s="60">
        <f t="shared" si="49"/>
        <v>9.5</v>
      </c>
      <c r="C231" s="60">
        <f t="shared" ca="1" si="50"/>
        <v>-3.9433145727007162</v>
      </c>
      <c r="D231" s="60">
        <f t="shared" ca="1" si="51"/>
        <v>-1.9716572863503583E-2</v>
      </c>
      <c r="E231" s="60">
        <f t="shared" ca="1" si="52"/>
        <v>10.610795945297724</v>
      </c>
      <c r="F231" s="60">
        <f t="shared" ca="1" si="53"/>
        <v>0.70325117075760613</v>
      </c>
      <c r="G231" s="60">
        <f t="shared" ca="1" si="54"/>
        <v>-0.33370344845293154</v>
      </c>
      <c r="H231" s="60">
        <f t="shared" ca="1" si="55"/>
        <v>-12.249009720325059</v>
      </c>
      <c r="I231" s="60">
        <f t="shared" ca="1" si="56"/>
        <v>13.443314572700716</v>
      </c>
      <c r="K231" s="53"/>
      <c r="L231" s="54"/>
    </row>
    <row r="232" spans="1:12" x14ac:dyDescent="0.2">
      <c r="A232" s="60">
        <f t="shared" si="48"/>
        <v>1.1149999999999982</v>
      </c>
      <c r="B232" s="60">
        <f t="shared" si="49"/>
        <v>9.5</v>
      </c>
      <c r="C232" s="60">
        <f t="shared" ca="1" si="50"/>
        <v>-3.8820695240990908</v>
      </c>
      <c r="D232" s="60">
        <f t="shared" ca="1" si="51"/>
        <v>-1.9410347620495455E-2</v>
      </c>
      <c r="E232" s="60">
        <f t="shared" ca="1" si="52"/>
        <v>12.249009720325077</v>
      </c>
      <c r="F232" s="60">
        <f t="shared" ca="1" si="53"/>
        <v>0.68353459789410254</v>
      </c>
      <c r="G232" s="60">
        <f t="shared" ca="1" si="54"/>
        <v>-0.51172931646925512</v>
      </c>
      <c r="H232" s="60">
        <f t="shared" ca="1" si="55"/>
        <v>-13.84318901379433</v>
      </c>
      <c r="I232" s="60">
        <f t="shared" ca="1" si="56"/>
        <v>13.382069524099091</v>
      </c>
      <c r="K232" s="53"/>
      <c r="L232" s="54"/>
    </row>
    <row r="233" spans="1:12" x14ac:dyDescent="0.2">
      <c r="A233" s="60">
        <f t="shared" si="48"/>
        <v>1.1199999999999981</v>
      </c>
      <c r="B233" s="60">
        <f t="shared" si="49"/>
        <v>9.5</v>
      </c>
      <c r="C233" s="60">
        <f t="shared" ca="1" si="50"/>
        <v>-3.8128535790301186</v>
      </c>
      <c r="D233" s="60">
        <f t="shared" ca="1" si="51"/>
        <v>-1.9064267895150592E-2</v>
      </c>
      <c r="E233" s="60">
        <f t="shared" ca="1" si="52"/>
        <v>13.843189013794444</v>
      </c>
      <c r="F233" s="60">
        <f t="shared" ca="1" si="53"/>
        <v>0.66412425027360711</v>
      </c>
      <c r="G233" s="60">
        <f t="shared" ca="1" si="54"/>
        <v>-0.65308616117038909</v>
      </c>
      <c r="H233" s="60">
        <f t="shared" ca="1" si="55"/>
        <v>-15.390252880713277</v>
      </c>
      <c r="I233" s="60">
        <f t="shared" ca="1" si="56"/>
        <v>13.312853579030119</v>
      </c>
      <c r="K233" s="53"/>
      <c r="L233" s="54"/>
    </row>
    <row r="234" spans="1:12" x14ac:dyDescent="0.2">
      <c r="A234" s="60">
        <f t="shared" si="48"/>
        <v>1.124999999999998</v>
      </c>
      <c r="B234" s="60">
        <f t="shared" si="49"/>
        <v>9.5</v>
      </c>
      <c r="C234" s="60">
        <f t="shared" ca="1" si="50"/>
        <v>-3.7359023146265518</v>
      </c>
      <c r="D234" s="60">
        <f t="shared" ca="1" si="51"/>
        <v>-1.8679511573132759E-2</v>
      </c>
      <c r="E234" s="60">
        <f t="shared" ca="1" si="52"/>
        <v>15.390252880713362</v>
      </c>
      <c r="F234" s="60">
        <f t="shared" ca="1" si="53"/>
        <v>0.64505998237845652</v>
      </c>
      <c r="G234" s="60">
        <f t="shared" ca="1" si="54"/>
        <v>-0.75783888381367426</v>
      </c>
      <c r="H234" s="60">
        <f t="shared" ca="1" si="55"/>
        <v>-16.887256647488204</v>
      </c>
      <c r="I234" s="60">
        <f t="shared" ca="1" si="56"/>
        <v>13.235902314626552</v>
      </c>
      <c r="K234" s="53"/>
      <c r="L234" s="54"/>
    </row>
    <row r="235" spans="1:12" x14ac:dyDescent="0.2">
      <c r="A235" s="60">
        <f t="shared" si="48"/>
        <v>1.1299999999999979</v>
      </c>
      <c r="B235" s="60">
        <f t="shared" si="49"/>
        <v>9.5</v>
      </c>
      <c r="C235" s="60">
        <f t="shared" ca="1" si="50"/>
        <v>-3.651466031389111</v>
      </c>
      <c r="D235" s="60">
        <f t="shared" ca="1" si="51"/>
        <v>-1.8257330156945556E-2</v>
      </c>
      <c r="E235" s="60">
        <f t="shared" ca="1" si="52"/>
        <v>16.887256647488158</v>
      </c>
      <c r="F235" s="60">
        <f t="shared" ca="1" si="53"/>
        <v>0.62638047080532377</v>
      </c>
      <c r="G235" s="60">
        <f t="shared" ca="1" si="54"/>
        <v>-0.82613287344774022</v>
      </c>
      <c r="H235" s="60">
        <f t="shared" ca="1" si="55"/>
        <v>-18.331397028799959</v>
      </c>
      <c r="I235" s="60">
        <f t="shared" ca="1" si="56"/>
        <v>13.151466031389111</v>
      </c>
      <c r="K235" s="53"/>
      <c r="L235" s="54"/>
    </row>
    <row r="236" spans="1:12" x14ac:dyDescent="0.2">
      <c r="A236" s="60">
        <f t="shared" si="48"/>
        <v>1.1349999999999978</v>
      </c>
      <c r="B236" s="60">
        <f t="shared" si="49"/>
        <v>9.5</v>
      </c>
      <c r="C236" s="60">
        <f t="shared" ca="1" si="50"/>
        <v>-3.5598090462451104</v>
      </c>
      <c r="D236" s="60">
        <f t="shared" ca="1" si="51"/>
        <v>-1.7799045231225552E-2</v>
      </c>
      <c r="E236" s="60">
        <f t="shared" ca="1" si="52"/>
        <v>18.331397028800112</v>
      </c>
      <c r="F236" s="60">
        <f t="shared" ca="1" si="53"/>
        <v>0.60812314064837825</v>
      </c>
      <c r="G236" s="60">
        <f t="shared" ca="1" si="54"/>
        <v>-0.85819285420122604</v>
      </c>
      <c r="H236" s="60">
        <f t="shared" ca="1" si="55"/>
        <v>-19.720016880269046</v>
      </c>
      <c r="I236" s="60">
        <f t="shared" ca="1" si="56"/>
        <v>13.05980904624511</v>
      </c>
      <c r="K236" s="53"/>
      <c r="L236" s="54"/>
    </row>
    <row r="237" spans="1:12" x14ac:dyDescent="0.2">
      <c r="A237" s="60">
        <f t="shared" si="48"/>
        <v>1.1399999999999977</v>
      </c>
      <c r="B237" s="60">
        <f t="shared" si="49"/>
        <v>9.5</v>
      </c>
      <c r="C237" s="60">
        <f t="shared" ca="1" si="50"/>
        <v>-3.4612089618437647</v>
      </c>
      <c r="D237" s="60">
        <f t="shared" ca="1" si="51"/>
        <v>-1.7306044809218823E-2</v>
      </c>
      <c r="E237" s="60">
        <f t="shared" ca="1" si="52"/>
        <v>19.720016880269142</v>
      </c>
      <c r="F237" s="60">
        <f t="shared" ca="1" si="53"/>
        <v>0.59032409541715269</v>
      </c>
      <c r="G237" s="60">
        <f t="shared" ca="1" si="54"/>
        <v>-0.85432156863201136</v>
      </c>
      <c r="H237" s="60">
        <f t="shared" ca="1" si="55"/>
        <v>-21.050609580050626</v>
      </c>
      <c r="I237" s="60">
        <f t="shared" ca="1" si="56"/>
        <v>12.961208961843765</v>
      </c>
      <c r="K237" s="53"/>
      <c r="L237" s="54"/>
    </row>
    <row r="238" spans="1:12" x14ac:dyDescent="0.2">
      <c r="A238" s="60">
        <f t="shared" si="48"/>
        <v>1.1449999999999976</v>
      </c>
      <c r="B238" s="60">
        <f t="shared" si="49"/>
        <v>9.5</v>
      </c>
      <c r="C238" s="60">
        <f t="shared" ca="1" si="50"/>
        <v>-3.3559559139435109</v>
      </c>
      <c r="D238" s="60">
        <f t="shared" ca="1" si="51"/>
        <v>-1.6779779569717556E-2</v>
      </c>
      <c r="E238" s="60">
        <f t="shared" ca="1" si="52"/>
        <v>21.050609580050761</v>
      </c>
      <c r="F238" s="60">
        <f t="shared" ca="1" si="53"/>
        <v>0.57301805060793387</v>
      </c>
      <c r="G238" s="60">
        <f t="shared" ca="1" si="54"/>
        <v>-0.81489830171196687</v>
      </c>
      <c r="H238" s="60">
        <f t="shared" ca="1" si="55"/>
        <v>-22.320823033289106</v>
      </c>
      <c r="I238" s="60">
        <f t="shared" ca="1" si="56"/>
        <v>12.855955913943511</v>
      </c>
      <c r="K238" s="53"/>
      <c r="L238" s="54"/>
    </row>
    <row r="239" spans="1:12" x14ac:dyDescent="0.2">
      <c r="A239" s="60">
        <f t="shared" si="48"/>
        <v>1.1499999999999975</v>
      </c>
      <c r="B239" s="60">
        <f t="shared" si="49"/>
        <v>9.5</v>
      </c>
      <c r="C239" s="60">
        <f t="shared" ca="1" si="50"/>
        <v>-3.2443517987770658</v>
      </c>
      <c r="D239" s="60">
        <f t="shared" ca="1" si="51"/>
        <v>-1.6221758993885331E-2</v>
      </c>
      <c r="E239" s="60">
        <f t="shared" ca="1" si="52"/>
        <v>22.320823033289017</v>
      </c>
      <c r="F239" s="60">
        <f t="shared" ca="1" si="53"/>
        <v>0.55623827103821633</v>
      </c>
      <c r="G239" s="60">
        <f t="shared" ca="1" si="54"/>
        <v>-0.74037725033087654</v>
      </c>
      <c r="H239" s="60">
        <f t="shared" ca="1" si="55"/>
        <v>-23.528463294172823</v>
      </c>
      <c r="I239" s="60">
        <f t="shared" ca="1" si="56"/>
        <v>12.744351798777066</v>
      </c>
      <c r="K239" s="53"/>
      <c r="L239" s="54"/>
    </row>
    <row r="240" spans="1:12" x14ac:dyDescent="0.2">
      <c r="A240" s="60">
        <f t="shared" si="48"/>
        <v>1.1549999999999974</v>
      </c>
      <c r="B240" s="60">
        <f t="shared" si="49"/>
        <v>9.5</v>
      </c>
      <c r="C240" s="60">
        <f t="shared" ca="1" si="50"/>
        <v>-3.126709482306202</v>
      </c>
      <c r="D240" s="60">
        <f t="shared" ca="1" si="51"/>
        <v>-1.5633547411531012E-2</v>
      </c>
      <c r="E240" s="60">
        <f t="shared" ca="1" si="52"/>
        <v>23.528463294172752</v>
      </c>
      <c r="F240" s="60">
        <f t="shared" ca="1" si="53"/>
        <v>0.54001651204433099</v>
      </c>
      <c r="G240" s="60">
        <f t="shared" ca="1" si="54"/>
        <v>-0.63128574349940791</v>
      </c>
      <c r="H240" s="60">
        <f t="shared" ca="1" si="55"/>
        <v>-24.671497801160825</v>
      </c>
      <c r="I240" s="60">
        <f t="shared" ca="1" si="56"/>
        <v>12.626709482306202</v>
      </c>
      <c r="K240" s="53"/>
      <c r="L240" s="54"/>
    </row>
    <row r="241" spans="1:12" x14ac:dyDescent="0.2">
      <c r="A241" s="60">
        <f t="shared" si="48"/>
        <v>1.1599999999999973</v>
      </c>
      <c r="B241" s="60">
        <f t="shared" si="49"/>
        <v>9.5</v>
      </c>
      <c r="C241" s="60">
        <f t="shared" ca="1" si="50"/>
        <v>-3.0033519933003987</v>
      </c>
      <c r="D241" s="60">
        <f t="shared" ca="1" si="51"/>
        <v>-1.5016759966501994E-2</v>
      </c>
      <c r="E241" s="60">
        <f t="shared" ca="1" si="52"/>
        <v>24.671497801160669</v>
      </c>
      <c r="F241" s="60">
        <f t="shared" ca="1" si="53"/>
        <v>0.52438296463279999</v>
      </c>
      <c r="G241" s="60">
        <f t="shared" ca="1" si="54"/>
        <v>-0.4882223187145307</v>
      </c>
      <c r="H241" s="60">
        <f t="shared" ca="1" si="55"/>
        <v>-25.748058221807593</v>
      </c>
      <c r="I241" s="60">
        <f t="shared" ca="1" si="56"/>
        <v>12.503351993300399</v>
      </c>
      <c r="K241" s="53"/>
      <c r="L241" s="54"/>
    </row>
    <row r="242" spans="1:12" x14ac:dyDescent="0.2">
      <c r="A242" s="60">
        <f t="shared" si="48"/>
        <v>1.1649999999999971</v>
      </c>
      <c r="B242" s="60">
        <f t="shared" si="49"/>
        <v>9.5</v>
      </c>
      <c r="C242" s="60">
        <f t="shared" ca="1" si="50"/>
        <v>-2.8746117021913609</v>
      </c>
      <c r="D242" s="60">
        <f t="shared" ca="1" si="51"/>
        <v>-1.4373058510956804E-2</v>
      </c>
      <c r="E242" s="60">
        <f t="shared" ca="1" si="52"/>
        <v>25.748058221807568</v>
      </c>
      <c r="F242" s="60">
        <f t="shared" ca="1" si="53"/>
        <v>0.50936620466629801</v>
      </c>
      <c r="G242" s="60">
        <f t="shared" ca="1" si="54"/>
        <v>-0.31185466021990749</v>
      </c>
      <c r="H242" s="60">
        <f t="shared" ca="1" si="55"/>
        <v>-26.756442904485795</v>
      </c>
      <c r="I242" s="60">
        <f t="shared" ca="1" si="56"/>
        <v>12.374611702191361</v>
      </c>
      <c r="K242" s="53"/>
      <c r="L242" s="54"/>
    </row>
    <row r="243" spans="1:12" x14ac:dyDescent="0.2">
      <c r="A243" s="60">
        <f t="shared" si="48"/>
        <v>1.169999999999997</v>
      </c>
      <c r="B243" s="60">
        <f t="shared" si="49"/>
        <v>9.5</v>
      </c>
      <c r="C243" s="60">
        <f t="shared" ca="1" si="50"/>
        <v>-2.7408294876689325</v>
      </c>
      <c r="D243" s="60">
        <f t="shared" ca="1" si="51"/>
        <v>-1.3704147438344663E-2</v>
      </c>
      <c r="E243" s="60">
        <f t="shared" ca="1" si="52"/>
        <v>26.756442904485667</v>
      </c>
      <c r="F243" s="60">
        <f t="shared" ca="1" si="53"/>
        <v>0.49499314615534118</v>
      </c>
      <c r="G243" s="60">
        <f t="shared" ca="1" si="54"/>
        <v>-0.10291740514861303</v>
      </c>
      <c r="H243" s="60">
        <f t="shared" ca="1" si="55"/>
        <v>-27.695118935203094</v>
      </c>
      <c r="I243" s="60">
        <f t="shared" ca="1" si="56"/>
        <v>12.240829487668933</v>
      </c>
      <c r="K243" s="53"/>
      <c r="L243" s="54"/>
    </row>
    <row r="244" spans="1:12" x14ac:dyDescent="0.2">
      <c r="A244" s="60">
        <f t="shared" si="48"/>
        <v>1.1749999999999969</v>
      </c>
      <c r="B244" s="60">
        <f t="shared" si="49"/>
        <v>9.5</v>
      </c>
      <c r="C244" s="60">
        <f t="shared" ca="1" si="50"/>
        <v>-2.6023538929929177</v>
      </c>
      <c r="D244" s="60">
        <f t="shared" ca="1" si="51"/>
        <v>-1.3011769464964589E-2</v>
      </c>
      <c r="E244" s="60">
        <f t="shared" ca="1" si="52"/>
        <v>27.695118935202956</v>
      </c>
      <c r="F244" s="60">
        <f t="shared" ca="1" si="53"/>
        <v>0.48128899871699654</v>
      </c>
      <c r="G244" s="60">
        <f t="shared" ca="1" si="54"/>
        <v>0.13779017622559131</v>
      </c>
      <c r="H244" s="60">
        <f t="shared" ca="1" si="55"/>
        <v>-28.562723798625203</v>
      </c>
      <c r="I244" s="60">
        <f t="shared" ca="1" si="56"/>
        <v>12.102353892992918</v>
      </c>
      <c r="K244" s="53"/>
      <c r="L244" s="54"/>
    </row>
    <row r="245" spans="1:12" x14ac:dyDescent="0.2">
      <c r="A245" s="60">
        <f t="shared" si="48"/>
        <v>1.1799999999999968</v>
      </c>
      <c r="B245" s="60">
        <f t="shared" si="49"/>
        <v>9.5</v>
      </c>
      <c r="C245" s="60">
        <f t="shared" ca="1" si="50"/>
        <v>-2.4595402739997922</v>
      </c>
      <c r="D245" s="60">
        <f t="shared" ca="1" si="51"/>
        <v>-1.2297701369998961E-2</v>
      </c>
      <c r="E245" s="60">
        <f t="shared" ca="1" si="52"/>
        <v>28.5627237986251</v>
      </c>
      <c r="F245" s="60">
        <f t="shared" ca="1" si="53"/>
        <v>0.46827722925203197</v>
      </c>
      <c r="G245" s="60">
        <f t="shared" ca="1" si="54"/>
        <v>0.40940661967953673</v>
      </c>
      <c r="H245" s="60">
        <f t="shared" ca="1" si="55"/>
        <v>-29.35806664335469</v>
      </c>
      <c r="I245" s="60">
        <f t="shared" ca="1" si="56"/>
        <v>11.959540273999792</v>
      </c>
      <c r="K245" s="53"/>
      <c r="L245" s="54"/>
    </row>
    <row r="246" spans="1:12" x14ac:dyDescent="0.2">
      <c r="A246" s="60">
        <f t="shared" si="48"/>
        <v>1.1849999999999967</v>
      </c>
      <c r="B246" s="60">
        <f t="shared" si="49"/>
        <v>9.5</v>
      </c>
      <c r="C246" s="60">
        <f t="shared" ca="1" si="50"/>
        <v>-2.3127499407830197</v>
      </c>
      <c r="D246" s="60">
        <f t="shared" ca="1" si="51"/>
        <v>-1.1563749703915098E-2</v>
      </c>
      <c r="E246" s="60">
        <f t="shared" ca="1" si="52"/>
        <v>29.358066643354519</v>
      </c>
      <c r="F246" s="60">
        <f t="shared" ca="1" si="53"/>
        <v>0.455979527882033</v>
      </c>
      <c r="G246" s="60">
        <f t="shared" ca="1" si="54"/>
        <v>0.71101081902047625</v>
      </c>
      <c r="H246" s="60">
        <f t="shared" ca="1" si="55"/>
        <v>-30.080129152472871</v>
      </c>
      <c r="I246" s="60">
        <f t="shared" ca="1" si="56"/>
        <v>11.81274994078302</v>
      </c>
      <c r="K246" s="53"/>
      <c r="L246" s="54"/>
    </row>
    <row r="247" spans="1:12" x14ac:dyDescent="0.2">
      <c r="A247" s="60">
        <f t="shared" si="48"/>
        <v>1.1899999999999966</v>
      </c>
      <c r="B247" s="60">
        <f t="shared" si="49"/>
        <v>9.5</v>
      </c>
      <c r="C247" s="60">
        <f t="shared" ca="1" si="50"/>
        <v>-2.1623492950206558</v>
      </c>
      <c r="D247" s="60">
        <f t="shared" ca="1" si="51"/>
        <v>-1.0811746475103278E-2</v>
      </c>
      <c r="E247" s="60">
        <f t="shared" ca="1" si="52"/>
        <v>30.080129152472779</v>
      </c>
      <c r="F247" s="60">
        <f t="shared" ca="1" si="53"/>
        <v>0.44441577817811789</v>
      </c>
      <c r="G247" s="60">
        <f t="shared" ca="1" si="54"/>
        <v>1.0416246840134544</v>
      </c>
      <c r="H247" s="60">
        <f t="shared" ca="1" si="55"/>
        <v>-30.728066021330072</v>
      </c>
      <c r="I247" s="60">
        <f t="shared" ca="1" si="56"/>
        <v>11.662349295020656</v>
      </c>
      <c r="K247" s="53"/>
      <c r="L247" s="54"/>
    </row>
    <row r="248" spans="1:12" x14ac:dyDescent="0.2">
      <c r="A248" s="60">
        <f t="shared" si="48"/>
        <v>1.1949999999999965</v>
      </c>
      <c r="B248" s="60">
        <f t="shared" si="49"/>
        <v>9.5</v>
      </c>
      <c r="C248" s="60">
        <f t="shared" ca="1" si="50"/>
        <v>-2.0087089649140051</v>
      </c>
      <c r="D248" s="60">
        <f t="shared" ca="1" si="51"/>
        <v>-1.0043544824570025E-2</v>
      </c>
      <c r="E248" s="60">
        <f t="shared" ca="1" si="52"/>
        <v>30.728066021330136</v>
      </c>
      <c r="F248" s="60">
        <f t="shared" ca="1" si="53"/>
        <v>0.43360403170301459</v>
      </c>
      <c r="G248" s="60">
        <f t="shared" ca="1" si="54"/>
        <v>1.4002158972473326</v>
      </c>
      <c r="H248" s="60">
        <f t="shared" ca="1" si="55"/>
        <v>-31.301205045568231</v>
      </c>
      <c r="I248" s="60">
        <f t="shared" ca="1" si="56"/>
        <v>11.508708964914005</v>
      </c>
      <c r="K248" s="53"/>
      <c r="L248" s="54"/>
    </row>
    <row r="249" spans="1:12" x14ac:dyDescent="0.2">
      <c r="A249" s="60">
        <f t="shared" si="48"/>
        <v>1.1999999999999964</v>
      </c>
      <c r="B249" s="60">
        <f t="shared" si="49"/>
        <v>9.5</v>
      </c>
      <c r="C249" s="60">
        <f t="shared" ca="1" si="50"/>
        <v>-1.8522029396861637</v>
      </c>
      <c r="D249" s="60">
        <f t="shared" ca="1" si="51"/>
        <v>-9.2610146984308181E-3</v>
      </c>
      <c r="E249" s="60">
        <f t="shared" ca="1" si="52"/>
        <v>31.301205045568281</v>
      </c>
      <c r="F249" s="60">
        <f t="shared" ca="1" si="53"/>
        <v>0.42356048687844455</v>
      </c>
      <c r="G249" s="60">
        <f t="shared" ca="1" si="54"/>
        <v>1.7857007627827031</v>
      </c>
      <c r="H249" s="60">
        <f t="shared" ca="1" si="55"/>
        <v>-31.79904682337752</v>
      </c>
      <c r="I249" s="60">
        <f t="shared" ca="1" si="56"/>
        <v>11.352202939686164</v>
      </c>
      <c r="K249" s="53"/>
      <c r="L249" s="54"/>
    </row>
    <row r="250" spans="1:12" x14ac:dyDescent="0.2">
      <c r="A250" s="60">
        <f t="shared" si="48"/>
        <v>1.2049999999999963</v>
      </c>
      <c r="B250" s="60">
        <f t="shared" si="49"/>
        <v>9.5</v>
      </c>
      <c r="C250" s="60">
        <f t="shared" ca="1" si="50"/>
        <v>-1.6932077055692769</v>
      </c>
      <c r="D250" s="60">
        <f t="shared" ca="1" si="51"/>
        <v>-8.466038527846385E-3</v>
      </c>
      <c r="E250" s="60">
        <f t="shared" ca="1" si="52"/>
        <v>31.799046823377353</v>
      </c>
      <c r="F250" s="60">
        <f t="shared" ca="1" si="53"/>
        <v>0.41429947218001373</v>
      </c>
      <c r="G250" s="60">
        <f t="shared" ca="1" si="54"/>
        <v>2.196947139298044</v>
      </c>
      <c r="H250" s="60">
        <f t="shared" ca="1" si="55"/>
        <v>-32.221264077027826</v>
      </c>
      <c r="I250" s="60">
        <f t="shared" ca="1" si="56"/>
        <v>11.193207705569277</v>
      </c>
      <c r="K250" s="53"/>
      <c r="L250" s="54"/>
    </row>
    <row r="251" spans="1:12" x14ac:dyDescent="0.2">
      <c r="A251" s="60">
        <f t="shared" si="48"/>
        <v>1.2099999999999962</v>
      </c>
      <c r="B251" s="60">
        <f t="shared" si="49"/>
        <v>9.5</v>
      </c>
      <c r="C251" s="60">
        <f t="shared" ca="1" si="50"/>
        <v>-1.5321013851841379</v>
      </c>
      <c r="D251" s="60">
        <f t="shared" ca="1" si="51"/>
        <v>-7.6605069259206892E-3</v>
      </c>
      <c r="E251" s="60">
        <f t="shared" ca="1" si="52"/>
        <v>32.221264077027811</v>
      </c>
      <c r="F251" s="60">
        <f t="shared" ca="1" si="53"/>
        <v>0.40583343365216734</v>
      </c>
      <c r="G251" s="60">
        <f t="shared" ca="1" si="54"/>
        <v>2.6327774503452304</v>
      </c>
      <c r="H251" s="60">
        <f t="shared" ca="1" si="55"/>
        <v>-32.567700599435369</v>
      </c>
      <c r="I251" s="60">
        <f t="shared" ca="1" si="56"/>
        <v>11.032101385184138</v>
      </c>
      <c r="K251" s="53"/>
      <c r="L251" s="54"/>
    </row>
    <row r="252" spans="1:12" x14ac:dyDescent="0.2">
      <c r="A252" s="60">
        <f t="shared" si="48"/>
        <v>1.2149999999999961</v>
      </c>
      <c r="B252" s="60">
        <f t="shared" si="49"/>
        <v>9.5</v>
      </c>
      <c r="C252" s="60">
        <f t="shared" ca="1" si="50"/>
        <v>-1.3692628821869608</v>
      </c>
      <c r="D252" s="60">
        <f t="shared" ca="1" si="51"/>
        <v>-6.8463144109348045E-3</v>
      </c>
      <c r="E252" s="60">
        <f t="shared" ca="1" si="52"/>
        <v>32.567700599435412</v>
      </c>
      <c r="F252" s="60">
        <f t="shared" ca="1" si="53"/>
        <v>0.39817292672624666</v>
      </c>
      <c r="G252" s="60">
        <f t="shared" ca="1" si="54"/>
        <v>3.0919717642366598</v>
      </c>
      <c r="H252" s="60">
        <f t="shared" ca="1" si="55"/>
        <v>-32.838369832231578</v>
      </c>
      <c r="I252" s="60">
        <f t="shared" ca="1" si="56"/>
        <v>10.869262882186961</v>
      </c>
      <c r="K252" s="53"/>
      <c r="L252" s="54"/>
    </row>
    <row r="253" spans="1:12" x14ac:dyDescent="0.2">
      <c r="A253" s="60">
        <f t="shared" si="48"/>
        <v>1.219999999999996</v>
      </c>
      <c r="B253" s="60">
        <f t="shared" si="49"/>
        <v>9.5</v>
      </c>
      <c r="C253" s="60">
        <f t="shared" ca="1" si="50"/>
        <v>-1.2050710330258028</v>
      </c>
      <c r="D253" s="60">
        <f t="shared" ca="1" si="51"/>
        <v>-6.0253551651290142E-3</v>
      </c>
      <c r="E253" s="60">
        <f t="shared" ca="1" si="52"/>
        <v>32.838369832231606</v>
      </c>
      <c r="F253" s="60">
        <f t="shared" ca="1" si="53"/>
        <v>0.39132661231531185</v>
      </c>
      <c r="G253" s="60">
        <f t="shared" ca="1" si="54"/>
        <v>3.5732709360139721</v>
      </c>
      <c r="H253" s="60">
        <f t="shared" ca="1" si="55"/>
        <v>-33.033453082490034</v>
      </c>
      <c r="I253" s="60">
        <f t="shared" ca="1" si="56"/>
        <v>10.705071033025803</v>
      </c>
      <c r="K253" s="53"/>
      <c r="L253" s="54"/>
    </row>
    <row r="254" spans="1:12" x14ac:dyDescent="0.2">
      <c r="A254" s="60">
        <f t="shared" si="48"/>
        <v>1.2249999999999959</v>
      </c>
      <c r="B254" s="60">
        <f t="shared" si="49"/>
        <v>9.5</v>
      </c>
      <c r="C254" s="60">
        <f t="shared" ca="1" si="50"/>
        <v>-1.0399037676133531</v>
      </c>
      <c r="D254" s="60">
        <f t="shared" ca="1" si="51"/>
        <v>-5.1995188380667655E-3</v>
      </c>
      <c r="E254" s="60">
        <f t="shared" ca="1" si="52"/>
        <v>33.033453082489928</v>
      </c>
      <c r="F254" s="60">
        <f t="shared" ca="1" si="53"/>
        <v>0.38530125715018282</v>
      </c>
      <c r="G254" s="60">
        <f t="shared" ca="1" si="54"/>
        <v>4.0753798038922096</v>
      </c>
      <c r="H254" s="60">
        <f t="shared" ca="1" si="55"/>
        <v>-33.153297385940959</v>
      </c>
      <c r="I254" s="60">
        <f t="shared" ca="1" si="56"/>
        <v>10.539903767613353</v>
      </c>
      <c r="K254" s="53"/>
      <c r="L254" s="54"/>
    </row>
    <row r="255" spans="1:12" x14ac:dyDescent="0.2">
      <c r="A255" s="60">
        <f t="shared" si="48"/>
        <v>1.2299999999999958</v>
      </c>
      <c r="B255" s="60">
        <f t="shared" si="49"/>
        <v>9.5</v>
      </c>
      <c r="C255" s="60">
        <f t="shared" ca="1" si="50"/>
        <v>-0.87413728068364804</v>
      </c>
      <c r="D255" s="60">
        <f t="shared" ca="1" si="51"/>
        <v>-4.3706864034182401E-3</v>
      </c>
      <c r="E255" s="60">
        <f t="shared" ca="1" si="52"/>
        <v>33.153297385941016</v>
      </c>
      <c r="F255" s="60">
        <f t="shared" ca="1" si="53"/>
        <v>0.38010173831211608</v>
      </c>
      <c r="G255" s="60">
        <f t="shared" ca="1" si="54"/>
        <v>4.5969704325339471</v>
      </c>
      <c r="H255" s="60">
        <f t="shared" ca="1" si="55"/>
        <v>-33.198413025156292</v>
      </c>
      <c r="I255" s="60">
        <f t="shared" ca="1" si="56"/>
        <v>10.374137280683648</v>
      </c>
      <c r="K255" s="53"/>
      <c r="L255" s="54"/>
    </row>
    <row r="256" spans="1:12" x14ac:dyDescent="0.2">
      <c r="A256" s="60">
        <f t="shared" si="48"/>
        <v>1.2349999999999957</v>
      </c>
      <c r="B256" s="60">
        <f t="shared" si="49"/>
        <v>9.5</v>
      </c>
      <c r="C256" s="60">
        <f t="shared" ca="1" si="50"/>
        <v>-0.70814521555786669</v>
      </c>
      <c r="D256" s="60">
        <f t="shared" ca="1" si="51"/>
        <v>-3.5407260777893337E-3</v>
      </c>
      <c r="E256" s="60">
        <f t="shared" ca="1" si="52"/>
        <v>33.19841302515627</v>
      </c>
      <c r="F256" s="60">
        <f t="shared" ca="1" si="53"/>
        <v>0.37573105190869782</v>
      </c>
      <c r="G256" s="60">
        <f t="shared" ca="1" si="54"/>
        <v>5.136685395484891</v>
      </c>
      <c r="H256" s="60">
        <f t="shared" ca="1" si="55"/>
        <v>-33.169470711824083</v>
      </c>
      <c r="I256" s="60">
        <f t="shared" ca="1" si="56"/>
        <v>10.208145215557867</v>
      </c>
      <c r="K256" s="53"/>
      <c r="L256" s="54"/>
    </row>
    <row r="257" spans="1:12" x14ac:dyDescent="0.2">
      <c r="A257" s="60">
        <f t="shared" si="48"/>
        <v>1.2399999999999956</v>
      </c>
      <c r="B257" s="60">
        <f t="shared" si="49"/>
        <v>9.5</v>
      </c>
      <c r="C257" s="60">
        <f t="shared" ca="1" si="50"/>
        <v>-0.54229786199874574</v>
      </c>
      <c r="D257" s="60">
        <f t="shared" ca="1" si="51"/>
        <v>-2.7114893099937287E-3</v>
      </c>
      <c r="E257" s="60">
        <f t="shared" ca="1" si="52"/>
        <v>33.169470711824189</v>
      </c>
      <c r="F257" s="60">
        <f t="shared" ca="1" si="53"/>
        <v>0.3721903258309085</v>
      </c>
      <c r="G257" s="60">
        <f t="shared" ca="1" si="54"/>
        <v>5.6931410890961303</v>
      </c>
      <c r="H257" s="60">
        <f t="shared" ca="1" si="55"/>
        <v>-33.067298442844603</v>
      </c>
      <c r="I257" s="60">
        <f t="shared" ca="1" si="56"/>
        <v>10.042297861998746</v>
      </c>
      <c r="K257" s="53"/>
      <c r="L257" s="54"/>
    </row>
    <row r="258" spans="1:12" x14ac:dyDescent="0.2">
      <c r="A258" s="60">
        <f t="shared" si="48"/>
        <v>1.2449999999999954</v>
      </c>
      <c r="B258" s="60">
        <f t="shared" si="49"/>
        <v>9.5</v>
      </c>
      <c r="C258" s="60">
        <f t="shared" ca="1" si="50"/>
        <v>-0.37696136978452266</v>
      </c>
      <c r="D258" s="60">
        <f t="shared" ca="1" si="51"/>
        <v>-1.8848068489226134E-3</v>
      </c>
      <c r="E258" s="60">
        <f t="shared" ca="1" si="52"/>
        <v>33.067298442844617</v>
      </c>
      <c r="F258" s="60">
        <f t="shared" ca="1" si="53"/>
        <v>0.36947883652091479</v>
      </c>
      <c r="G258" s="60">
        <f t="shared" ca="1" si="54"/>
        <v>6.264931070267993</v>
      </c>
      <c r="H258" s="60">
        <f t="shared" ca="1" si="55"/>
        <v>-32.892878040573571</v>
      </c>
      <c r="I258" s="60">
        <f t="shared" ca="1" si="56"/>
        <v>9.8769613697845227</v>
      </c>
      <c r="K258" s="53"/>
      <c r="L258" s="54"/>
    </row>
    <row r="259" spans="1:12" x14ac:dyDescent="0.2">
      <c r="A259" s="60">
        <f t="shared" si="48"/>
        <v>1.2499999999999953</v>
      </c>
      <c r="B259" s="60">
        <f t="shared" si="49"/>
        <v>9.5</v>
      </c>
      <c r="C259" s="60">
        <f t="shared" ca="1" si="50"/>
        <v>-0.2124969795816547</v>
      </c>
      <c r="D259" s="60">
        <f t="shared" ca="1" si="51"/>
        <v>-1.0624848979082736E-3</v>
      </c>
      <c r="E259" s="60">
        <f t="shared" ca="1" si="52"/>
        <v>32.892878040573592</v>
      </c>
      <c r="F259" s="60">
        <f t="shared" ca="1" si="53"/>
        <v>0.36759402967199217</v>
      </c>
      <c r="G259" s="60">
        <f t="shared" ca="1" si="54"/>
        <v>6.8506294103769774</v>
      </c>
      <c r="H259" s="60">
        <f t="shared" ca="1" si="55"/>
        <v>-32.647341388106931</v>
      </c>
      <c r="I259" s="60">
        <f t="shared" ca="1" si="56"/>
        <v>9.7124969795816547</v>
      </c>
      <c r="K259" s="53"/>
      <c r="L259" s="54"/>
    </row>
    <row r="260" spans="1:12" x14ac:dyDescent="0.2">
      <c r="A260" s="60">
        <f t="shared" si="48"/>
        <v>1.2549999999999952</v>
      </c>
      <c r="B260" s="60">
        <f t="shared" si="49"/>
        <v>9.5</v>
      </c>
      <c r="C260" s="60">
        <f t="shared" ca="1" si="50"/>
        <v>-4.926027264112065E-2</v>
      </c>
      <c r="D260" s="60">
        <f t="shared" ca="1" si="51"/>
        <v>-2.4630136320560327E-4</v>
      </c>
      <c r="E260" s="60">
        <f t="shared" ca="1" si="52"/>
        <v>32.64734138810681</v>
      </c>
      <c r="F260" s="60">
        <f t="shared" ca="1" si="53"/>
        <v>0.36653154477408389</v>
      </c>
      <c r="G260" s="60">
        <f t="shared" ca="1" si="54"/>
        <v>7.4487940577895371</v>
      </c>
      <c r="H260" s="60">
        <f t="shared" ca="1" si="55"/>
        <v>-32.331966371047308</v>
      </c>
      <c r="I260" s="60">
        <f t="shared" ca="1" si="56"/>
        <v>9.5492602726411207</v>
      </c>
      <c r="K260" s="53"/>
      <c r="L260" s="54"/>
    </row>
    <row r="261" spans="1:12" x14ac:dyDescent="0.2">
      <c r="A261" s="60">
        <f t="shared" si="48"/>
        <v>1.2599999999999951</v>
      </c>
      <c r="B261" s="60">
        <f t="shared" si="49"/>
        <v>9.5</v>
      </c>
      <c r="C261" s="60">
        <f t="shared" ca="1" si="50"/>
        <v>0.11239955921411671</v>
      </c>
      <c r="D261" s="60">
        <f t="shared" ca="1" si="51"/>
        <v>5.6199779607058354E-4</v>
      </c>
      <c r="E261" s="60">
        <f t="shared" ca="1" si="52"/>
        <v>32.331966371047471</v>
      </c>
      <c r="F261" s="60">
        <f t="shared" ca="1" si="53"/>
        <v>0.36628524341087831</v>
      </c>
      <c r="G261" s="60">
        <f t="shared" ca="1" si="54"/>
        <v>8.0579702014251691</v>
      </c>
      <c r="H261" s="60">
        <f t="shared" ca="1" si="55"/>
        <v>-31.948172537712008</v>
      </c>
      <c r="I261" s="60">
        <f t="shared" ca="1" si="56"/>
        <v>9.3876004407858833</v>
      </c>
      <c r="K261" s="53"/>
      <c r="L261" s="54"/>
    </row>
    <row r="262" spans="1:12" x14ac:dyDescent="0.2">
      <c r="A262" s="60">
        <f t="shared" si="48"/>
        <v>1.264999999999995</v>
      </c>
      <c r="B262" s="60">
        <f t="shared" si="49"/>
        <v>9.5</v>
      </c>
      <c r="C262" s="60">
        <f t="shared" ca="1" si="50"/>
        <v>0.27214042190267662</v>
      </c>
      <c r="D262" s="60">
        <f t="shared" ca="1" si="51"/>
        <v>1.360702109513383E-3</v>
      </c>
      <c r="E262" s="60">
        <f t="shared" ca="1" si="52"/>
        <v>31.948172537711983</v>
      </c>
      <c r="F262" s="60">
        <f t="shared" ca="1" si="53"/>
        <v>0.36684724120694889</v>
      </c>
      <c r="G262" s="60">
        <f t="shared" ca="1" si="54"/>
        <v>8.6766936279054629</v>
      </c>
      <c r="H262" s="60">
        <f t="shared" ca="1" si="55"/>
        <v>-31.497516490235775</v>
      </c>
      <c r="I262" s="60">
        <f t="shared" ca="1" si="56"/>
        <v>9.2278595780973234</v>
      </c>
      <c r="K262" s="53"/>
      <c r="L262" s="54"/>
    </row>
    <row r="263" spans="1:12" x14ac:dyDescent="0.2">
      <c r="A263" s="60">
        <f t="shared" si="48"/>
        <v>1.2699999999999949</v>
      </c>
      <c r="B263" s="60">
        <f t="shared" si="49"/>
        <v>9.5</v>
      </c>
      <c r="C263" s="60">
        <f t="shared" ca="1" si="50"/>
        <v>0.42962800435385518</v>
      </c>
      <c r="D263" s="60">
        <f t="shared" ca="1" si="51"/>
        <v>2.1481400217692758E-3</v>
      </c>
      <c r="E263" s="60">
        <f t="shared" ca="1" si="52"/>
        <v>31.497516490235711</v>
      </c>
      <c r="F263" s="60">
        <f t="shared" ca="1" si="53"/>
        <v>0.36820794331646228</v>
      </c>
      <c r="G263" s="60">
        <f t="shared" ca="1" si="54"/>
        <v>9.303494064915963</v>
      </c>
      <c r="H263" s="60">
        <f t="shared" ca="1" si="55"/>
        <v>-30.981687019487588</v>
      </c>
      <c r="I263" s="60">
        <f t="shared" ca="1" si="56"/>
        <v>9.0703719956461448</v>
      </c>
      <c r="K263" s="53"/>
      <c r="L263" s="54"/>
    </row>
    <row r="264" spans="1:12" x14ac:dyDescent="0.2">
      <c r="A264" s="60">
        <f t="shared" si="48"/>
        <v>1.2749999999999948</v>
      </c>
      <c r="B264" s="60">
        <f t="shared" si="49"/>
        <v>9.5</v>
      </c>
      <c r="C264" s="60">
        <f t="shared" ca="1" si="50"/>
        <v>0.58453643945129308</v>
      </c>
      <c r="D264" s="60">
        <f t="shared" ca="1" si="51"/>
        <v>2.9226821972564653E-3</v>
      </c>
      <c r="E264" s="60">
        <f t="shared" ca="1" si="52"/>
        <v>30.98168701948758</v>
      </c>
      <c r="F264" s="60">
        <f t="shared" ca="1" si="53"/>
        <v>0.37035608333823156</v>
      </c>
      <c r="G264" s="60">
        <f t="shared" ca="1" si="54"/>
        <v>9.9368985035127473</v>
      </c>
      <c r="H264" s="60">
        <f t="shared" ca="1" si="55"/>
        <v>-30.402499997157051</v>
      </c>
      <c r="I264" s="60">
        <f t="shared" ca="1" si="56"/>
        <v>8.9154635605487069</v>
      </c>
      <c r="K264" s="53"/>
      <c r="L264" s="54"/>
    </row>
    <row r="265" spans="1:12" x14ac:dyDescent="0.2">
      <c r="A265" s="60">
        <f t="shared" si="48"/>
        <v>1.2799999999999947</v>
      </c>
      <c r="B265" s="60">
        <f t="shared" si="49"/>
        <v>9.5</v>
      </c>
      <c r="C265" s="60">
        <f t="shared" ca="1" si="50"/>
        <v>0.73654893943707833</v>
      </c>
      <c r="D265" s="60">
        <f t="shared" ca="1" si="51"/>
        <v>3.6827446971853918E-3</v>
      </c>
      <c r="E265" s="60">
        <f t="shared" ca="1" si="52"/>
        <v>30.402499997157051</v>
      </c>
      <c r="F265" s="60">
        <f t="shared" ca="1" si="53"/>
        <v>0.373278765535488</v>
      </c>
      <c r="G265" s="60">
        <f t="shared" ca="1" si="54"/>
        <v>10.575434492226133</v>
      </c>
      <c r="H265" s="60">
        <f t="shared" ca="1" si="55"/>
        <v>-29.761893038773291</v>
      </c>
      <c r="I265" s="60">
        <f t="shared" ca="1" si="56"/>
        <v>8.7634510605629217</v>
      </c>
      <c r="K265" s="53"/>
      <c r="L265" s="54"/>
    </row>
    <row r="266" spans="1:12" x14ac:dyDescent="0.2">
      <c r="A266" s="60">
        <f t="shared" si="48"/>
        <v>1.2849999999999946</v>
      </c>
      <c r="B266" s="60">
        <f t="shared" si="49"/>
        <v>9.5</v>
      </c>
      <c r="C266" s="60">
        <f t="shared" ca="1" si="50"/>
        <v>0.88535840463094395</v>
      </c>
      <c r="D266" s="60">
        <f t="shared" ca="1" si="51"/>
        <v>4.42679202315472E-3</v>
      </c>
      <c r="E266" s="60">
        <f t="shared" ca="1" si="52"/>
        <v>29.761893038773124</v>
      </c>
      <c r="F266" s="60">
        <f t="shared" ca="1" si="53"/>
        <v>0.37696151023267338</v>
      </c>
      <c r="G266" s="60">
        <f t="shared" ca="1" si="54"/>
        <v>11.217633395948912</v>
      </c>
      <c r="H266" s="60">
        <f t="shared" ca="1" si="55"/>
        <v>-29.061919951794149</v>
      </c>
      <c r="I266" s="60">
        <f t="shared" ca="1" si="56"/>
        <v>8.614641595369056</v>
      </c>
      <c r="K266" s="53"/>
      <c r="L266" s="54"/>
    </row>
    <row r="267" spans="1:12" x14ac:dyDescent="0.2">
      <c r="A267" s="60">
        <f t="shared" si="48"/>
        <v>1.2899999999999945</v>
      </c>
      <c r="B267" s="60">
        <f t="shared" si="49"/>
        <v>9.5</v>
      </c>
      <c r="C267" s="60">
        <f t="shared" ca="1" si="50"/>
        <v>1.0306680043899146</v>
      </c>
      <c r="D267" s="60">
        <f t="shared" ca="1" si="51"/>
        <v>5.1533400219495725E-3</v>
      </c>
      <c r="E267" s="60">
        <f t="shared" ca="1" si="52"/>
        <v>29.061919951794124</v>
      </c>
      <c r="F267" s="60">
        <f t="shared" ca="1" si="53"/>
        <v>0.38138830225582809</v>
      </c>
      <c r="G267" s="60">
        <f t="shared" ca="1" si="54"/>
        <v>11.862033612745744</v>
      </c>
      <c r="H267" s="60">
        <f t="shared" ca="1" si="55"/>
        <v>-28.304744983247314</v>
      </c>
      <c r="I267" s="60">
        <f t="shared" ca="1" si="56"/>
        <v>8.4693319956100854</v>
      </c>
      <c r="K267" s="53"/>
      <c r="L267" s="54"/>
    </row>
    <row r="268" spans="1:12" x14ac:dyDescent="0.2">
      <c r="A268" s="60">
        <f t="shared" si="48"/>
        <v>1.2949999999999944</v>
      </c>
      <c r="B268" s="60">
        <f t="shared" si="49"/>
        <v>9.5</v>
      </c>
      <c r="C268" s="60">
        <f t="shared" ca="1" si="50"/>
        <v>1.1721917293061512</v>
      </c>
      <c r="D268" s="60">
        <f t="shared" ca="1" si="51"/>
        <v>5.8609586465307563E-3</v>
      </c>
      <c r="E268" s="60">
        <f t="shared" ca="1" si="52"/>
        <v>28.304744983247332</v>
      </c>
      <c r="F268" s="60">
        <f t="shared" ca="1" si="53"/>
        <v>0.38654164227777765</v>
      </c>
      <c r="G268" s="60">
        <f t="shared" ca="1" si="54"/>
        <v>12.50718374188366</v>
      </c>
      <c r="H268" s="60">
        <f t="shared" ca="1" si="55"/>
        <v>-27.492636881713842</v>
      </c>
      <c r="I268" s="60">
        <f t="shared" ca="1" si="56"/>
        <v>8.3278082706938488</v>
      </c>
      <c r="K268" s="53"/>
      <c r="L268" s="54"/>
    </row>
    <row r="269" spans="1:12" x14ac:dyDescent="0.2">
      <c r="A269" s="60">
        <f t="shared" si="48"/>
        <v>1.2999999999999943</v>
      </c>
      <c r="B269" s="60">
        <f t="shared" si="49"/>
        <v>9.5</v>
      </c>
      <c r="C269" s="60">
        <f t="shared" ca="1" si="50"/>
        <v>1.30965491371472</v>
      </c>
      <c r="D269" s="60">
        <f t="shared" ca="1" si="51"/>
        <v>6.5482745685736003E-3</v>
      </c>
      <c r="E269" s="60">
        <f t="shared" ca="1" si="52"/>
        <v>27.49263688171375</v>
      </c>
      <c r="F269" s="60">
        <f t="shared" ca="1" si="53"/>
        <v>0.3924026009243084</v>
      </c>
      <c r="G269" s="60">
        <f t="shared" ca="1" si="54"/>
        <v>13.151645696560159</v>
      </c>
      <c r="H269" s="60">
        <f t="shared" ca="1" si="55"/>
        <v>-26.627962788719884</v>
      </c>
      <c r="I269" s="60">
        <f t="shared" ca="1" si="56"/>
        <v>8.19034508628528</v>
      </c>
      <c r="K269" s="53"/>
      <c r="L269" s="54"/>
    </row>
    <row r="270" spans="1:12" x14ac:dyDescent="0.2">
      <c r="A270" s="60">
        <f t="shared" si="48"/>
        <v>1.3049999999999942</v>
      </c>
      <c r="B270" s="60">
        <f t="shared" si="49"/>
        <v>9.5</v>
      </c>
      <c r="C270" s="60">
        <f t="shared" ca="1" si="50"/>
        <v>1.4427947276583186</v>
      </c>
      <c r="D270" s="60">
        <f t="shared" ca="1" si="51"/>
        <v>7.2139736382915935E-3</v>
      </c>
      <c r="E270" s="60">
        <f t="shared" ca="1" si="52"/>
        <v>26.627962788719728</v>
      </c>
      <c r="F270" s="60">
        <f t="shared" ca="1" si="53"/>
        <v>0.398950875492882</v>
      </c>
      <c r="G270" s="60">
        <f t="shared" ca="1" si="54"/>
        <v>13.793997754995031</v>
      </c>
      <c r="H270" s="60">
        <f t="shared" ca="1" si="55"/>
        <v>-25.713181974840925</v>
      </c>
      <c r="I270" s="60">
        <f t="shared" ca="1" si="56"/>
        <v>8.0572052723416814</v>
      </c>
      <c r="K270" s="53"/>
      <c r="L270" s="54"/>
    </row>
    <row r="271" spans="1:12" x14ac:dyDescent="0.2">
      <c r="A271" s="60">
        <f t="shared" si="48"/>
        <v>1.3099999999999941</v>
      </c>
      <c r="B271" s="60">
        <f t="shared" si="49"/>
        <v>9.5</v>
      </c>
      <c r="C271" s="60">
        <f t="shared" ca="1" si="50"/>
        <v>1.5713606375325231</v>
      </c>
      <c r="D271" s="60">
        <f t="shared" ca="1" si="51"/>
        <v>7.8568031876626154E-3</v>
      </c>
      <c r="E271" s="60">
        <f t="shared" ca="1" si="52"/>
        <v>25.713181974840893</v>
      </c>
      <c r="F271" s="60">
        <f t="shared" ca="1" si="53"/>
        <v>0.40616484913117357</v>
      </c>
      <c r="G271" s="60">
        <f t="shared" ca="1" si="54"/>
        <v>14.432837543753838</v>
      </c>
      <c r="H271" s="60">
        <f t="shared" ca="1" si="55"/>
        <v>-24.750839436025053</v>
      </c>
      <c r="I271" s="60">
        <f t="shared" ca="1" si="56"/>
        <v>7.9286393624674769</v>
      </c>
      <c r="K271" s="53"/>
      <c r="L271" s="54"/>
    </row>
    <row r="272" spans="1:12" x14ac:dyDescent="0.2">
      <c r="A272" s="60">
        <f t="shared" si="48"/>
        <v>1.314999999999994</v>
      </c>
      <c r="B272" s="60">
        <f t="shared" si="49"/>
        <v>9.5</v>
      </c>
      <c r="C272" s="60">
        <f t="shared" ca="1" si="50"/>
        <v>1.6951148347126486</v>
      </c>
      <c r="D272" s="60">
        <f t="shared" ca="1" si="51"/>
        <v>8.4755741735632432E-3</v>
      </c>
      <c r="E272" s="60">
        <f t="shared" ca="1" si="52"/>
        <v>24.750839436025096</v>
      </c>
      <c r="F272" s="60">
        <f t="shared" ca="1" si="53"/>
        <v>0.4140216523188362</v>
      </c>
      <c r="G272" s="60">
        <f t="shared" ca="1" si="54"/>
        <v>15.066784947384861</v>
      </c>
      <c r="H272" s="60">
        <f t="shared" ca="1" si="55"/>
        <v>-23.743559365805012</v>
      </c>
      <c r="I272" s="60">
        <f t="shared" ca="1" si="56"/>
        <v>7.8048851652873514</v>
      </c>
      <c r="K272" s="53"/>
      <c r="L272" s="54"/>
    </row>
    <row r="273" spans="1:12" x14ac:dyDescent="0.2">
      <c r="A273" s="60">
        <f t="shared" si="48"/>
        <v>1.3199999999999938</v>
      </c>
      <c r="B273" s="60">
        <f t="shared" si="49"/>
        <v>9.5</v>
      </c>
      <c r="C273" s="60">
        <f t="shared" ca="1" si="50"/>
        <v>1.8138326315416737</v>
      </c>
      <c r="D273" s="60">
        <f t="shared" ca="1" si="51"/>
        <v>9.0691631577083688E-3</v>
      </c>
      <c r="E273" s="60">
        <f t="shared" ca="1" si="52"/>
        <v>23.743559365805034</v>
      </c>
      <c r="F273" s="60">
        <f t="shared" ca="1" si="53"/>
        <v>0.42249722649239946</v>
      </c>
      <c r="G273" s="60">
        <f t="shared" ca="1" si="54"/>
        <v>15.69448493867618</v>
      </c>
      <c r="H273" s="60">
        <f t="shared" ca="1" si="55"/>
        <v>-22.694038519193281</v>
      </c>
      <c r="I273" s="60">
        <f t="shared" ca="1" si="56"/>
        <v>7.6861673684583263</v>
      </c>
      <c r="K273" s="53"/>
      <c r="L273" s="54"/>
    </row>
    <row r="274" spans="1:12" x14ac:dyDescent="0.2">
      <c r="A274" s="60">
        <f t="shared" ref="A274:A337" si="57">+A273+$H$2</f>
        <v>1.3249999999999937</v>
      </c>
      <c r="B274" s="60">
        <f t="shared" ref="B274:B337" si="58">+B273</f>
        <v>9.5</v>
      </c>
      <c r="C274" s="60">
        <f t="shared" ref="C274:C337" ca="1" si="59">B274-I274</f>
        <v>1.92730282413764</v>
      </c>
      <c r="D274" s="60">
        <f t="shared" ref="D274:D337" ca="1" si="60">+C274*H$2</f>
        <v>9.6365141206881996E-3</v>
      </c>
      <c r="E274" s="60">
        <f t="shared" ref="E274:E337" ca="1" si="61">+(C274-C273)/H$2</f>
        <v>22.694038519193249</v>
      </c>
      <c r="F274" s="60">
        <f t="shared" ref="F274:F337" ca="1" si="62">+F273+C273*$H$2</f>
        <v>0.43156638965010785</v>
      </c>
      <c r="G274" s="60">
        <f t="shared" ref="G274:G337" ca="1" si="63">+(C274*D$3+D$3*(F274)/D$4+D$3*D$5*E274)+(D$3=0)*H$1</f>
        <v>16.314610324075005</v>
      </c>
      <c r="H274" s="60">
        <f t="shared" ref="H274:H337" ca="1" si="64">+IF(A274-$H$3&gt;=0,IF($D$3&gt;0,(OFFSET(G274,-$H$3/$H$2,0,1,1)*D$1-I274)/D$2,(G274*D$1-I274)/D$2),0)</f>
        <v>-21.60503948413799</v>
      </c>
      <c r="I274" s="60">
        <f t="shared" ref="I274:I337" ca="1" si="65">+I273+H273*H$2</f>
        <v>7.57269717586236</v>
      </c>
      <c r="K274" s="53"/>
      <c r="L274" s="54"/>
    </row>
    <row r="275" spans="1:12" x14ac:dyDescent="0.2">
      <c r="A275" s="60">
        <f t="shared" si="57"/>
        <v>1.3299999999999936</v>
      </c>
      <c r="B275" s="60">
        <f t="shared" si="58"/>
        <v>9.5</v>
      </c>
      <c r="C275" s="60">
        <f t="shared" ca="1" si="59"/>
        <v>2.03532802155833</v>
      </c>
      <c r="D275" s="60">
        <f t="shared" ca="1" si="60"/>
        <v>1.017664010779165E-2</v>
      </c>
      <c r="E275" s="60">
        <f t="shared" ca="1" si="61"/>
        <v>21.605039484138011</v>
      </c>
      <c r="F275" s="60">
        <f t="shared" ca="1" si="62"/>
        <v>0.44120290377079607</v>
      </c>
      <c r="G275" s="60">
        <f t="shared" ca="1" si="63"/>
        <v>16.925864399056678</v>
      </c>
      <c r="H275" s="60">
        <f t="shared" ca="1" si="64"/>
        <v>-20.479383876459615</v>
      </c>
      <c r="I275" s="60">
        <f t="shared" ca="1" si="65"/>
        <v>7.46467197844167</v>
      </c>
      <c r="K275" s="53"/>
      <c r="L275" s="54"/>
    </row>
    <row r="276" spans="1:12" x14ac:dyDescent="0.2">
      <c r="A276" s="60">
        <f t="shared" si="57"/>
        <v>1.3349999999999935</v>
      </c>
      <c r="B276" s="60">
        <f t="shared" si="58"/>
        <v>9.5</v>
      </c>
      <c r="C276" s="60">
        <f t="shared" ca="1" si="59"/>
        <v>2.137724940940628</v>
      </c>
      <c r="D276" s="60">
        <f t="shared" ca="1" si="60"/>
        <v>1.068862470470314E-2</v>
      </c>
      <c r="E276" s="60">
        <f t="shared" ca="1" si="61"/>
        <v>20.4793838764596</v>
      </c>
      <c r="F276" s="60">
        <f t="shared" ca="1" si="62"/>
        <v>0.4513795438785877</v>
      </c>
      <c r="G276" s="60">
        <f t="shared" ca="1" si="63"/>
        <v>17.526983508485017</v>
      </c>
      <c r="H276" s="60">
        <f t="shared" ca="1" si="64"/>
        <v>-19.319945474187403</v>
      </c>
      <c r="I276" s="60">
        <f t="shared" ca="1" si="65"/>
        <v>7.362275059059372</v>
      </c>
      <c r="K276" s="53"/>
      <c r="L276" s="54"/>
    </row>
    <row r="277" spans="1:12" x14ac:dyDescent="0.2">
      <c r="A277" s="60">
        <f t="shared" si="57"/>
        <v>1.3399999999999934</v>
      </c>
      <c r="B277" s="60">
        <f t="shared" si="58"/>
        <v>9.5</v>
      </c>
      <c r="C277" s="60">
        <f t="shared" ca="1" si="59"/>
        <v>2.2343246683115652</v>
      </c>
      <c r="D277" s="60">
        <f t="shared" ca="1" si="60"/>
        <v>1.1171623341557826E-2</v>
      </c>
      <c r="E277" s="60">
        <f t="shared" ca="1" si="61"/>
        <v>19.319945474187428</v>
      </c>
      <c r="F277" s="60">
        <f t="shared" ca="1" si="62"/>
        <v>0.46206816858329086</v>
      </c>
      <c r="G277" s="60">
        <f t="shared" ca="1" si="63"/>
        <v>18.116739507268402</v>
      </c>
      <c r="H277" s="60">
        <f t="shared" ca="1" si="64"/>
        <v>-18.129643307169889</v>
      </c>
      <c r="I277" s="60">
        <f t="shared" ca="1" si="65"/>
        <v>7.2656753316884348</v>
      </c>
      <c r="K277" s="53"/>
      <c r="L277" s="54"/>
    </row>
    <row r="278" spans="1:12" x14ac:dyDescent="0.2">
      <c r="A278" s="60">
        <f t="shared" si="57"/>
        <v>1.3449999999999933</v>
      </c>
      <c r="B278" s="60">
        <f t="shared" si="58"/>
        <v>9.5</v>
      </c>
      <c r="C278" s="60">
        <f t="shared" ca="1" si="59"/>
        <v>2.3249728848474147</v>
      </c>
      <c r="D278" s="60">
        <f t="shared" ca="1" si="60"/>
        <v>1.1624864424237073E-2</v>
      </c>
      <c r="E278" s="60">
        <f t="shared" ca="1" si="61"/>
        <v>18.129643307169907</v>
      </c>
      <c r="F278" s="60">
        <f t="shared" ca="1" si="62"/>
        <v>0.47323979192484866</v>
      </c>
      <c r="G278" s="60">
        <f t="shared" ca="1" si="63"/>
        <v>18.693942116885935</v>
      </c>
      <c r="H278" s="60">
        <f t="shared" ca="1" si="64"/>
        <v>-16.911434717757011</v>
      </c>
      <c r="I278" s="60">
        <f t="shared" ca="1" si="65"/>
        <v>7.1750271151525853</v>
      </c>
      <c r="K278" s="53"/>
      <c r="L278" s="54"/>
    </row>
    <row r="279" spans="1:12" x14ac:dyDescent="0.2">
      <c r="A279" s="60">
        <f t="shared" si="57"/>
        <v>1.3499999999999932</v>
      </c>
      <c r="B279" s="60">
        <f t="shared" si="58"/>
        <v>9.5</v>
      </c>
      <c r="C279" s="60">
        <f t="shared" ca="1" si="59"/>
        <v>2.4095300584362001</v>
      </c>
      <c r="D279" s="60">
        <f t="shared" ca="1" si="60"/>
        <v>1.2047650292181E-2</v>
      </c>
      <c r="E279" s="60">
        <f t="shared" ca="1" si="61"/>
        <v>16.911434717757068</v>
      </c>
      <c r="F279" s="60">
        <f t="shared" ca="1" si="62"/>
        <v>0.48486465634908571</v>
      </c>
      <c r="G279" s="60">
        <f t="shared" ca="1" si="63"/>
        <v>19.257441173634952</v>
      </c>
      <c r="H279" s="60">
        <f t="shared" ca="1" si="64"/>
        <v>-15.668308408242153</v>
      </c>
      <c r="I279" s="60">
        <f t="shared" ca="1" si="65"/>
        <v>7.0904699415637999</v>
      </c>
      <c r="K279" s="53"/>
      <c r="L279" s="54"/>
    </row>
    <row r="280" spans="1:12" x14ac:dyDescent="0.2">
      <c r="A280" s="60">
        <f t="shared" si="57"/>
        <v>1.3549999999999931</v>
      </c>
      <c r="B280" s="60">
        <f t="shared" si="58"/>
        <v>9.5</v>
      </c>
      <c r="C280" s="60">
        <f t="shared" ca="1" si="59"/>
        <v>2.4878716004774111</v>
      </c>
      <c r="D280" s="60">
        <f t="shared" ca="1" si="60"/>
        <v>1.2439358002387055E-2</v>
      </c>
      <c r="E280" s="60">
        <f t="shared" ca="1" si="61"/>
        <v>15.668308408242204</v>
      </c>
      <c r="F280" s="60">
        <f t="shared" ca="1" si="62"/>
        <v>0.49691230664126673</v>
      </c>
      <c r="G280" s="60">
        <f t="shared" ca="1" si="63"/>
        <v>19.806128764734112</v>
      </c>
      <c r="H280" s="60">
        <f t="shared" ca="1" si="64"/>
        <v>-14.403277490612767</v>
      </c>
      <c r="I280" s="60">
        <f t="shared" ca="1" si="65"/>
        <v>7.0121283995225889</v>
      </c>
      <c r="K280" s="53"/>
      <c r="L280" s="54"/>
    </row>
    <row r="281" spans="1:12" x14ac:dyDescent="0.2">
      <c r="A281" s="60">
        <f t="shared" si="57"/>
        <v>1.359999999999993</v>
      </c>
      <c r="B281" s="60">
        <f t="shared" si="58"/>
        <v>9.5</v>
      </c>
      <c r="C281" s="60">
        <f t="shared" ca="1" si="59"/>
        <v>2.559887987930475</v>
      </c>
      <c r="D281" s="60">
        <f t="shared" ca="1" si="60"/>
        <v>1.2799439939652376E-2</v>
      </c>
      <c r="E281" s="60">
        <f t="shared" ca="1" si="61"/>
        <v>14.403277490612787</v>
      </c>
      <c r="F281" s="60">
        <f t="shared" ca="1" si="62"/>
        <v>0.50935166464365378</v>
      </c>
      <c r="G281" s="60">
        <f t="shared" ca="1" si="63"/>
        <v>20.338941248704849</v>
      </c>
      <c r="H281" s="60">
        <f t="shared" ca="1" si="64"/>
        <v>-13.119372553986477</v>
      </c>
      <c r="I281" s="60">
        <f t="shared" ca="1" si="65"/>
        <v>6.940112012069525</v>
      </c>
      <c r="K281" s="53"/>
      <c r="L281" s="54"/>
    </row>
    <row r="282" spans="1:12" x14ac:dyDescent="0.2">
      <c r="A282" s="60">
        <f t="shared" si="57"/>
        <v>1.3649999999999929</v>
      </c>
      <c r="B282" s="60">
        <f t="shared" si="58"/>
        <v>9.5</v>
      </c>
      <c r="C282" s="60">
        <f t="shared" ca="1" si="59"/>
        <v>2.6254848507004072</v>
      </c>
      <c r="D282" s="60">
        <f t="shared" ca="1" si="60"/>
        <v>1.3127424253502036E-2</v>
      </c>
      <c r="E282" s="60">
        <f t="shared" ca="1" si="61"/>
        <v>13.11937255398643</v>
      </c>
      <c r="F282" s="60">
        <f t="shared" ca="1" si="62"/>
        <v>0.52215110458330616</v>
      </c>
      <c r="G282" s="60">
        <f t="shared" ca="1" si="63"/>
        <v>20.854861156747383</v>
      </c>
      <c r="H282" s="60">
        <f t="shared" ca="1" si="64"/>
        <v>-11.819634764908182</v>
      </c>
      <c r="I282" s="60">
        <f t="shared" ca="1" si="65"/>
        <v>6.8745151492995928</v>
      </c>
      <c r="K282" s="53"/>
      <c r="L282" s="54"/>
    </row>
    <row r="283" spans="1:12" x14ac:dyDescent="0.2">
      <c r="A283" s="60">
        <f t="shared" si="57"/>
        <v>1.3699999999999928</v>
      </c>
      <c r="B283" s="60">
        <f t="shared" si="58"/>
        <v>9.5</v>
      </c>
      <c r="C283" s="60">
        <f t="shared" ca="1" si="59"/>
        <v>2.6845830245249482</v>
      </c>
      <c r="D283" s="60">
        <f t="shared" ca="1" si="60"/>
        <v>1.3422915122624741E-2</v>
      </c>
      <c r="E283" s="60">
        <f t="shared" ca="1" si="61"/>
        <v>11.819634764908216</v>
      </c>
      <c r="F283" s="60">
        <f t="shared" ca="1" si="62"/>
        <v>0.53527852883680815</v>
      </c>
      <c r="G283" s="60">
        <f t="shared" ca="1" si="63"/>
        <v>21.352918972124876</v>
      </c>
      <c r="H283" s="60">
        <f t="shared" ca="1" si="64"/>
        <v>-10.507109015451517</v>
      </c>
      <c r="I283" s="60">
        <f t="shared" ca="1" si="65"/>
        <v>6.8154169754750518</v>
      </c>
      <c r="K283" s="53"/>
      <c r="L283" s="54"/>
    </row>
    <row r="284" spans="1:12" x14ac:dyDescent="0.2">
      <c r="A284" s="60">
        <f t="shared" si="57"/>
        <v>1.3749999999999927</v>
      </c>
      <c r="B284" s="60">
        <f t="shared" si="58"/>
        <v>9.5</v>
      </c>
      <c r="C284" s="60">
        <f t="shared" ca="1" si="59"/>
        <v>2.737118569602206</v>
      </c>
      <c r="D284" s="60">
        <f t="shared" ca="1" si="60"/>
        <v>1.3685592848011031E-2</v>
      </c>
      <c r="E284" s="60">
        <f t="shared" ca="1" si="61"/>
        <v>10.507109015451555</v>
      </c>
      <c r="F284" s="60">
        <f t="shared" ca="1" si="62"/>
        <v>0.54870144395943288</v>
      </c>
      <c r="G284" s="60">
        <f t="shared" ca="1" si="63"/>
        <v>21.832194784870591</v>
      </c>
      <c r="H284" s="60">
        <f t="shared" ca="1" si="64"/>
        <v>-9.1848371338074148</v>
      </c>
      <c r="I284" s="60">
        <f t="shared" ca="1" si="65"/>
        <v>6.762881430397794</v>
      </c>
      <c r="K284" s="53"/>
      <c r="L284" s="54"/>
    </row>
    <row r="285" spans="1:12" x14ac:dyDescent="0.2">
      <c r="A285" s="60">
        <f t="shared" si="57"/>
        <v>1.3799999999999926</v>
      </c>
      <c r="B285" s="60">
        <f t="shared" si="58"/>
        <v>9.5</v>
      </c>
      <c r="C285" s="60">
        <f t="shared" ca="1" si="59"/>
        <v>2.7830427552712429</v>
      </c>
      <c r="D285" s="60">
        <f t="shared" ca="1" si="60"/>
        <v>1.3915213776356215E-2</v>
      </c>
      <c r="E285" s="60">
        <f t="shared" ca="1" si="61"/>
        <v>9.1848371338073775</v>
      </c>
      <c r="F285" s="60">
        <f t="shared" ca="1" si="62"/>
        <v>0.56238703680744395</v>
      </c>
      <c r="G285" s="60">
        <f t="shared" ca="1" si="63"/>
        <v>22.29181981943654</v>
      </c>
      <c r="H285" s="60">
        <f t="shared" ca="1" si="64"/>
        <v>-7.855851171752084</v>
      </c>
      <c r="I285" s="60">
        <f t="shared" ca="1" si="65"/>
        <v>6.7169572447287571</v>
      </c>
      <c r="K285" s="53"/>
      <c r="L285" s="54"/>
    </row>
    <row r="286" spans="1:12" x14ac:dyDescent="0.2">
      <c r="A286" s="60">
        <f t="shared" si="57"/>
        <v>1.3849999999999925</v>
      </c>
      <c r="B286" s="60">
        <f t="shared" si="58"/>
        <v>9.5</v>
      </c>
      <c r="C286" s="60">
        <f t="shared" ca="1" si="59"/>
        <v>2.8223220111300034</v>
      </c>
      <c r="D286" s="60">
        <f t="shared" ca="1" si="60"/>
        <v>1.4111610055650018E-2</v>
      </c>
      <c r="E286" s="60">
        <f t="shared" ca="1" si="61"/>
        <v>7.8558511717520929</v>
      </c>
      <c r="F286" s="60">
        <f t="shared" ca="1" si="62"/>
        <v>0.57630225058380014</v>
      </c>
      <c r="G286" s="60">
        <f t="shared" ca="1" si="63"/>
        <v>22.7309778332083</v>
      </c>
      <c r="H286" s="60">
        <f t="shared" ca="1" si="64"/>
        <v>-6.5231667830694704</v>
      </c>
      <c r="I286" s="60">
        <f t="shared" ca="1" si="65"/>
        <v>6.6776779888699966</v>
      </c>
      <c r="K286" s="53"/>
      <c r="L286" s="54"/>
    </row>
    <row r="287" spans="1:12" x14ac:dyDescent="0.2">
      <c r="A287" s="60">
        <f t="shared" si="57"/>
        <v>1.3899999999999924</v>
      </c>
      <c r="B287" s="60">
        <f t="shared" si="58"/>
        <v>9.5</v>
      </c>
      <c r="C287" s="60">
        <f t="shared" ca="1" si="59"/>
        <v>2.8549378450453506</v>
      </c>
      <c r="D287" s="60">
        <f t="shared" ca="1" si="60"/>
        <v>1.4274689225226754E-2</v>
      </c>
      <c r="E287" s="60">
        <f t="shared" ca="1" si="61"/>
        <v>6.5231667830694562</v>
      </c>
      <c r="F287" s="60">
        <f t="shared" ca="1" si="62"/>
        <v>0.59041386063945012</v>
      </c>
      <c r="G287" s="60">
        <f t="shared" ca="1" si="63"/>
        <v>23.148906384118028</v>
      </c>
      <c r="H287" s="60">
        <f t="shared" ca="1" si="64"/>
        <v>-5.1897767066578018</v>
      </c>
      <c r="I287" s="60">
        <f t="shared" ca="1" si="65"/>
        <v>6.6450621549546494</v>
      </c>
      <c r="K287" s="53"/>
      <c r="L287" s="54"/>
    </row>
    <row r="288" spans="1:12" x14ac:dyDescent="0.2">
      <c r="A288" s="60">
        <f t="shared" si="57"/>
        <v>1.3949999999999922</v>
      </c>
      <c r="B288" s="60">
        <f t="shared" si="58"/>
        <v>9.5</v>
      </c>
      <c r="C288" s="60">
        <f t="shared" ca="1" si="59"/>
        <v>2.8808867285786395</v>
      </c>
      <c r="D288" s="60">
        <f t="shared" ca="1" si="60"/>
        <v>1.4404433642893198E-2</v>
      </c>
      <c r="E288" s="60">
        <f t="shared" ca="1" si="61"/>
        <v>5.1897767066577671</v>
      </c>
      <c r="F288" s="60">
        <f t="shared" ca="1" si="62"/>
        <v>0.60468854986467691</v>
      </c>
      <c r="G288" s="60">
        <f t="shared" ca="1" si="63"/>
        <v>23.54489796589597</v>
      </c>
      <c r="H288" s="60">
        <f t="shared" ca="1" si="64"/>
        <v>-3.858644367678858</v>
      </c>
      <c r="I288" s="60">
        <f t="shared" ca="1" si="65"/>
        <v>6.6191132714213605</v>
      </c>
      <c r="K288" s="53"/>
      <c r="L288" s="54"/>
    </row>
    <row r="289" spans="1:12" x14ac:dyDescent="0.2">
      <c r="A289" s="60">
        <f t="shared" si="57"/>
        <v>1.3999999999999921</v>
      </c>
      <c r="B289" s="60">
        <f t="shared" si="58"/>
        <v>9.5</v>
      </c>
      <c r="C289" s="60">
        <f t="shared" ca="1" si="59"/>
        <v>2.9001799504170336</v>
      </c>
      <c r="D289" s="60">
        <f t="shared" ca="1" si="60"/>
        <v>1.4500899752085168E-2</v>
      </c>
      <c r="E289" s="60">
        <f t="shared" ca="1" si="61"/>
        <v>3.8586443676788207</v>
      </c>
      <c r="F289" s="60">
        <f t="shared" ca="1" si="62"/>
        <v>0.61909298350757014</v>
      </c>
      <c r="G289" s="60">
        <f t="shared" ca="1" si="63"/>
        <v>23.91830100980912</v>
      </c>
      <c r="H289" s="60">
        <f t="shared" ca="1" si="64"/>
        <v>-2.532697609711255</v>
      </c>
      <c r="I289" s="60">
        <f t="shared" ca="1" si="65"/>
        <v>6.5998200495829664</v>
      </c>
      <c r="K289" s="53"/>
      <c r="L289" s="54"/>
    </row>
    <row r="290" spans="1:12" x14ac:dyDescent="0.2">
      <c r="A290" s="60">
        <f t="shared" si="57"/>
        <v>1.404999999999992</v>
      </c>
      <c r="B290" s="60">
        <f t="shared" si="58"/>
        <v>9.5</v>
      </c>
      <c r="C290" s="60">
        <f t="shared" ca="1" si="59"/>
        <v>2.9128434384655897</v>
      </c>
      <c r="D290" s="60">
        <f t="shared" ca="1" si="60"/>
        <v>1.456421719232795E-2</v>
      </c>
      <c r="E290" s="60">
        <f t="shared" ca="1" si="61"/>
        <v>2.5326976097112208</v>
      </c>
      <c r="F290" s="60">
        <f t="shared" ca="1" si="62"/>
        <v>0.63359388325965527</v>
      </c>
      <c r="G290" s="60">
        <f t="shared" ca="1" si="63"/>
        <v>24.268520752043401</v>
      </c>
      <c r="H290" s="60">
        <f t="shared" ca="1" si="64"/>
        <v>-1.2148225704482027</v>
      </c>
      <c r="I290" s="60">
        <f t="shared" ca="1" si="65"/>
        <v>6.5871565615344103</v>
      </c>
      <c r="K290" s="53"/>
      <c r="L290" s="54"/>
    </row>
    <row r="291" spans="1:12" x14ac:dyDescent="0.2">
      <c r="A291" s="60">
        <f t="shared" si="57"/>
        <v>1.4099999999999919</v>
      </c>
      <c r="B291" s="60">
        <f t="shared" si="58"/>
        <v>9.5</v>
      </c>
      <c r="C291" s="60">
        <f t="shared" ca="1" si="59"/>
        <v>2.9189175513178309</v>
      </c>
      <c r="D291" s="60">
        <f t="shared" ca="1" si="60"/>
        <v>1.4594587756589155E-2</v>
      </c>
      <c r="E291" s="60">
        <f t="shared" ca="1" si="61"/>
        <v>1.2148225704482485</v>
      </c>
      <c r="F291" s="60">
        <f t="shared" ca="1" si="62"/>
        <v>0.64815810045198319</v>
      </c>
      <c r="G291" s="60">
        <f t="shared" ca="1" si="63"/>
        <v>24.595019966192261</v>
      </c>
      <c r="H291" s="60">
        <f t="shared" ca="1" si="64"/>
        <v>9.2142286965047143E-2</v>
      </c>
      <c r="I291" s="60">
        <f t="shared" ca="1" si="65"/>
        <v>6.5810824486821691</v>
      </c>
      <c r="K291" s="53"/>
      <c r="L291" s="54"/>
    </row>
    <row r="292" spans="1:12" x14ac:dyDescent="0.2">
      <c r="A292" s="60">
        <f t="shared" si="57"/>
        <v>1.4149999999999918</v>
      </c>
      <c r="B292" s="60">
        <f t="shared" si="58"/>
        <v>9.5</v>
      </c>
      <c r="C292" s="60">
        <f t="shared" ca="1" si="59"/>
        <v>2.9184568398830057</v>
      </c>
      <c r="D292" s="60">
        <f t="shared" ca="1" si="60"/>
        <v>1.4592284199415028E-2</v>
      </c>
      <c r="E292" s="60">
        <f t="shared" ca="1" si="61"/>
        <v>-9.214228696503568E-2</v>
      </c>
      <c r="F292" s="60">
        <f t="shared" ca="1" si="62"/>
        <v>0.66275268820857236</v>
      </c>
      <c r="G292" s="60">
        <f t="shared" ca="1" si="63"/>
        <v>24.897319560619096</v>
      </c>
      <c r="H292" s="60">
        <f t="shared" ca="1" si="64"/>
        <v>1.3854119753260494</v>
      </c>
      <c r="I292" s="60">
        <f t="shared" ca="1" si="65"/>
        <v>6.5815431601169943</v>
      </c>
      <c r="K292" s="53"/>
      <c r="L292" s="54"/>
    </row>
    <row r="293" spans="1:12" x14ac:dyDescent="0.2">
      <c r="A293" s="60">
        <f t="shared" si="57"/>
        <v>1.4199999999999917</v>
      </c>
      <c r="B293" s="60">
        <f t="shared" si="58"/>
        <v>9.5</v>
      </c>
      <c r="C293" s="60">
        <f t="shared" ca="1" si="59"/>
        <v>2.9115297800063757</v>
      </c>
      <c r="D293" s="60">
        <f t="shared" ca="1" si="60"/>
        <v>1.4557648900031878E-2</v>
      </c>
      <c r="E293" s="60">
        <f t="shared" ca="1" si="61"/>
        <v>-1.3854119753260008</v>
      </c>
      <c r="F293" s="60">
        <f t="shared" ca="1" si="62"/>
        <v>0.67734497240798741</v>
      </c>
      <c r="G293" s="60">
        <f t="shared" ca="1" si="63"/>
        <v>25.174999040762984</v>
      </c>
      <c r="H293" s="60">
        <f t="shared" ca="1" si="64"/>
        <v>2.6622606063627945</v>
      </c>
      <c r="I293" s="60">
        <f t="shared" ca="1" si="65"/>
        <v>6.5884702199936243</v>
      </c>
      <c r="K293" s="53"/>
      <c r="L293" s="54"/>
    </row>
    <row r="294" spans="1:12" x14ac:dyDescent="0.2">
      <c r="A294" s="60">
        <f t="shared" si="57"/>
        <v>1.4249999999999916</v>
      </c>
      <c r="B294" s="60">
        <f t="shared" si="58"/>
        <v>9.5</v>
      </c>
      <c r="C294" s="60">
        <f t="shared" ca="1" si="59"/>
        <v>2.898218476974562</v>
      </c>
      <c r="D294" s="60">
        <f t="shared" ca="1" si="60"/>
        <v>1.4491092384872811E-2</v>
      </c>
      <c r="E294" s="60">
        <f t="shared" ca="1" si="61"/>
        <v>-2.662260606362743</v>
      </c>
      <c r="F294" s="60">
        <f t="shared" ca="1" si="62"/>
        <v>0.69190262130801927</v>
      </c>
      <c r="G294" s="60">
        <f t="shared" ca="1" si="63"/>
        <v>25.427696836755956</v>
      </c>
      <c r="H294" s="60">
        <f t="shared" ca="1" si="64"/>
        <v>3.9200268246833843</v>
      </c>
      <c r="I294" s="60">
        <f t="shared" ca="1" si="65"/>
        <v>6.601781523025438</v>
      </c>
      <c r="K294" s="53"/>
      <c r="L294" s="54"/>
    </row>
    <row r="295" spans="1:12" x14ac:dyDescent="0.2">
      <c r="A295" s="60">
        <f t="shared" si="57"/>
        <v>1.4299999999999915</v>
      </c>
      <c r="B295" s="60">
        <f t="shared" si="58"/>
        <v>9.5</v>
      </c>
      <c r="C295" s="60">
        <f t="shared" ca="1" si="59"/>
        <v>2.8786183428511452</v>
      </c>
      <c r="D295" s="60">
        <f t="shared" ca="1" si="60"/>
        <v>1.4393091714255726E-2</v>
      </c>
      <c r="E295" s="60">
        <f t="shared" ca="1" si="61"/>
        <v>-3.9200268246833758</v>
      </c>
      <c r="F295" s="60">
        <f t="shared" ca="1" si="62"/>
        <v>0.70639371369289206</v>
      </c>
      <c r="G295" s="60">
        <f t="shared" ca="1" si="63"/>
        <v>25.655110497014853</v>
      </c>
      <c r="H295" s="60">
        <f t="shared" ca="1" si="64"/>
        <v>5.1561190425846632</v>
      </c>
      <c r="I295" s="60">
        <f t="shared" ca="1" si="65"/>
        <v>6.6213816571488548</v>
      </c>
      <c r="K295" s="53"/>
      <c r="L295" s="54"/>
    </row>
    <row r="296" spans="1:12" x14ac:dyDescent="0.2">
      <c r="A296" s="60">
        <f t="shared" si="57"/>
        <v>1.4349999999999914</v>
      </c>
      <c r="B296" s="60">
        <f t="shared" si="58"/>
        <v>9.5</v>
      </c>
      <c r="C296" s="60">
        <f t="shared" ca="1" si="59"/>
        <v>2.8528377476382216</v>
      </c>
      <c r="D296" s="60">
        <f t="shared" ca="1" si="60"/>
        <v>1.4264188738191108E-2</v>
      </c>
      <c r="E296" s="60">
        <f t="shared" ca="1" si="61"/>
        <v>-5.1561190425847059</v>
      </c>
      <c r="F296" s="60">
        <f t="shared" ca="1" si="62"/>
        <v>0.72078680540714779</v>
      </c>
      <c r="G296" s="60">
        <f t="shared" ca="1" si="63"/>
        <v>25.856996748761382</v>
      </c>
      <c r="H296" s="60">
        <f t="shared" ca="1" si="64"/>
        <v>6.3680204661616626</v>
      </c>
      <c r="I296" s="60">
        <f t="shared" ca="1" si="65"/>
        <v>6.6471622523617784</v>
      </c>
      <c r="K296" s="53"/>
      <c r="L296" s="54"/>
    </row>
    <row r="297" spans="1:12" x14ac:dyDescent="0.2">
      <c r="A297" s="60">
        <f t="shared" si="57"/>
        <v>1.4399999999999913</v>
      </c>
      <c r="B297" s="60">
        <f t="shared" si="58"/>
        <v>9.5</v>
      </c>
      <c r="C297" s="60">
        <f t="shared" ca="1" si="59"/>
        <v>2.820997645307413</v>
      </c>
      <c r="D297" s="60">
        <f t="shared" ca="1" si="60"/>
        <v>1.4104988226537066E-2</v>
      </c>
      <c r="E297" s="60">
        <f t="shared" ca="1" si="61"/>
        <v>-6.3680204661617168</v>
      </c>
      <c r="F297" s="60">
        <f t="shared" ca="1" si="62"/>
        <v>0.73505099414533892</v>
      </c>
      <c r="G297" s="60">
        <f t="shared" ca="1" si="63"/>
        <v>26.033171426709171</v>
      </c>
      <c r="H297" s="60">
        <f t="shared" ca="1" si="64"/>
        <v>7.5532939037211646</v>
      </c>
      <c r="I297" s="60">
        <f t="shared" ca="1" si="65"/>
        <v>6.679002354692587</v>
      </c>
      <c r="K297" s="53"/>
      <c r="L297" s="54"/>
    </row>
    <row r="298" spans="1:12" x14ac:dyDescent="0.2">
      <c r="A298" s="60">
        <f t="shared" si="57"/>
        <v>1.4449999999999912</v>
      </c>
      <c r="B298" s="60">
        <f t="shared" si="58"/>
        <v>9.5</v>
      </c>
      <c r="C298" s="60">
        <f t="shared" ca="1" si="59"/>
        <v>2.7832311757888073</v>
      </c>
      <c r="D298" s="60">
        <f t="shared" ca="1" si="60"/>
        <v>1.3916155878944037E-2</v>
      </c>
      <c r="E298" s="60">
        <f t="shared" ca="1" si="61"/>
        <v>-7.5532939037211477</v>
      </c>
      <c r="F298" s="60">
        <f t="shared" ca="1" si="62"/>
        <v>0.74915598237187597</v>
      </c>
      <c r="G298" s="60">
        <f t="shared" ca="1" si="63"/>
        <v>26.183509271436296</v>
      </c>
      <c r="H298" s="60">
        <f t="shared" ca="1" si="64"/>
        <v>8.7095863480785329</v>
      </c>
      <c r="I298" s="60">
        <f t="shared" ca="1" si="65"/>
        <v>6.7167688242111927</v>
      </c>
      <c r="K298" s="53"/>
      <c r="L298" s="54"/>
    </row>
    <row r="299" spans="1:12" x14ac:dyDescent="0.2">
      <c r="A299" s="60">
        <f t="shared" si="57"/>
        <v>1.4499999999999911</v>
      </c>
      <c r="B299" s="60">
        <f t="shared" si="58"/>
        <v>9.5</v>
      </c>
      <c r="C299" s="60">
        <f t="shared" ca="1" si="59"/>
        <v>2.7396832440484147</v>
      </c>
      <c r="D299" s="60">
        <f t="shared" ca="1" si="60"/>
        <v>1.3698416220242074E-2</v>
      </c>
      <c r="E299" s="60">
        <f t="shared" ca="1" si="61"/>
        <v>-8.7095863480785241</v>
      </c>
      <c r="F299" s="60">
        <f t="shared" ca="1" si="62"/>
        <v>0.76307213825081999</v>
      </c>
      <c r="G299" s="60">
        <f t="shared" ca="1" si="63"/>
        <v>26.307943599235251</v>
      </c>
      <c r="H299" s="60">
        <f t="shared" ca="1" si="64"/>
        <v>9.8346333249065392</v>
      </c>
      <c r="I299" s="60">
        <f t="shared" ca="1" si="65"/>
        <v>6.7603167559515853</v>
      </c>
      <c r="K299" s="53"/>
      <c r="L299" s="54"/>
    </row>
    <row r="300" spans="1:12" x14ac:dyDescent="0.2">
      <c r="A300" s="60">
        <f t="shared" si="57"/>
        <v>1.454999999999991</v>
      </c>
      <c r="B300" s="60">
        <f t="shared" si="58"/>
        <v>9.5</v>
      </c>
      <c r="C300" s="60">
        <f t="shared" ca="1" si="59"/>
        <v>2.6905100774238822</v>
      </c>
      <c r="D300" s="60">
        <f t="shared" ca="1" si="60"/>
        <v>1.3452550387119412E-2</v>
      </c>
      <c r="E300" s="60">
        <f t="shared" ca="1" si="61"/>
        <v>-9.8346333249065054</v>
      </c>
      <c r="F300" s="60">
        <f t="shared" ca="1" si="62"/>
        <v>0.77677055447106202</v>
      </c>
      <c r="G300" s="60">
        <f t="shared" ca="1" si="63"/>
        <v>26.40646584549863</v>
      </c>
      <c r="H300" s="60">
        <f t="shared" ca="1" si="64"/>
        <v>10.926262999905678</v>
      </c>
      <c r="I300" s="60">
        <f t="shared" ca="1" si="65"/>
        <v>6.8094899225761178</v>
      </c>
      <c r="K300" s="53"/>
      <c r="L300" s="54"/>
    </row>
    <row r="301" spans="1:12" x14ac:dyDescent="0.2">
      <c r="A301" s="60">
        <f t="shared" si="57"/>
        <v>1.4599999999999909</v>
      </c>
      <c r="B301" s="60">
        <f t="shared" si="58"/>
        <v>9.5</v>
      </c>
      <c r="C301" s="60">
        <f t="shared" ca="1" si="59"/>
        <v>2.6358787624243538</v>
      </c>
      <c r="D301" s="60">
        <f t="shared" ca="1" si="60"/>
        <v>1.317939381212177E-2</v>
      </c>
      <c r="E301" s="60">
        <f t="shared" ca="1" si="61"/>
        <v>-10.926262999905667</v>
      </c>
      <c r="F301" s="60">
        <f t="shared" ca="1" si="62"/>
        <v>0.79022310485818148</v>
      </c>
      <c r="G301" s="60">
        <f t="shared" ca="1" si="63"/>
        <v>26.479124983958307</v>
      </c>
      <c r="H301" s="60">
        <f t="shared" ca="1" si="64"/>
        <v>11.982400038176703</v>
      </c>
      <c r="I301" s="60">
        <f t="shared" ca="1" si="65"/>
        <v>6.8641212375756462</v>
      </c>
      <c r="K301" s="53"/>
      <c r="L301" s="54"/>
    </row>
    <row r="302" spans="1:12" x14ac:dyDescent="0.2">
      <c r="A302" s="60">
        <f t="shared" si="57"/>
        <v>1.4649999999999908</v>
      </c>
      <c r="B302" s="60">
        <f t="shared" si="58"/>
        <v>9.5</v>
      </c>
      <c r="C302" s="60">
        <f t="shared" ca="1" si="59"/>
        <v>2.5759667622334703</v>
      </c>
      <c r="D302" s="60">
        <f t="shared" ca="1" si="60"/>
        <v>1.2879833811167352E-2</v>
      </c>
      <c r="E302" s="60">
        <f t="shared" ca="1" si="61"/>
        <v>-11.982400038176699</v>
      </c>
      <c r="F302" s="60">
        <f t="shared" ca="1" si="62"/>
        <v>0.80340249867030322</v>
      </c>
      <c r="G302" s="60">
        <f t="shared" ca="1" si="63"/>
        <v>26.526026824347095</v>
      </c>
      <c r="H302" s="60">
        <f t="shared" ca="1" si="64"/>
        <v>13.001069209795503</v>
      </c>
      <c r="I302" s="60">
        <f t="shared" ca="1" si="65"/>
        <v>6.9240332377665297</v>
      </c>
      <c r="K302" s="53"/>
      <c r="L302" s="54"/>
    </row>
    <row r="303" spans="1:12" x14ac:dyDescent="0.2">
      <c r="A303" s="60">
        <f t="shared" si="57"/>
        <v>1.4699999999999906</v>
      </c>
      <c r="B303" s="60">
        <f t="shared" si="58"/>
        <v>9.5</v>
      </c>
      <c r="C303" s="60">
        <f t="shared" ca="1" si="59"/>
        <v>2.5109614161844931</v>
      </c>
      <c r="D303" s="60">
        <f t="shared" ca="1" si="60"/>
        <v>1.2554807080922466E-2</v>
      </c>
      <c r="E303" s="60">
        <f t="shared" ca="1" si="61"/>
        <v>-13.001069209795446</v>
      </c>
      <c r="F303" s="60">
        <f t="shared" ca="1" si="62"/>
        <v>0.81628233248147053</v>
      </c>
      <c r="G303" s="60">
        <f t="shared" ca="1" si="63"/>
        <v>26.547333191294946</v>
      </c>
      <c r="H303" s="60">
        <f t="shared" ca="1" si="64"/>
        <v>13.98039873621692</v>
      </c>
      <c r="I303" s="60">
        <f t="shared" ca="1" si="65"/>
        <v>6.9890385838155069</v>
      </c>
      <c r="K303" s="53"/>
      <c r="L303" s="54"/>
    </row>
    <row r="304" spans="1:12" x14ac:dyDescent="0.2">
      <c r="A304" s="60">
        <f t="shared" si="57"/>
        <v>1.4749999999999905</v>
      </c>
      <c r="B304" s="60">
        <f t="shared" si="58"/>
        <v>9.5</v>
      </c>
      <c r="C304" s="60">
        <f t="shared" ca="1" si="59"/>
        <v>2.4410594225034083</v>
      </c>
      <c r="D304" s="60">
        <f t="shared" ca="1" si="60"/>
        <v>1.2205297112517041E-2</v>
      </c>
      <c r="E304" s="60">
        <f t="shared" ca="1" si="61"/>
        <v>-13.980398736216948</v>
      </c>
      <c r="F304" s="60">
        <f t="shared" ca="1" si="62"/>
        <v>0.82883713956239302</v>
      </c>
      <c r="G304" s="60">
        <f t="shared" ca="1" si="63"/>
        <v>26.54326098750612</v>
      </c>
      <c r="H304" s="60">
        <f t="shared" ca="1" si="64"/>
        <v>14.918623372764896</v>
      </c>
      <c r="I304" s="60">
        <f t="shared" ca="1" si="65"/>
        <v>7.0589405774965917</v>
      </c>
      <c r="K304" s="53"/>
      <c r="L304" s="54"/>
    </row>
    <row r="305" spans="1:12" x14ac:dyDescent="0.2">
      <c r="A305" s="60">
        <f t="shared" si="57"/>
        <v>1.4799999999999904</v>
      </c>
      <c r="B305" s="60">
        <f t="shared" si="58"/>
        <v>9.5</v>
      </c>
      <c r="C305" s="60">
        <f t="shared" ca="1" si="59"/>
        <v>2.3664663056395838</v>
      </c>
      <c r="D305" s="60">
        <f t="shared" ca="1" si="60"/>
        <v>1.1832331528197919E-2</v>
      </c>
      <c r="E305" s="60">
        <f t="shared" ca="1" si="61"/>
        <v>-14.918623372764905</v>
      </c>
      <c r="F305" s="60">
        <f t="shared" ca="1" si="62"/>
        <v>0.84104243667491008</v>
      </c>
      <c r="G305" s="60">
        <f t="shared" ca="1" si="63"/>
        <v>26.514081144488745</v>
      </c>
      <c r="H305" s="60">
        <f t="shared" ca="1" si="64"/>
        <v>15.814087223101385</v>
      </c>
      <c r="I305" s="60">
        <f t="shared" ca="1" si="65"/>
        <v>7.1335336943604162</v>
      </c>
      <c r="K305" s="53"/>
      <c r="L305" s="54"/>
    </row>
    <row r="306" spans="1:12" x14ac:dyDescent="0.2">
      <c r="A306" s="60">
        <f t="shared" si="57"/>
        <v>1.4849999999999903</v>
      </c>
      <c r="B306" s="60">
        <f t="shared" si="58"/>
        <v>9.5</v>
      </c>
      <c r="C306" s="60">
        <f t="shared" ca="1" si="59"/>
        <v>2.2873958695240768</v>
      </c>
      <c r="D306" s="60">
        <f t="shared" ca="1" si="60"/>
        <v>1.1436979347620384E-2</v>
      </c>
      <c r="E306" s="60">
        <f t="shared" ca="1" si="61"/>
        <v>-15.814087223101403</v>
      </c>
      <c r="F306" s="60">
        <f t="shared" ca="1" si="62"/>
        <v>0.85287476820310804</v>
      </c>
      <c r="G306" s="60">
        <f t="shared" ca="1" si="63"/>
        <v>26.460117464323748</v>
      </c>
      <c r="H306" s="60">
        <f t="shared" ca="1" si="64"/>
        <v>16.665246282202894</v>
      </c>
      <c r="I306" s="60">
        <f t="shared" ca="1" si="65"/>
        <v>7.2126041304759232</v>
      </c>
      <c r="K306" s="53"/>
      <c r="L306" s="54"/>
    </row>
    <row r="307" spans="1:12" x14ac:dyDescent="0.2">
      <c r="A307" s="60">
        <f t="shared" si="57"/>
        <v>1.4899999999999902</v>
      </c>
      <c r="B307" s="60">
        <f t="shared" si="58"/>
        <v>9.5</v>
      </c>
      <c r="C307" s="60">
        <f t="shared" ca="1" si="59"/>
        <v>2.2040696381130624</v>
      </c>
      <c r="D307" s="60">
        <f t="shared" ca="1" si="60"/>
        <v>1.1020348190565313E-2</v>
      </c>
      <c r="E307" s="60">
        <f t="shared" ca="1" si="61"/>
        <v>-16.665246282202872</v>
      </c>
      <c r="F307" s="60">
        <f t="shared" ca="1" si="62"/>
        <v>0.86431174755072837</v>
      </c>
      <c r="G307" s="60">
        <f t="shared" ca="1" si="63"/>
        <v>26.381745356165595</v>
      </c>
      <c r="H307" s="60">
        <f t="shared" ca="1" si="64"/>
        <v>17.470670705011592</v>
      </c>
      <c r="I307" s="60">
        <f t="shared" ca="1" si="65"/>
        <v>7.2959303618869376</v>
      </c>
      <c r="K307" s="53"/>
      <c r="L307" s="54"/>
    </row>
    <row r="308" spans="1:12" x14ac:dyDescent="0.2">
      <c r="A308" s="60">
        <f t="shared" si="57"/>
        <v>1.4949999999999901</v>
      </c>
      <c r="B308" s="60">
        <f t="shared" si="58"/>
        <v>9.5</v>
      </c>
      <c r="C308" s="60">
        <f t="shared" ca="1" si="59"/>
        <v>2.1167162845880041</v>
      </c>
      <c r="D308" s="60">
        <f t="shared" ca="1" si="60"/>
        <v>1.0583581422940021E-2</v>
      </c>
      <c r="E308" s="60">
        <f t="shared" ca="1" si="61"/>
        <v>-17.470670705011671</v>
      </c>
      <c r="F308" s="60">
        <f t="shared" ca="1" si="62"/>
        <v>0.87533209574129367</v>
      </c>
      <c r="G308" s="60">
        <f t="shared" ca="1" si="63"/>
        <v>26.279390471362731</v>
      </c>
      <c r="H308" s="60">
        <f t="shared" ca="1" si="64"/>
        <v>18.229046798564895</v>
      </c>
      <c r="I308" s="60">
        <f t="shared" ca="1" si="65"/>
        <v>7.3832837154119959</v>
      </c>
      <c r="K308" s="53"/>
      <c r="L308" s="54"/>
    </row>
    <row r="309" spans="1:12" x14ac:dyDescent="0.2">
      <c r="A309" s="60">
        <f t="shared" si="57"/>
        <v>1.49999999999999</v>
      </c>
      <c r="B309" s="60">
        <f t="shared" si="58"/>
        <v>9.5</v>
      </c>
      <c r="C309" s="60">
        <f t="shared" ca="1" si="59"/>
        <v>2.0255710505951798</v>
      </c>
      <c r="D309" s="60">
        <f t="shared" ca="1" si="60"/>
        <v>1.0127855252975899E-2</v>
      </c>
      <c r="E309" s="60">
        <f t="shared" ca="1" si="61"/>
        <v>-18.229046798564852</v>
      </c>
      <c r="F309" s="60">
        <f t="shared" ca="1" si="62"/>
        <v>0.88591567716423369</v>
      </c>
      <c r="G309" s="60">
        <f t="shared" ca="1" si="63"/>
        <v>26.153527241269835</v>
      </c>
      <c r="H309" s="60">
        <f t="shared" ca="1" si="64"/>
        <v>18.93917873604267</v>
      </c>
      <c r="I309" s="60">
        <f t="shared" ca="1" si="65"/>
        <v>7.4744289494048202</v>
      </c>
      <c r="K309" s="53"/>
      <c r="L309" s="54"/>
    </row>
    <row r="310" spans="1:12" x14ac:dyDescent="0.2">
      <c r="A310" s="60">
        <f t="shared" si="57"/>
        <v>1.5049999999999899</v>
      </c>
      <c r="B310" s="60">
        <f t="shared" si="58"/>
        <v>9.5</v>
      </c>
      <c r="C310" s="60">
        <f t="shared" ca="1" si="59"/>
        <v>1.9308751569149667</v>
      </c>
      <c r="D310" s="60">
        <f t="shared" ca="1" si="60"/>
        <v>9.6543757845748337E-3</v>
      </c>
      <c r="E310" s="60">
        <f t="shared" ca="1" si="61"/>
        <v>-18.939178736042628</v>
      </c>
      <c r="F310" s="60">
        <f t="shared" ca="1" si="62"/>
        <v>0.89604353241720958</v>
      </c>
      <c r="G310" s="60">
        <f t="shared" ca="1" si="63"/>
        <v>26.004677321998091</v>
      </c>
      <c r="H310" s="60">
        <f t="shared" ca="1" si="64"/>
        <v>19.599989991803504</v>
      </c>
      <c r="I310" s="60">
        <f t="shared" ca="1" si="65"/>
        <v>7.5691248430850333</v>
      </c>
      <c r="K310" s="53"/>
      <c r="L310" s="54"/>
    </row>
    <row r="311" spans="1:12" x14ac:dyDescent="0.2">
      <c r="A311" s="60">
        <f t="shared" si="57"/>
        <v>1.5099999999999898</v>
      </c>
      <c r="B311" s="60">
        <f t="shared" si="58"/>
        <v>9.5</v>
      </c>
      <c r="C311" s="60">
        <f t="shared" ca="1" si="59"/>
        <v>1.8328752069559489</v>
      </c>
      <c r="D311" s="60">
        <f t="shared" ca="1" si="60"/>
        <v>9.1643760347797452E-3</v>
      </c>
      <c r="E311" s="60">
        <f t="shared" ca="1" si="61"/>
        <v>-19.599989991803568</v>
      </c>
      <c r="F311" s="60">
        <f t="shared" ca="1" si="62"/>
        <v>0.90569790820178442</v>
      </c>
      <c r="G311" s="60">
        <f t="shared" ca="1" si="63"/>
        <v>25.833407950511845</v>
      </c>
      <c r="H311" s="60">
        <f t="shared" ca="1" si="64"/>
        <v>20.210524497108988</v>
      </c>
      <c r="I311" s="60">
        <f t="shared" ca="1" si="65"/>
        <v>7.6671247930440511</v>
      </c>
      <c r="K311" s="53"/>
      <c r="L311" s="54"/>
    </row>
    <row r="312" spans="1:12" x14ac:dyDescent="0.2">
      <c r="A312" s="60">
        <f t="shared" si="57"/>
        <v>1.5149999999999897</v>
      </c>
      <c r="B312" s="60">
        <f t="shared" si="58"/>
        <v>9.5</v>
      </c>
      <c r="C312" s="60">
        <f t="shared" ca="1" si="59"/>
        <v>1.7318225844704038</v>
      </c>
      <c r="D312" s="60">
        <f t="shared" ca="1" si="60"/>
        <v>8.6591129223520195E-3</v>
      </c>
      <c r="E312" s="60">
        <f t="shared" ca="1" si="61"/>
        <v>-20.210524497109006</v>
      </c>
      <c r="F312" s="60">
        <f t="shared" ca="1" si="62"/>
        <v>0.91486228423656413</v>
      </c>
      <c r="G312" s="60">
        <f t="shared" ca="1" si="63"/>
        <v>25.640330216631245</v>
      </c>
      <c r="H312" s="60">
        <f t="shared" ca="1" si="64"/>
        <v>20.769947516856746</v>
      </c>
      <c r="I312" s="60">
        <f t="shared" ca="1" si="65"/>
        <v>7.7681774155295962</v>
      </c>
      <c r="K312" s="53"/>
      <c r="L312" s="54"/>
    </row>
    <row r="313" spans="1:12" x14ac:dyDescent="0.2">
      <c r="A313" s="60">
        <f t="shared" si="57"/>
        <v>1.5199999999999896</v>
      </c>
      <c r="B313" s="60">
        <f t="shared" si="58"/>
        <v>9.5</v>
      </c>
      <c r="C313" s="60">
        <f t="shared" ca="1" si="59"/>
        <v>1.6279728468861201</v>
      </c>
      <c r="D313" s="60">
        <f t="shared" ca="1" si="60"/>
        <v>8.1398642344306001E-3</v>
      </c>
      <c r="E313" s="60">
        <f t="shared" ca="1" si="61"/>
        <v>-20.769947516856746</v>
      </c>
      <c r="F313" s="60">
        <f t="shared" ca="1" si="62"/>
        <v>0.92352139715891612</v>
      </c>
      <c r="G313" s="60">
        <f t="shared" ca="1" si="63"/>
        <v>25.426097255639679</v>
      </c>
      <c r="H313" s="60">
        <f t="shared" ca="1" si="64"/>
        <v>21.2775462482577</v>
      </c>
      <c r="I313" s="60">
        <f t="shared" ca="1" si="65"/>
        <v>7.8720271531138799</v>
      </c>
      <c r="K313" s="53"/>
      <c r="L313" s="54"/>
    </row>
    <row r="314" spans="1:12" x14ac:dyDescent="0.2">
      <c r="A314" s="60">
        <f t="shared" si="57"/>
        <v>1.5249999999999895</v>
      </c>
      <c r="B314" s="60">
        <f t="shared" si="58"/>
        <v>9.5</v>
      </c>
      <c r="C314" s="60">
        <f t="shared" ca="1" si="59"/>
        <v>1.5215851156448315</v>
      </c>
      <c r="D314" s="60">
        <f t="shared" ca="1" si="60"/>
        <v>7.6079255782241575E-3</v>
      </c>
      <c r="E314" s="60">
        <f t="shared" ca="1" si="61"/>
        <v>-21.277546248257728</v>
      </c>
      <c r="F314" s="60">
        <f t="shared" ca="1" si="62"/>
        <v>0.93166126139334671</v>
      </c>
      <c r="G314" s="60">
        <f t="shared" ca="1" si="63"/>
        <v>25.191402366322539</v>
      </c>
      <c r="H314" s="60">
        <f t="shared" ca="1" si="64"/>
        <v>21.732730142999397</v>
      </c>
      <c r="I314" s="60">
        <f t="shared" ca="1" si="65"/>
        <v>7.9784148843551685</v>
      </c>
      <c r="K314" s="53"/>
      <c r="L314" s="54"/>
    </row>
    <row r="315" spans="1:12" x14ac:dyDescent="0.2">
      <c r="A315" s="60">
        <f t="shared" si="57"/>
        <v>1.5299999999999894</v>
      </c>
      <c r="B315" s="60">
        <f t="shared" si="58"/>
        <v>9.5</v>
      </c>
      <c r="C315" s="60">
        <f t="shared" ca="1" si="59"/>
        <v>1.4129214649298341</v>
      </c>
      <c r="D315" s="60">
        <f t="shared" ca="1" si="60"/>
        <v>7.0646073246491701E-3</v>
      </c>
      <c r="E315" s="60">
        <f t="shared" ca="1" si="61"/>
        <v>-21.732730142999479</v>
      </c>
      <c r="F315" s="60">
        <f t="shared" ca="1" si="62"/>
        <v>0.93926918697157091</v>
      </c>
      <c r="G315" s="60">
        <f t="shared" ca="1" si="63"/>
        <v>24.936977059379206</v>
      </c>
      <c r="H315" s="60">
        <f t="shared" ca="1" si="64"/>
        <v>22.135030955033979</v>
      </c>
      <c r="I315" s="60">
        <f t="shared" ca="1" si="65"/>
        <v>8.0870785350701659</v>
      </c>
      <c r="K315" s="53"/>
      <c r="L315" s="54"/>
    </row>
    <row r="316" spans="1:12" x14ac:dyDescent="0.2">
      <c r="A316" s="60">
        <f t="shared" si="57"/>
        <v>1.5349999999999893</v>
      </c>
      <c r="B316" s="60">
        <f t="shared" si="58"/>
        <v>9.5</v>
      </c>
      <c r="C316" s="60">
        <f t="shared" ca="1" si="59"/>
        <v>1.3022463101546649</v>
      </c>
      <c r="D316" s="60">
        <f t="shared" ca="1" si="60"/>
        <v>6.5112315507733247E-3</v>
      </c>
      <c r="E316" s="60">
        <f t="shared" ca="1" si="61"/>
        <v>-22.135030955033841</v>
      </c>
      <c r="F316" s="60">
        <f t="shared" ca="1" si="62"/>
        <v>0.94633379429622011</v>
      </c>
      <c r="G316" s="60">
        <f t="shared" ca="1" si="63"/>
        <v>24.663589041253594</v>
      </c>
      <c r="H316" s="60">
        <f t="shared" ca="1" si="64"/>
        <v>22.484102516715453</v>
      </c>
      <c r="I316" s="60">
        <f t="shared" ca="1" si="65"/>
        <v>8.1977536898453351</v>
      </c>
      <c r="K316" s="53"/>
      <c r="L316" s="54"/>
    </row>
    <row r="317" spans="1:12" x14ac:dyDescent="0.2">
      <c r="A317" s="60">
        <f t="shared" si="57"/>
        <v>1.5399999999999892</v>
      </c>
      <c r="B317" s="60">
        <f t="shared" si="58"/>
        <v>9.5</v>
      </c>
      <c r="C317" s="60">
        <f t="shared" ca="1" si="59"/>
        <v>1.1898257975710873</v>
      </c>
      <c r="D317" s="60">
        <f t="shared" ca="1" si="60"/>
        <v>5.9491289878554369E-3</v>
      </c>
      <c r="E317" s="60">
        <f t="shared" ca="1" si="61"/>
        <v>-22.48410251671551</v>
      </c>
      <c r="F317" s="60">
        <f t="shared" ca="1" si="62"/>
        <v>0.95284502584699349</v>
      </c>
      <c r="G317" s="60">
        <f t="shared" ca="1" si="63"/>
        <v>24.372040138519793</v>
      </c>
      <c r="H317" s="60">
        <f t="shared" ca="1" si="64"/>
        <v>22.779720246584681</v>
      </c>
      <c r="I317" s="60">
        <f t="shared" ca="1" si="65"/>
        <v>8.3101742024289127</v>
      </c>
      <c r="K317" s="53"/>
      <c r="L317" s="54"/>
    </row>
    <row r="318" spans="1:12" x14ac:dyDescent="0.2">
      <c r="A318" s="60">
        <f t="shared" si="57"/>
        <v>1.544999999999989</v>
      </c>
      <c r="B318" s="60">
        <f t="shared" si="58"/>
        <v>9.5</v>
      </c>
      <c r="C318" s="60">
        <f t="shared" ca="1" si="59"/>
        <v>1.0759271963381636</v>
      </c>
      <c r="D318" s="60">
        <f t="shared" ca="1" si="60"/>
        <v>5.3796359816908178E-3</v>
      </c>
      <c r="E318" s="60">
        <f t="shared" ca="1" si="61"/>
        <v>-22.779720246584745</v>
      </c>
      <c r="F318" s="60">
        <f t="shared" ca="1" si="62"/>
        <v>0.95879415483484898</v>
      </c>
      <c r="G318" s="60">
        <f t="shared" ca="1" si="63"/>
        <v>24.063164168037993</v>
      </c>
      <c r="H318" s="60">
        <f t="shared" ca="1" si="64"/>
        <v>23.021780392661608</v>
      </c>
      <c r="I318" s="60">
        <f t="shared" ca="1" si="65"/>
        <v>8.4240728036618364</v>
      </c>
      <c r="K318" s="53"/>
      <c r="L318" s="54"/>
    </row>
    <row r="319" spans="1:12" x14ac:dyDescent="0.2">
      <c r="A319" s="60">
        <f t="shared" si="57"/>
        <v>1.5499999999999889</v>
      </c>
      <c r="B319" s="60">
        <f t="shared" si="58"/>
        <v>9.5</v>
      </c>
      <c r="C319" s="60">
        <f t="shared" ca="1" si="59"/>
        <v>0.96081829437485489</v>
      </c>
      <c r="D319" s="60">
        <f t="shared" ca="1" si="60"/>
        <v>4.8040914718742748E-3</v>
      </c>
      <c r="E319" s="60">
        <f t="shared" ca="1" si="61"/>
        <v>-23.021780392661739</v>
      </c>
      <c r="F319" s="60">
        <f t="shared" ca="1" si="62"/>
        <v>0.96417379081653976</v>
      </c>
      <c r="G319" s="60">
        <f t="shared" ca="1" si="63"/>
        <v>23.737824758162532</v>
      </c>
      <c r="H319" s="60">
        <f t="shared" ca="1" si="64"/>
        <v>23.210299015650708</v>
      </c>
      <c r="I319" s="60">
        <f t="shared" ca="1" si="65"/>
        <v>8.5391817056251451</v>
      </c>
      <c r="K319" s="53"/>
      <c r="L319" s="54"/>
    </row>
    <row r="320" spans="1:12" x14ac:dyDescent="0.2">
      <c r="A320" s="60">
        <f t="shared" si="57"/>
        <v>1.5549999999999888</v>
      </c>
      <c r="B320" s="60">
        <f t="shared" si="58"/>
        <v>9.5</v>
      </c>
      <c r="C320" s="60">
        <f t="shared" ca="1" si="59"/>
        <v>0.84476679929660214</v>
      </c>
      <c r="D320" s="60">
        <f t="shared" ca="1" si="60"/>
        <v>4.2238339964830104E-3</v>
      </c>
      <c r="E320" s="60">
        <f t="shared" ca="1" si="61"/>
        <v>-23.210299015650548</v>
      </c>
      <c r="F320" s="60">
        <f t="shared" ca="1" si="62"/>
        <v>0.96897788228841408</v>
      </c>
      <c r="G320" s="60">
        <f t="shared" ca="1" si="63"/>
        <v>23.39691312633774</v>
      </c>
      <c r="H320" s="60">
        <f t="shared" ca="1" si="64"/>
        <v>23.345410716997016</v>
      </c>
      <c r="I320" s="60">
        <f t="shared" ca="1" si="65"/>
        <v>8.6552332007033979</v>
      </c>
      <c r="K320" s="53"/>
      <c r="L320" s="54"/>
    </row>
    <row r="321" spans="1:12" x14ac:dyDescent="0.2">
      <c r="A321" s="60">
        <f t="shared" si="57"/>
        <v>1.5599999999999887</v>
      </c>
      <c r="B321" s="60">
        <f t="shared" si="58"/>
        <v>9.5</v>
      </c>
      <c r="C321" s="60">
        <f t="shared" ca="1" si="59"/>
        <v>0.72803974571161767</v>
      </c>
      <c r="D321" s="60">
        <f t="shared" ca="1" si="60"/>
        <v>3.6401987285580883E-3</v>
      </c>
      <c r="E321" s="60">
        <f t="shared" ca="1" si="61"/>
        <v>-23.345410716996895</v>
      </c>
      <c r="F321" s="60">
        <f t="shared" ca="1" si="62"/>
        <v>0.97320171628489704</v>
      </c>
      <c r="G321" s="60">
        <f t="shared" ca="1" si="63"/>
        <v>23.041345818458964</v>
      </c>
      <c r="H321" s="60">
        <f t="shared" ca="1" si="64"/>
        <v>23.427367117244838</v>
      </c>
      <c r="I321" s="60">
        <f t="shared" ca="1" si="65"/>
        <v>8.7719602542883823</v>
      </c>
      <c r="K321" s="53"/>
      <c r="L321" s="54"/>
    </row>
    <row r="322" spans="1:12" x14ac:dyDescent="0.2">
      <c r="A322" s="60">
        <f t="shared" si="57"/>
        <v>1.5649999999999886</v>
      </c>
      <c r="B322" s="60">
        <f t="shared" si="58"/>
        <v>9.5</v>
      </c>
      <c r="C322" s="60">
        <f t="shared" ca="1" si="59"/>
        <v>0.61090291012539311</v>
      </c>
      <c r="D322" s="60">
        <f t="shared" ca="1" si="60"/>
        <v>3.0545145506269654E-3</v>
      </c>
      <c r="E322" s="60">
        <f t="shared" ca="1" si="61"/>
        <v>-23.427367117244913</v>
      </c>
      <c r="F322" s="60">
        <f t="shared" ca="1" si="62"/>
        <v>0.97684191501345519</v>
      </c>
      <c r="G322" s="60">
        <f t="shared" ca="1" si="63"/>
        <v>22.672062415405662</v>
      </c>
      <c r="H322" s="60">
        <f t="shared" ca="1" si="64"/>
        <v>23.456535090649218</v>
      </c>
      <c r="I322" s="60">
        <f t="shared" ca="1" si="65"/>
        <v>8.8890970898746069</v>
      </c>
      <c r="K322" s="53"/>
      <c r="L322" s="54"/>
    </row>
    <row r="323" spans="1:12" x14ac:dyDescent="0.2">
      <c r="A323" s="60">
        <f t="shared" si="57"/>
        <v>1.5699999999999885</v>
      </c>
      <c r="B323" s="60">
        <f t="shared" si="58"/>
        <v>9.5</v>
      </c>
      <c r="C323" s="60">
        <f t="shared" ca="1" si="59"/>
        <v>0.49362023467214655</v>
      </c>
      <c r="D323" s="60">
        <f t="shared" ca="1" si="60"/>
        <v>2.4681011733607328E-3</v>
      </c>
      <c r="E323" s="60">
        <f t="shared" ca="1" si="61"/>
        <v>-23.456535090649311</v>
      </c>
      <c r="F323" s="60">
        <f t="shared" ca="1" si="62"/>
        <v>0.97989642956408218</v>
      </c>
      <c r="G323" s="60">
        <f t="shared" ca="1" si="63"/>
        <v>22.290023212170052</v>
      </c>
      <c r="H323" s="60">
        <f t="shared" ca="1" si="64"/>
        <v>23.433394762468957</v>
      </c>
      <c r="I323" s="60">
        <f t="shared" ca="1" si="65"/>
        <v>9.0063797653278534</v>
      </c>
      <c r="K323" s="53"/>
      <c r="L323" s="54"/>
    </row>
    <row r="324" spans="1:12" x14ac:dyDescent="0.2">
      <c r="A324" s="60">
        <f t="shared" si="57"/>
        <v>1.5749999999999884</v>
      </c>
      <c r="B324" s="60">
        <f t="shared" si="58"/>
        <v>9.5</v>
      </c>
      <c r="C324" s="60">
        <f t="shared" ca="1" si="59"/>
        <v>0.37645326085980102</v>
      </c>
      <c r="D324" s="60">
        <f t="shared" ca="1" si="60"/>
        <v>1.8822663042990051E-3</v>
      </c>
      <c r="E324" s="60">
        <f t="shared" ca="1" si="61"/>
        <v>-23.433394762469106</v>
      </c>
      <c r="F324" s="60">
        <f t="shared" ca="1" si="62"/>
        <v>0.9823645307374429</v>
      </c>
      <c r="G324" s="60">
        <f t="shared" ca="1" si="63"/>
        <v>21.89620687500998</v>
      </c>
      <c r="H324" s="60">
        <f t="shared" ca="1" si="64"/>
        <v>23.358537275830606</v>
      </c>
      <c r="I324" s="60">
        <f t="shared" ca="1" si="65"/>
        <v>9.123546739140199</v>
      </c>
      <c r="K324" s="53"/>
      <c r="L324" s="54"/>
    </row>
    <row r="325" spans="1:12" x14ac:dyDescent="0.2">
      <c r="A325" s="60">
        <f t="shared" si="57"/>
        <v>1.5799999999999883</v>
      </c>
      <c r="B325" s="60">
        <f t="shared" si="58"/>
        <v>9.5</v>
      </c>
      <c r="C325" s="60">
        <f t="shared" ca="1" si="59"/>
        <v>0.25966057448064817</v>
      </c>
      <c r="D325" s="60">
        <f t="shared" ca="1" si="60"/>
        <v>1.2983028724032409E-3</v>
      </c>
      <c r="E325" s="60">
        <f t="shared" ca="1" si="61"/>
        <v>-23.358537275830571</v>
      </c>
      <c r="F325" s="60">
        <f t="shared" ca="1" si="62"/>
        <v>0.98424679704174189</v>
      </c>
      <c r="G325" s="60">
        <f t="shared" ca="1" si="63"/>
        <v>21.491608082047179</v>
      </c>
      <c r="H325" s="60">
        <f t="shared" ca="1" si="64"/>
        <v>23.232662335492513</v>
      </c>
      <c r="I325" s="60">
        <f t="shared" ca="1" si="65"/>
        <v>9.2403394255193518</v>
      </c>
      <c r="K325" s="53"/>
      <c r="L325" s="54"/>
    </row>
    <row r="326" spans="1:12" x14ac:dyDescent="0.2">
      <c r="A326" s="60">
        <f t="shared" si="57"/>
        <v>1.5849999999999882</v>
      </c>
      <c r="B326" s="60">
        <f t="shared" si="58"/>
        <v>9.5</v>
      </c>
      <c r="C326" s="60">
        <f t="shared" ca="1" si="59"/>
        <v>0.14349726280318542</v>
      </c>
      <c r="D326" s="60">
        <f t="shared" ca="1" si="60"/>
        <v>7.1748631401592712E-4</v>
      </c>
      <c r="E326" s="60">
        <f t="shared" ca="1" si="61"/>
        <v>-23.232662335492549</v>
      </c>
      <c r="F326" s="60">
        <f t="shared" ca="1" si="62"/>
        <v>0.98554509991414518</v>
      </c>
      <c r="G326" s="60">
        <f t="shared" ca="1" si="63"/>
        <v>21.077235152712845</v>
      </c>
      <c r="H326" s="60">
        <f t="shared" ca="1" si="64"/>
        <v>23.056575536257519</v>
      </c>
      <c r="I326" s="60">
        <f t="shared" ca="1" si="65"/>
        <v>9.3565027371968146</v>
      </c>
      <c r="K326" s="53"/>
      <c r="L326" s="54"/>
    </row>
    <row r="327" spans="1:12" x14ac:dyDescent="0.2">
      <c r="A327" s="60">
        <f t="shared" si="57"/>
        <v>1.5899999999999881</v>
      </c>
      <c r="B327" s="60">
        <f t="shared" si="58"/>
        <v>9.5</v>
      </c>
      <c r="C327" s="60">
        <f t="shared" ca="1" si="59"/>
        <v>2.8214385121897223E-2</v>
      </c>
      <c r="D327" s="60">
        <f t="shared" ca="1" si="60"/>
        <v>1.4107192560948613E-4</v>
      </c>
      <c r="E327" s="60">
        <f t="shared" ca="1" si="61"/>
        <v>-23.05657553625764</v>
      </c>
      <c r="F327" s="60">
        <f t="shared" ca="1" si="62"/>
        <v>0.9862625862281611</v>
      </c>
      <c r="G327" s="60">
        <f t="shared" ca="1" si="63"/>
        <v>20.654107671411595</v>
      </c>
      <c r="H327" s="60">
        <f t="shared" ca="1" si="64"/>
        <v>22.831185484180128</v>
      </c>
      <c r="I327" s="60">
        <f t="shared" ca="1" si="65"/>
        <v>9.4717856148781028</v>
      </c>
      <c r="K327" s="53"/>
      <c r="L327" s="54"/>
    </row>
    <row r="328" spans="1:12" x14ac:dyDescent="0.2">
      <c r="A328" s="60">
        <f t="shared" si="57"/>
        <v>1.594999999999988</v>
      </c>
      <c r="B328" s="60">
        <f t="shared" si="58"/>
        <v>9.5</v>
      </c>
      <c r="C328" s="60">
        <f t="shared" ca="1" si="59"/>
        <v>-8.594154229900397E-2</v>
      </c>
      <c r="D328" s="60">
        <f t="shared" ca="1" si="60"/>
        <v>-4.2970771149501984E-4</v>
      </c>
      <c r="E328" s="60">
        <f t="shared" ca="1" si="61"/>
        <v>-22.831185484180239</v>
      </c>
      <c r="F328" s="60">
        <f t="shared" ca="1" si="62"/>
        <v>0.98640365815377062</v>
      </c>
      <c r="G328" s="60">
        <f t="shared" ca="1" si="63"/>
        <v>20.223254110732025</v>
      </c>
      <c r="H328" s="60">
        <f t="shared" ca="1" si="64"/>
        <v>22.557500719090093</v>
      </c>
      <c r="I328" s="60">
        <f t="shared" ca="1" si="65"/>
        <v>9.585941542299004</v>
      </c>
      <c r="K328" s="53"/>
      <c r="L328" s="54"/>
    </row>
    <row r="329" spans="1:12" x14ac:dyDescent="0.2">
      <c r="A329" s="60">
        <f t="shared" si="57"/>
        <v>1.5999999999999879</v>
      </c>
      <c r="B329" s="60">
        <f t="shared" si="58"/>
        <v>9.5</v>
      </c>
      <c r="C329" s="60">
        <f t="shared" ca="1" si="59"/>
        <v>-0.19872904589445461</v>
      </c>
      <c r="D329" s="60">
        <f t="shared" ca="1" si="60"/>
        <v>-9.9364522947227303E-4</v>
      </c>
      <c r="E329" s="60">
        <f t="shared" ca="1" si="61"/>
        <v>-22.557500719090129</v>
      </c>
      <c r="F329" s="60">
        <f t="shared" ca="1" si="62"/>
        <v>0.98597395044227565</v>
      </c>
      <c r="G329" s="60">
        <f t="shared" ca="1" si="63"/>
        <v>19.785709459478305</v>
      </c>
      <c r="H329" s="60">
        <f t="shared" ca="1" si="64"/>
        <v>22.236626447306083</v>
      </c>
      <c r="I329" s="60">
        <f t="shared" ca="1" si="65"/>
        <v>9.6987290458944546</v>
      </c>
      <c r="K329" s="53"/>
      <c r="L329" s="54"/>
    </row>
    <row r="330" spans="1:12" x14ac:dyDescent="0.2">
      <c r="A330" s="60">
        <f t="shared" si="57"/>
        <v>1.6049999999999878</v>
      </c>
      <c r="B330" s="60">
        <f t="shared" si="58"/>
        <v>9.5</v>
      </c>
      <c r="C330" s="60">
        <f t="shared" ca="1" si="59"/>
        <v>-0.30991217813098437</v>
      </c>
      <c r="D330" s="60">
        <f t="shared" ca="1" si="60"/>
        <v>-1.5495608906549219E-3</v>
      </c>
      <c r="E330" s="60">
        <f t="shared" ca="1" si="61"/>
        <v>-22.236626447305952</v>
      </c>
      <c r="F330" s="60">
        <f t="shared" ca="1" si="62"/>
        <v>0.98498030521280333</v>
      </c>
      <c r="G330" s="60">
        <f t="shared" ca="1" si="63"/>
        <v>19.342512860731951</v>
      </c>
      <c r="H330" s="60">
        <f t="shared" ca="1" si="64"/>
        <v>21.869761093743033</v>
      </c>
      <c r="I330" s="60">
        <f t="shared" ca="1" si="65"/>
        <v>9.8099121781309844</v>
      </c>
      <c r="K330" s="53"/>
      <c r="L330" s="54"/>
    </row>
    <row r="331" spans="1:12" x14ac:dyDescent="0.2">
      <c r="A331" s="60">
        <f t="shared" si="57"/>
        <v>1.6099999999999877</v>
      </c>
      <c r="B331" s="60">
        <f t="shared" si="58"/>
        <v>9.5</v>
      </c>
      <c r="C331" s="60">
        <f t="shared" ca="1" si="59"/>
        <v>-0.41926098359969899</v>
      </c>
      <c r="D331" s="60">
        <f t="shared" ca="1" si="60"/>
        <v>-2.0963049179984952E-3</v>
      </c>
      <c r="E331" s="60">
        <f t="shared" ca="1" si="61"/>
        <v>-21.869761093742923</v>
      </c>
      <c r="F331" s="60">
        <f t="shared" ca="1" si="62"/>
        <v>0.98343074432214839</v>
      </c>
      <c r="G331" s="60">
        <f t="shared" ca="1" si="63"/>
        <v>18.894705265077043</v>
      </c>
      <c r="H331" s="60">
        <f t="shared" ca="1" si="64"/>
        <v>21.458192682921826</v>
      </c>
      <c r="I331" s="60">
        <f t="shared" ca="1" si="65"/>
        <v>9.919260983599699</v>
      </c>
      <c r="K331" s="53"/>
      <c r="L331" s="54"/>
    </row>
    <row r="332" spans="1:12" x14ac:dyDescent="0.2">
      <c r="A332" s="60">
        <f t="shared" si="57"/>
        <v>1.6149999999999876</v>
      </c>
      <c r="B332" s="60">
        <f t="shared" si="58"/>
        <v>9.5</v>
      </c>
      <c r="C332" s="60">
        <f t="shared" ca="1" si="59"/>
        <v>-0.5265519470143083</v>
      </c>
      <c r="D332" s="60">
        <f t="shared" ca="1" si="60"/>
        <v>-2.6327597350715415E-3</v>
      </c>
      <c r="E332" s="60">
        <f t="shared" ca="1" si="61"/>
        <v>-21.458192682921862</v>
      </c>
      <c r="F332" s="60">
        <f t="shared" ca="1" si="62"/>
        <v>0.98133443940414988</v>
      </c>
      <c r="G332" s="60">
        <f t="shared" ca="1" si="63"/>
        <v>18.443327104035522</v>
      </c>
      <c r="H332" s="60">
        <f t="shared" ca="1" si="64"/>
        <v>21.003295058671075</v>
      </c>
      <c r="I332" s="60">
        <f t="shared" ca="1" si="65"/>
        <v>10.026551947014308</v>
      </c>
      <c r="K332" s="53"/>
      <c r="L332" s="54"/>
    </row>
    <row r="333" spans="1:12" x14ac:dyDescent="0.2">
      <c r="A333" s="60">
        <f t="shared" si="57"/>
        <v>1.6199999999999875</v>
      </c>
      <c r="B333" s="60">
        <f t="shared" si="58"/>
        <v>9.5</v>
      </c>
      <c r="C333" s="60">
        <f t="shared" ca="1" si="59"/>
        <v>-0.63156842230766408</v>
      </c>
      <c r="D333" s="60">
        <f t="shared" ca="1" si="60"/>
        <v>-3.1578421115383204E-3</v>
      </c>
      <c r="E333" s="60">
        <f t="shared" ca="1" si="61"/>
        <v>-21.003295058671156</v>
      </c>
      <c r="F333" s="60">
        <f t="shared" ca="1" si="62"/>
        <v>0.97870167966907839</v>
      </c>
      <c r="G333" s="60">
        <f t="shared" ca="1" si="63"/>
        <v>17.989415988662167</v>
      </c>
      <c r="H333" s="60">
        <f t="shared" ca="1" si="64"/>
        <v>20.506523952567203</v>
      </c>
      <c r="I333" s="60">
        <f t="shared" ca="1" si="65"/>
        <v>10.131568422307664</v>
      </c>
      <c r="K333" s="53"/>
      <c r="L333" s="54"/>
    </row>
    <row r="334" spans="1:12" x14ac:dyDescent="0.2">
      <c r="A334" s="60">
        <f t="shared" si="57"/>
        <v>1.6249999999999873</v>
      </c>
      <c r="B334" s="60">
        <f t="shared" si="58"/>
        <v>9.5</v>
      </c>
      <c r="C334" s="60">
        <f t="shared" ca="1" si="59"/>
        <v>-0.73410104207050075</v>
      </c>
      <c r="D334" s="60">
        <f t="shared" ca="1" si="60"/>
        <v>-3.6705052103525038E-3</v>
      </c>
      <c r="E334" s="60">
        <f t="shared" ca="1" si="61"/>
        <v>-20.506523952567335</v>
      </c>
      <c r="F334" s="60">
        <f t="shared" ca="1" si="62"/>
        <v>0.97554383755754004</v>
      </c>
      <c r="G334" s="60">
        <f t="shared" ca="1" si="63"/>
        <v>17.534004438142262</v>
      </c>
      <c r="H334" s="60">
        <f t="shared" ca="1" si="64"/>
        <v>19.969412911390982</v>
      </c>
      <c r="I334" s="60">
        <f t="shared" ca="1" si="65"/>
        <v>10.234101042070501</v>
      </c>
      <c r="K334" s="53"/>
      <c r="L334" s="54"/>
    </row>
    <row r="335" spans="1:12" x14ac:dyDescent="0.2">
      <c r="A335" s="60">
        <f t="shared" si="57"/>
        <v>1.6299999999999872</v>
      </c>
      <c r="B335" s="60">
        <f t="shared" si="58"/>
        <v>9.5</v>
      </c>
      <c r="C335" s="60">
        <f t="shared" ca="1" si="59"/>
        <v>-0.83394810662745655</v>
      </c>
      <c r="D335" s="60">
        <f t="shared" ca="1" si="60"/>
        <v>-4.1697405331372825E-3</v>
      </c>
      <c r="E335" s="60">
        <f t="shared" ca="1" si="61"/>
        <v>-19.96941291139116</v>
      </c>
      <c r="F335" s="60">
        <f t="shared" ca="1" si="62"/>
        <v>0.97187333234718754</v>
      </c>
      <c r="G335" s="60">
        <f t="shared" ca="1" si="63"/>
        <v>17.07811764311818</v>
      </c>
      <c r="H335" s="60">
        <f t="shared" ca="1" si="64"/>
        <v>19.393569094084487</v>
      </c>
      <c r="I335" s="60">
        <f t="shared" ca="1" si="65"/>
        <v>10.333948106627457</v>
      </c>
      <c r="K335" s="53"/>
      <c r="L335" s="54"/>
    </row>
    <row r="336" spans="1:12" x14ac:dyDescent="0.2">
      <c r="A336" s="60">
        <f t="shared" si="57"/>
        <v>1.6349999999999871</v>
      </c>
      <c r="B336" s="60">
        <f t="shared" si="58"/>
        <v>9.5</v>
      </c>
      <c r="C336" s="60">
        <f t="shared" ca="1" si="59"/>
        <v>-0.93091595209787847</v>
      </c>
      <c r="D336" s="60">
        <f t="shared" ca="1" si="60"/>
        <v>-4.6545797604893926E-3</v>
      </c>
      <c r="E336" s="60">
        <f t="shared" ca="1" si="61"/>
        <v>-19.393569094084384</v>
      </c>
      <c r="F336" s="60">
        <f t="shared" ca="1" si="62"/>
        <v>0.9677035918140503</v>
      </c>
      <c r="G336" s="60">
        <f t="shared" ca="1" si="63"/>
        <v>16.622771268345549</v>
      </c>
      <c r="H336" s="60">
        <f t="shared" ca="1" si="64"/>
        <v>18.780668948873966</v>
      </c>
      <c r="I336" s="60">
        <f t="shared" ca="1" si="65"/>
        <v>10.430915952097878</v>
      </c>
      <c r="K336" s="53"/>
      <c r="L336" s="54"/>
    </row>
    <row r="337" spans="1:12" x14ac:dyDescent="0.2">
      <c r="A337" s="60">
        <f t="shared" si="57"/>
        <v>1.639999999999987</v>
      </c>
      <c r="B337" s="60">
        <f t="shared" si="58"/>
        <v>9.5</v>
      </c>
      <c r="C337" s="60">
        <f t="shared" ca="1" si="59"/>
        <v>-1.0248192968422476</v>
      </c>
      <c r="D337" s="60">
        <f t="shared" ca="1" si="60"/>
        <v>-5.1240964842112378E-3</v>
      </c>
      <c r="E337" s="60">
        <f t="shared" ca="1" si="61"/>
        <v>-18.780668948873824</v>
      </c>
      <c r="F337" s="60">
        <f t="shared" ca="1" si="62"/>
        <v>0.96304901205356086</v>
      </c>
      <c r="G337" s="60">
        <f t="shared" ca="1" si="63"/>
        <v>16.168969299144813</v>
      </c>
      <c r="H337" s="60">
        <f t="shared" ca="1" si="64"/>
        <v>18.132453781379532</v>
      </c>
      <c r="I337" s="60">
        <f t="shared" ca="1" si="65"/>
        <v>10.524819296842248</v>
      </c>
      <c r="K337" s="53"/>
      <c r="L337" s="54"/>
    </row>
    <row r="338" spans="1:12" x14ac:dyDescent="0.2">
      <c r="A338" s="60">
        <f t="shared" ref="A338:A401" si="66">+A337+$H$2</f>
        <v>1.6449999999999869</v>
      </c>
      <c r="B338" s="60">
        <f t="shared" ref="B338:B401" si="67">+B337</f>
        <v>9.5</v>
      </c>
      <c r="C338" s="60">
        <f t="shared" ref="C338:C401" ca="1" si="68">B338-I338</f>
        <v>-1.1154815657491461</v>
      </c>
      <c r="D338" s="60">
        <f t="shared" ref="D338:D401" ca="1" si="69">+C338*H$2</f>
        <v>-5.5774078287457304E-3</v>
      </c>
      <c r="E338" s="60">
        <f t="shared" ref="E338:E401" ca="1" si="70">+(C338-C337)/H$2</f>
        <v>-18.132453781379709</v>
      </c>
      <c r="F338" s="60">
        <f t="shared" ref="F338:F401" ca="1" si="71">+F337+C337*$H$2</f>
        <v>0.95792491556934967</v>
      </c>
      <c r="G338" s="60">
        <f t="shared" ref="G338:G401" ca="1" si="72">+(C338*D$3+D$3*(F338)/D$4+D$3*D$5*E338)+(D$3=0)*H$1</f>
        <v>15.717701935971037</v>
      </c>
      <c r="H338" s="60">
        <f t="shared" ref="H338:H401" ca="1" si="73">+IF(A338-$H$3&gt;=0,IF($D$3&gt;0,(OFFSET(G338,-$H$3/$H$2,0,1,1)*D$1-I338)/D$2,(G338*D$1-I338)/D$2),0)</f>
        <v>17.450725224662527</v>
      </c>
      <c r="I338" s="60">
        <f t="shared" ref="I338:I401" ca="1" si="74">+I337+H337*H$2</f>
        <v>10.615481565749146</v>
      </c>
      <c r="K338" s="53"/>
      <c r="L338" s="54"/>
    </row>
    <row r="339" spans="1:12" x14ac:dyDescent="0.2">
      <c r="A339" s="60">
        <f t="shared" si="66"/>
        <v>1.6499999999999868</v>
      </c>
      <c r="B339" s="60">
        <f t="shared" si="67"/>
        <v>9.5</v>
      </c>
      <c r="C339" s="60">
        <f t="shared" ca="1" si="68"/>
        <v>-1.202735191872458</v>
      </c>
      <c r="D339" s="60">
        <f t="shared" ca="1" si="69"/>
        <v>-6.0136759593622906E-3</v>
      </c>
      <c r="E339" s="60">
        <f t="shared" ca="1" si="70"/>
        <v>-17.450725224662378</v>
      </c>
      <c r="F339" s="60">
        <f t="shared" ca="1" si="71"/>
        <v>0.95234750774060395</v>
      </c>
      <c r="G339" s="60">
        <f t="shared" ca="1" si="72"/>
        <v>15.269943541273307</v>
      </c>
      <c r="H339" s="60">
        <f t="shared" ca="1" si="73"/>
        <v>16.737340622265616</v>
      </c>
      <c r="I339" s="60">
        <f t="shared" ca="1" si="74"/>
        <v>10.702735191872458</v>
      </c>
      <c r="K339" s="53"/>
      <c r="L339" s="54"/>
    </row>
    <row r="340" spans="1:12" x14ac:dyDescent="0.2">
      <c r="A340" s="60">
        <f t="shared" si="66"/>
        <v>1.6549999999999867</v>
      </c>
      <c r="B340" s="60">
        <f t="shared" si="67"/>
        <v>9.5</v>
      </c>
      <c r="C340" s="60">
        <f t="shared" ca="1" si="68"/>
        <v>-1.2864218949837856</v>
      </c>
      <c r="D340" s="60">
        <f t="shared" ca="1" si="69"/>
        <v>-6.4321094749189281E-3</v>
      </c>
      <c r="E340" s="60">
        <f t="shared" ca="1" si="70"/>
        <v>-16.737340622265506</v>
      </c>
      <c r="F340" s="60">
        <f t="shared" ca="1" si="71"/>
        <v>0.94633383178124164</v>
      </c>
      <c r="G340" s="60">
        <f t="shared" ca="1" si="72"/>
        <v>14.826650642656151</v>
      </c>
      <c r="H340" s="60">
        <f t="shared" ca="1" si="73"/>
        <v>15.994208335380002</v>
      </c>
      <c r="I340" s="60">
        <f t="shared" ca="1" si="74"/>
        <v>10.786421894983786</v>
      </c>
      <c r="K340" s="53"/>
      <c r="L340" s="54"/>
    </row>
    <row r="341" spans="1:12" x14ac:dyDescent="0.2">
      <c r="A341" s="60">
        <f t="shared" si="66"/>
        <v>1.6599999999999866</v>
      </c>
      <c r="B341" s="60">
        <f t="shared" si="67"/>
        <v>9.5</v>
      </c>
      <c r="C341" s="60">
        <f t="shared" ca="1" si="68"/>
        <v>-1.3663929366606862</v>
      </c>
      <c r="D341" s="60">
        <f t="shared" ca="1" si="69"/>
        <v>-6.8319646833034306E-3</v>
      </c>
      <c r="E341" s="60">
        <f t="shared" ca="1" si="70"/>
        <v>-15.994208335380122</v>
      </c>
      <c r="F341" s="60">
        <f t="shared" ca="1" si="71"/>
        <v>0.93990172230632274</v>
      </c>
      <c r="G341" s="60">
        <f t="shared" ca="1" si="72"/>
        <v>14.38875999618929</v>
      </c>
      <c r="H341" s="60">
        <f t="shared" ca="1" si="73"/>
        <v>15.223282985326829</v>
      </c>
      <c r="I341" s="60">
        <f t="shared" ca="1" si="74"/>
        <v>10.866392936660686</v>
      </c>
      <c r="K341" s="53"/>
      <c r="L341" s="54"/>
    </row>
    <row r="342" spans="1:12" x14ac:dyDescent="0.2">
      <c r="A342" s="60">
        <f t="shared" si="66"/>
        <v>1.6649999999999865</v>
      </c>
      <c r="B342" s="60">
        <f t="shared" si="67"/>
        <v>9.5</v>
      </c>
      <c r="C342" s="60">
        <f t="shared" ca="1" si="68"/>
        <v>-1.4425093515873204</v>
      </c>
      <c r="D342" s="60">
        <f t="shared" ca="1" si="69"/>
        <v>-7.2125467579366026E-3</v>
      </c>
      <c r="E342" s="60">
        <f t="shared" ca="1" si="70"/>
        <v>-15.223282985326847</v>
      </c>
      <c r="F342" s="60">
        <f t="shared" ca="1" si="71"/>
        <v>0.93306975762301936</v>
      </c>
      <c r="G342" s="60">
        <f t="shared" ca="1" si="72"/>
        <v>13.957186713538896</v>
      </c>
      <c r="H342" s="60">
        <f t="shared" ca="1" si="73"/>
        <v>14.426560642568313</v>
      </c>
      <c r="I342" s="60">
        <f t="shared" ca="1" si="74"/>
        <v>10.94250935158732</v>
      </c>
      <c r="K342" s="53"/>
      <c r="L342" s="54"/>
    </row>
    <row r="343" spans="1:12" x14ac:dyDescent="0.2">
      <c r="A343" s="60">
        <f t="shared" si="66"/>
        <v>1.6699999999999864</v>
      </c>
      <c r="B343" s="60">
        <f t="shared" si="67"/>
        <v>9.5</v>
      </c>
      <c r="C343" s="60">
        <f t="shared" ca="1" si="68"/>
        <v>-1.5146421548001623</v>
      </c>
      <c r="D343" s="60">
        <f t="shared" ca="1" si="69"/>
        <v>-7.5732107740008117E-3</v>
      </c>
      <c r="E343" s="60">
        <f t="shared" ca="1" si="70"/>
        <v>-14.426560642568376</v>
      </c>
      <c r="F343" s="60">
        <f t="shared" ca="1" si="71"/>
        <v>0.92585721086508277</v>
      </c>
      <c r="G343" s="60">
        <f t="shared" ca="1" si="72"/>
        <v>13.532822456414024</v>
      </c>
      <c r="H343" s="60">
        <f t="shared" ca="1" si="73"/>
        <v>13.606073973466801</v>
      </c>
      <c r="I343" s="60">
        <f t="shared" ca="1" si="74"/>
        <v>11.014642154800162</v>
      </c>
      <c r="K343" s="53"/>
      <c r="L343" s="54"/>
    </row>
    <row r="344" spans="1:12" x14ac:dyDescent="0.2">
      <c r="A344" s="60">
        <f t="shared" si="66"/>
        <v>1.6749999999999863</v>
      </c>
      <c r="B344" s="60">
        <f t="shared" si="67"/>
        <v>9.5</v>
      </c>
      <c r="C344" s="60">
        <f t="shared" ca="1" si="68"/>
        <v>-1.5826725246674958</v>
      </c>
      <c r="D344" s="60">
        <f t="shared" ca="1" si="69"/>
        <v>-7.913362623337479E-3</v>
      </c>
      <c r="E344" s="60">
        <f t="shared" ca="1" si="70"/>
        <v>-13.606073973466692</v>
      </c>
      <c r="F344" s="60">
        <f t="shared" ca="1" si="71"/>
        <v>0.91828400009108191</v>
      </c>
      <c r="G344" s="60">
        <f t="shared" ca="1" si="72"/>
        <v>13.116533701636875</v>
      </c>
      <c r="H344" s="60">
        <f t="shared" ca="1" si="73"/>
        <v>12.763887355987899</v>
      </c>
      <c r="I344" s="60">
        <f t="shared" ca="1" si="74"/>
        <v>11.082672524667496</v>
      </c>
      <c r="K344" s="53"/>
      <c r="L344" s="54"/>
    </row>
    <row r="345" spans="1:12" x14ac:dyDescent="0.2">
      <c r="A345" s="60">
        <f t="shared" si="66"/>
        <v>1.6799999999999862</v>
      </c>
      <c r="B345" s="60">
        <f t="shared" si="67"/>
        <v>9.5</v>
      </c>
      <c r="C345" s="60">
        <f t="shared" ca="1" si="68"/>
        <v>-1.6464919614474347</v>
      </c>
      <c r="D345" s="60">
        <f t="shared" ca="1" si="69"/>
        <v>-8.2324598072371739E-3</v>
      </c>
      <c r="E345" s="60">
        <f t="shared" ca="1" si="70"/>
        <v>-12.763887355987791</v>
      </c>
      <c r="F345" s="60">
        <f t="shared" ca="1" si="71"/>
        <v>0.91037063746774438</v>
      </c>
      <c r="G345" s="60">
        <f t="shared" ca="1" si="72"/>
        <v>12.70916007995449</v>
      </c>
      <c r="H345" s="60">
        <f t="shared" ca="1" si="73"/>
        <v>11.90209197549725</v>
      </c>
      <c r="I345" s="60">
        <f t="shared" ca="1" si="74"/>
        <v>11.146491961447435</v>
      </c>
      <c r="K345" s="53"/>
      <c r="L345" s="54"/>
    </row>
    <row r="346" spans="1:12" x14ac:dyDescent="0.2">
      <c r="A346" s="60">
        <f t="shared" si="66"/>
        <v>1.6849999999999861</v>
      </c>
      <c r="B346" s="60">
        <f t="shared" si="67"/>
        <v>9.5</v>
      </c>
      <c r="C346" s="60">
        <f t="shared" ca="1" si="68"/>
        <v>-1.7060024213249214</v>
      </c>
      <c r="D346" s="60">
        <f t="shared" ca="1" si="69"/>
        <v>-8.5300121066246067E-3</v>
      </c>
      <c r="E346" s="60">
        <f t="shared" ca="1" si="70"/>
        <v>-11.902091975497342</v>
      </c>
      <c r="F346" s="60">
        <f t="shared" ca="1" si="71"/>
        <v>0.90213817766050719</v>
      </c>
      <c r="G346" s="60">
        <f t="shared" ca="1" si="72"/>
        <v>12.311512791514087</v>
      </c>
      <c r="H346" s="60">
        <f t="shared" ca="1" si="73"/>
        <v>11.022800911729567</v>
      </c>
      <c r="I346" s="60">
        <f t="shared" ca="1" si="74"/>
        <v>11.206002421324921</v>
      </c>
      <c r="K346" s="53"/>
      <c r="L346" s="54"/>
    </row>
    <row r="347" spans="1:12" x14ac:dyDescent="0.2">
      <c r="A347" s="60">
        <f t="shared" si="66"/>
        <v>1.689999999999986</v>
      </c>
      <c r="B347" s="60">
        <f t="shared" si="67"/>
        <v>9.5</v>
      </c>
      <c r="C347" s="60">
        <f t="shared" ca="1" si="68"/>
        <v>-1.7611164258835696</v>
      </c>
      <c r="D347" s="60">
        <f t="shared" ca="1" si="69"/>
        <v>-8.805582129417849E-3</v>
      </c>
      <c r="E347" s="60">
        <f t="shared" ca="1" si="70"/>
        <v>-11.022800911729647</v>
      </c>
      <c r="F347" s="60">
        <f t="shared" ca="1" si="71"/>
        <v>0.89360816555388256</v>
      </c>
      <c r="G347" s="60">
        <f t="shared" ca="1" si="72"/>
        <v>11.924373100723949</v>
      </c>
      <c r="H347" s="60">
        <f t="shared" ca="1" si="73"/>
        <v>10.128144227913817</v>
      </c>
      <c r="I347" s="60">
        <f t="shared" ca="1" si="74"/>
        <v>11.26111642588357</v>
      </c>
      <c r="K347" s="53"/>
      <c r="L347" s="54"/>
    </row>
    <row r="348" spans="1:12" x14ac:dyDescent="0.2">
      <c r="A348" s="60">
        <f t="shared" si="66"/>
        <v>1.6949999999999859</v>
      </c>
      <c r="B348" s="60">
        <f t="shared" si="67"/>
        <v>9.5</v>
      </c>
      <c r="C348" s="60">
        <f t="shared" ca="1" si="68"/>
        <v>-1.8117571470231386</v>
      </c>
      <c r="D348" s="60">
        <f t="shared" ca="1" si="69"/>
        <v>-9.0587857351156938E-3</v>
      </c>
      <c r="E348" s="60">
        <f t="shared" ca="1" si="70"/>
        <v>-10.128144227913793</v>
      </c>
      <c r="F348" s="60">
        <f t="shared" ca="1" si="71"/>
        <v>0.88480258342446472</v>
      </c>
      <c r="G348" s="60">
        <f t="shared" ca="1" si="72"/>
        <v>11.548490913017742</v>
      </c>
      <c r="H348" s="60">
        <f t="shared" ca="1" si="73"/>
        <v>9.2202640729206458</v>
      </c>
      <c r="I348" s="60">
        <f t="shared" ca="1" si="74"/>
        <v>11.311757147023139</v>
      </c>
      <c r="K348" s="53"/>
      <c r="L348" s="54"/>
    </row>
    <row r="349" spans="1:12" x14ac:dyDescent="0.2">
      <c r="A349" s="60">
        <f t="shared" si="66"/>
        <v>1.6999999999999857</v>
      </c>
      <c r="B349" s="60">
        <f t="shared" si="67"/>
        <v>9.5</v>
      </c>
      <c r="C349" s="60">
        <f t="shared" ca="1" si="68"/>
        <v>-1.8578584673877412</v>
      </c>
      <c r="D349" s="60">
        <f t="shared" ca="1" si="69"/>
        <v>-9.2892923369387054E-3</v>
      </c>
      <c r="E349" s="60">
        <f t="shared" ca="1" si="70"/>
        <v>-9.2202640729205143</v>
      </c>
      <c r="F349" s="60">
        <f t="shared" ca="1" si="71"/>
        <v>0.87574379768934907</v>
      </c>
      <c r="G349" s="60">
        <f t="shared" ca="1" si="72"/>
        <v>11.184583435832597</v>
      </c>
      <c r="H349" s="60">
        <f t="shared" ca="1" si="73"/>
        <v>8.3013098071565867</v>
      </c>
      <c r="I349" s="60">
        <f t="shared" ca="1" si="74"/>
        <v>11.357858467387741</v>
      </c>
      <c r="K349" s="53"/>
      <c r="L349" s="54"/>
    </row>
    <row r="350" spans="1:12" x14ac:dyDescent="0.2">
      <c r="A350" s="60">
        <f t="shared" si="66"/>
        <v>1.7049999999999856</v>
      </c>
      <c r="B350" s="60">
        <f t="shared" si="67"/>
        <v>9.5</v>
      </c>
      <c r="C350" s="60">
        <f t="shared" ca="1" si="68"/>
        <v>-1.8993650164235234</v>
      </c>
      <c r="D350" s="60">
        <f t="shared" ca="1" si="69"/>
        <v>-9.4968250821176169E-3</v>
      </c>
      <c r="E350" s="60">
        <f t="shared" ca="1" si="70"/>
        <v>-8.3013098071564428</v>
      </c>
      <c r="F350" s="60">
        <f t="shared" ca="1" si="71"/>
        <v>0.86645450535241031</v>
      </c>
      <c r="G350" s="60">
        <f t="shared" ca="1" si="72"/>
        <v>10.833333925900611</v>
      </c>
      <c r="H350" s="60">
        <f t="shared" ca="1" si="73"/>
        <v>7.3734331627668199</v>
      </c>
      <c r="I350" s="60">
        <f t="shared" ca="1" si="74"/>
        <v>11.399365016423523</v>
      </c>
      <c r="K350" s="53"/>
      <c r="L350" s="54"/>
    </row>
    <row r="351" spans="1:12" x14ac:dyDescent="0.2">
      <c r="A351" s="60">
        <f t="shared" si="66"/>
        <v>1.7099999999999855</v>
      </c>
      <c r="B351" s="60">
        <f t="shared" si="67"/>
        <v>9.5</v>
      </c>
      <c r="C351" s="60">
        <f t="shared" ca="1" si="68"/>
        <v>-1.936232182237358</v>
      </c>
      <c r="D351" s="60">
        <f t="shared" ca="1" si="69"/>
        <v>-9.6811609111867904E-3</v>
      </c>
      <c r="E351" s="60">
        <f t="shared" ca="1" si="70"/>
        <v>-7.3734331627669292</v>
      </c>
      <c r="F351" s="60">
        <f t="shared" ca="1" si="71"/>
        <v>0.85695768027029273</v>
      </c>
      <c r="G351" s="60">
        <f t="shared" ca="1" si="72"/>
        <v>10.495390524740614</v>
      </c>
      <c r="H351" s="60">
        <f t="shared" ca="1" si="73"/>
        <v>6.4387834485229964</v>
      </c>
      <c r="I351" s="60">
        <f t="shared" ca="1" si="74"/>
        <v>11.436232182237358</v>
      </c>
      <c r="K351" s="53"/>
      <c r="L351" s="54"/>
    </row>
    <row r="352" spans="1:12" x14ac:dyDescent="0.2">
      <c r="A352" s="60">
        <f t="shared" si="66"/>
        <v>1.7149999999999854</v>
      </c>
      <c r="B352" s="60">
        <f t="shared" si="67"/>
        <v>9.5</v>
      </c>
      <c r="C352" s="60">
        <f t="shared" ca="1" si="68"/>
        <v>-1.9684260994799736</v>
      </c>
      <c r="D352" s="60">
        <f t="shared" ca="1" si="69"/>
        <v>-9.8421304973998688E-3</v>
      </c>
      <c r="E352" s="60">
        <f t="shared" ca="1" si="70"/>
        <v>-6.438783448523111</v>
      </c>
      <c r="F352" s="60">
        <f t="shared" ca="1" si="71"/>
        <v>0.84727651935910597</v>
      </c>
      <c r="G352" s="60">
        <f t="shared" ca="1" si="72"/>
        <v>10.171365184021749</v>
      </c>
      <c r="H352" s="60">
        <f t="shared" ca="1" si="73"/>
        <v>5.4995028095663052</v>
      </c>
      <c r="I352" s="60">
        <f t="shared" ca="1" si="74"/>
        <v>11.468426099479974</v>
      </c>
      <c r="K352" s="53"/>
      <c r="L352" s="54"/>
    </row>
    <row r="353" spans="1:12" x14ac:dyDescent="0.2">
      <c r="A353" s="60">
        <f t="shared" si="66"/>
        <v>1.7199999999999853</v>
      </c>
      <c r="B353" s="60">
        <f t="shared" si="67"/>
        <v>9.5</v>
      </c>
      <c r="C353" s="60">
        <f t="shared" ca="1" si="68"/>
        <v>-1.9959236135278058</v>
      </c>
      <c r="D353" s="60">
        <f t="shared" ca="1" si="69"/>
        <v>-9.9796180676390289E-3</v>
      </c>
      <c r="E353" s="60">
        <f t="shared" ca="1" si="70"/>
        <v>-5.4995028095664367</v>
      </c>
      <c r="F353" s="60">
        <f t="shared" ca="1" si="71"/>
        <v>0.83743438886170607</v>
      </c>
      <c r="G353" s="60">
        <f t="shared" ca="1" si="72"/>
        <v>9.8618326822540805</v>
      </c>
      <c r="H353" s="60">
        <f t="shared" ca="1" si="73"/>
        <v>4.5577215519498093</v>
      </c>
      <c r="I353" s="60">
        <f t="shared" ca="1" si="74"/>
        <v>11.495923613527806</v>
      </c>
      <c r="K353" s="53"/>
      <c r="L353" s="54"/>
    </row>
    <row r="354" spans="1:12" x14ac:dyDescent="0.2">
      <c r="A354" s="60">
        <f t="shared" si="66"/>
        <v>1.7249999999999852</v>
      </c>
      <c r="B354" s="60">
        <f t="shared" si="67"/>
        <v>9.5</v>
      </c>
      <c r="C354" s="60">
        <f t="shared" ca="1" si="68"/>
        <v>-2.0187122212875543</v>
      </c>
      <c r="D354" s="60">
        <f t="shared" ca="1" si="69"/>
        <v>-1.0093561106437773E-2</v>
      </c>
      <c r="E354" s="60">
        <f t="shared" ca="1" si="70"/>
        <v>-4.5577215519497116</v>
      </c>
      <c r="F354" s="60">
        <f t="shared" ca="1" si="71"/>
        <v>0.82745477079406704</v>
      </c>
      <c r="G354" s="60">
        <f t="shared" ca="1" si="72"/>
        <v>9.5673297340439838</v>
      </c>
      <c r="H354" s="60">
        <f t="shared" ca="1" si="73"/>
        <v>3.6155535416772961</v>
      </c>
      <c r="I354" s="60">
        <f t="shared" ca="1" si="74"/>
        <v>11.518712221287554</v>
      </c>
      <c r="K354" s="53"/>
      <c r="L354" s="54"/>
    </row>
    <row r="355" spans="1:12" x14ac:dyDescent="0.2">
      <c r="A355" s="60">
        <f t="shared" si="66"/>
        <v>1.7299999999999851</v>
      </c>
      <c r="B355" s="60">
        <f t="shared" si="67"/>
        <v>9.5</v>
      </c>
      <c r="C355" s="60">
        <f t="shared" ca="1" si="68"/>
        <v>-2.03678998899594</v>
      </c>
      <c r="D355" s="60">
        <f t="shared" ca="1" si="69"/>
        <v>-1.01839499449797E-2</v>
      </c>
      <c r="E355" s="60">
        <f t="shared" ca="1" si="70"/>
        <v>-3.6155535416771301</v>
      </c>
      <c r="F355" s="60">
        <f t="shared" ca="1" si="71"/>
        <v>0.81736120968762926</v>
      </c>
      <c r="G355" s="60">
        <f t="shared" ca="1" si="72"/>
        <v>9.2883541929338058</v>
      </c>
      <c r="H355" s="60">
        <f t="shared" ca="1" si="73"/>
        <v>2.6750916876709727</v>
      </c>
      <c r="I355" s="60">
        <f t="shared" ca="1" si="74"/>
        <v>11.53678998899594</v>
      </c>
      <c r="K355" s="53"/>
      <c r="L355" s="54"/>
    </row>
    <row r="356" spans="1:12" x14ac:dyDescent="0.2">
      <c r="A356" s="60">
        <f t="shared" si="66"/>
        <v>1.734999999999985</v>
      </c>
      <c r="B356" s="60">
        <f t="shared" si="67"/>
        <v>9.5</v>
      </c>
      <c r="C356" s="60">
        <f t="shared" ca="1" si="68"/>
        <v>-2.0501654474342956</v>
      </c>
      <c r="D356" s="60">
        <f t="shared" ca="1" si="69"/>
        <v>-1.0250827237171479E-2</v>
      </c>
      <c r="E356" s="60">
        <f t="shared" ca="1" si="70"/>
        <v>-2.6750916876711273</v>
      </c>
      <c r="F356" s="60">
        <f t="shared" ca="1" si="71"/>
        <v>0.80717725974264953</v>
      </c>
      <c r="G356" s="60">
        <f t="shared" ca="1" si="72"/>
        <v>9.0253643486276616</v>
      </c>
      <c r="H356" s="60">
        <f t="shared" ca="1" si="73"/>
        <v>1.7384035178166861</v>
      </c>
      <c r="I356" s="60">
        <f t="shared" ca="1" si="74"/>
        <v>11.550165447434296</v>
      </c>
      <c r="K356" s="53"/>
      <c r="L356" s="54"/>
    </row>
    <row r="357" spans="1:12" x14ac:dyDescent="0.2">
      <c r="A357" s="60">
        <f t="shared" si="66"/>
        <v>1.7399999999999849</v>
      </c>
      <c r="B357" s="60">
        <f t="shared" si="67"/>
        <v>9.5</v>
      </c>
      <c r="C357" s="60">
        <f t="shared" ca="1" si="68"/>
        <v>-2.0588574650233795</v>
      </c>
      <c r="D357" s="60">
        <f t="shared" ca="1" si="69"/>
        <v>-1.0294287325116898E-2</v>
      </c>
      <c r="E357" s="60">
        <f t="shared" ca="1" si="70"/>
        <v>-1.7384035178167778</v>
      </c>
      <c r="F357" s="60">
        <f t="shared" ca="1" si="71"/>
        <v>0.79692643250547801</v>
      </c>
      <c r="G357" s="60">
        <f t="shared" ca="1" si="72"/>
        <v>8.7787783191873459</v>
      </c>
      <c r="H357" s="60">
        <f t="shared" ca="1" si="73"/>
        <v>0.80752685693475257</v>
      </c>
      <c r="I357" s="60">
        <f t="shared" ca="1" si="74"/>
        <v>11.55885746502338</v>
      </c>
      <c r="K357" s="53"/>
      <c r="L357" s="54"/>
    </row>
    <row r="358" spans="1:12" x14ac:dyDescent="0.2">
      <c r="A358" s="60">
        <f t="shared" si="66"/>
        <v>1.7449999999999848</v>
      </c>
      <c r="B358" s="60">
        <f t="shared" si="67"/>
        <v>9.5</v>
      </c>
      <c r="C358" s="60">
        <f t="shared" ca="1" si="68"/>
        <v>-2.0628950993080526</v>
      </c>
      <c r="D358" s="60">
        <f t="shared" ca="1" si="69"/>
        <v>-1.0314475496540264E-2</v>
      </c>
      <c r="E358" s="60">
        <f t="shared" ca="1" si="70"/>
        <v>-0.80752685693461501</v>
      </c>
      <c r="F358" s="60">
        <f t="shared" ca="1" si="71"/>
        <v>0.78663214518036106</v>
      </c>
      <c r="G358" s="60">
        <f t="shared" ca="1" si="72"/>
        <v>8.5489735385659351</v>
      </c>
      <c r="H358" s="60">
        <f t="shared" ca="1" si="73"/>
        <v>-0.11553438479307117</v>
      </c>
      <c r="I358" s="60">
        <f t="shared" ca="1" si="74"/>
        <v>11.562895099308053</v>
      </c>
      <c r="K358" s="53"/>
      <c r="L358" s="54"/>
    </row>
    <row r="359" spans="1:12" x14ac:dyDescent="0.2">
      <c r="A359" s="60">
        <f t="shared" si="66"/>
        <v>1.7499999999999847</v>
      </c>
      <c r="B359" s="60">
        <f t="shared" si="67"/>
        <v>9.5</v>
      </c>
      <c r="C359" s="60">
        <f t="shared" ca="1" si="68"/>
        <v>-2.0623174273840874</v>
      </c>
      <c r="D359" s="60">
        <f t="shared" ca="1" si="69"/>
        <v>-1.0311587136920437E-2</v>
      </c>
      <c r="E359" s="60">
        <f t="shared" ca="1" si="70"/>
        <v>0.11553438479303679</v>
      </c>
      <c r="F359" s="60">
        <f t="shared" ca="1" si="71"/>
        <v>0.77631766968382077</v>
      </c>
      <c r="G359" s="60">
        <f t="shared" ca="1" si="72"/>
        <v>8.3362863396314211</v>
      </c>
      <c r="H359" s="60">
        <f t="shared" ca="1" si="73"/>
        <v>-1.028814304742691</v>
      </c>
      <c r="I359" s="60">
        <f t="shared" ca="1" si="74"/>
        <v>11.562317427384087</v>
      </c>
      <c r="K359" s="53"/>
      <c r="L359" s="54"/>
    </row>
    <row r="360" spans="1:12" x14ac:dyDescent="0.2">
      <c r="A360" s="60">
        <f t="shared" si="66"/>
        <v>1.7549999999999846</v>
      </c>
      <c r="B360" s="60">
        <f t="shared" si="67"/>
        <v>9.5</v>
      </c>
      <c r="C360" s="60">
        <f t="shared" ca="1" si="68"/>
        <v>-2.0571733558603746</v>
      </c>
      <c r="D360" s="60">
        <f t="shared" ca="1" si="69"/>
        <v>-1.0285866779301874E-2</v>
      </c>
      <c r="E360" s="60">
        <f t="shared" ca="1" si="70"/>
        <v>1.0288143047425535</v>
      </c>
      <c r="F360" s="60">
        <f t="shared" ca="1" si="71"/>
        <v>0.76600608254690028</v>
      </c>
      <c r="G360" s="60">
        <f t="shared" ca="1" si="72"/>
        <v>8.1410116326195165</v>
      </c>
      <c r="H360" s="60">
        <f t="shared" ca="1" si="73"/>
        <v>-1.930388974262778</v>
      </c>
      <c r="I360" s="60">
        <f t="shared" ca="1" si="74"/>
        <v>11.557173355860375</v>
      </c>
      <c r="K360" s="53"/>
      <c r="L360" s="54"/>
    </row>
    <row r="361" spans="1:12" x14ac:dyDescent="0.2">
      <c r="A361" s="60">
        <f t="shared" si="66"/>
        <v>1.7599999999999845</v>
      </c>
      <c r="B361" s="60">
        <f t="shared" si="67"/>
        <v>9.5</v>
      </c>
      <c r="C361" s="60">
        <f t="shared" ca="1" si="68"/>
        <v>-2.0475214109890612</v>
      </c>
      <c r="D361" s="60">
        <f t="shared" ca="1" si="69"/>
        <v>-1.0237607054945306E-2</v>
      </c>
      <c r="E361" s="60">
        <f t="shared" ca="1" si="70"/>
        <v>1.9303889742626978</v>
      </c>
      <c r="F361" s="60">
        <f t="shared" ca="1" si="71"/>
        <v>0.7557202157675984</v>
      </c>
      <c r="G361" s="60">
        <f t="shared" ca="1" si="72"/>
        <v>7.9634026787436847</v>
      </c>
      <c r="H361" s="60">
        <f t="shared" ca="1" si="73"/>
        <v>-2.8183802710974168</v>
      </c>
      <c r="I361" s="60">
        <f t="shared" ca="1" si="74"/>
        <v>11.547521410989061</v>
      </c>
      <c r="K361" s="53"/>
      <c r="L361" s="54"/>
    </row>
    <row r="362" spans="1:12" x14ac:dyDescent="0.2">
      <c r="A362" s="60">
        <f t="shared" si="66"/>
        <v>1.7649999999999844</v>
      </c>
      <c r="B362" s="60">
        <f t="shared" si="67"/>
        <v>9.5</v>
      </c>
      <c r="C362" s="60">
        <f t="shared" ca="1" si="68"/>
        <v>-2.0334295096335744</v>
      </c>
      <c r="D362" s="60">
        <f t="shared" ca="1" si="69"/>
        <v>-1.0167147548167872E-2</v>
      </c>
      <c r="E362" s="60">
        <f t="shared" ca="1" si="70"/>
        <v>2.8183802710973538</v>
      </c>
      <c r="F362" s="60">
        <f t="shared" ca="1" si="71"/>
        <v>0.74548260871265315</v>
      </c>
      <c r="G362" s="60">
        <f t="shared" ca="1" si="72"/>
        <v>7.8036709584823827</v>
      </c>
      <c r="H362" s="60">
        <f t="shared" ca="1" si="73"/>
        <v>-3.690959570701958</v>
      </c>
      <c r="I362" s="60">
        <f t="shared" ca="1" si="74"/>
        <v>11.533429509633574</v>
      </c>
      <c r="K362" s="53"/>
      <c r="L362" s="54"/>
    </row>
    <row r="363" spans="1:12" x14ac:dyDescent="0.2">
      <c r="A363" s="60">
        <f t="shared" si="66"/>
        <v>1.7699999999999843</v>
      </c>
      <c r="B363" s="60">
        <f t="shared" si="67"/>
        <v>9.5</v>
      </c>
      <c r="C363" s="60">
        <f t="shared" ca="1" si="68"/>
        <v>-2.0149747117800647</v>
      </c>
      <c r="D363" s="60">
        <f t="shared" ca="1" si="69"/>
        <v>-1.0074873558900323E-2</v>
      </c>
      <c r="E363" s="60">
        <f t="shared" ca="1" si="70"/>
        <v>3.6909595707019349</v>
      </c>
      <c r="F363" s="60">
        <f t="shared" ca="1" si="71"/>
        <v>0.73531546116448532</v>
      </c>
      <c r="G363" s="60">
        <f t="shared" ca="1" si="72"/>
        <v>7.6619861338585213</v>
      </c>
      <c r="H363" s="60">
        <f t="shared" ca="1" si="73"/>
        <v>-4.5463512897243801</v>
      </c>
      <c r="I363" s="60">
        <f t="shared" ca="1" si="74"/>
        <v>11.514974711780065</v>
      </c>
      <c r="K363" s="53"/>
      <c r="L363" s="54"/>
    </row>
    <row r="364" spans="1:12" x14ac:dyDescent="0.2">
      <c r="A364" s="60">
        <f t="shared" si="66"/>
        <v>1.7749999999999841</v>
      </c>
      <c r="B364" s="60">
        <f t="shared" si="67"/>
        <v>9.5</v>
      </c>
      <c r="C364" s="60">
        <f t="shared" ca="1" si="68"/>
        <v>-1.9922429553314434</v>
      </c>
      <c r="D364" s="60">
        <f t="shared" ca="1" si="69"/>
        <v>-9.9612147766572172E-3</v>
      </c>
      <c r="E364" s="60">
        <f t="shared" ca="1" si="70"/>
        <v>4.5463512897242708</v>
      </c>
      <c r="F364" s="60">
        <f t="shared" ca="1" si="71"/>
        <v>0.72524058760558496</v>
      </c>
      <c r="G364" s="60">
        <f t="shared" ca="1" si="72"/>
        <v>7.5384761038248431</v>
      </c>
      <c r="H364" s="60">
        <f t="shared" ca="1" si="73"/>
        <v>-5.382836275321111</v>
      </c>
      <c r="I364" s="60">
        <f t="shared" ca="1" si="74"/>
        <v>11.492242955331443</v>
      </c>
      <c r="K364" s="53"/>
      <c r="L364" s="54"/>
    </row>
    <row r="365" spans="1:12" x14ac:dyDescent="0.2">
      <c r="A365" s="60">
        <f t="shared" si="66"/>
        <v>1.779999999999984</v>
      </c>
      <c r="B365" s="60">
        <f t="shared" si="67"/>
        <v>9.5</v>
      </c>
      <c r="C365" s="60">
        <f t="shared" ca="1" si="68"/>
        <v>-1.9653287739548375</v>
      </c>
      <c r="D365" s="60">
        <f t="shared" ca="1" si="69"/>
        <v>-9.8266438697741879E-3</v>
      </c>
      <c r="E365" s="60">
        <f t="shared" ca="1" si="70"/>
        <v>5.3828362753211678</v>
      </c>
      <c r="F365" s="60">
        <f t="shared" ca="1" si="71"/>
        <v>0.71527937282892773</v>
      </c>
      <c r="G365" s="60">
        <f t="shared" ca="1" si="72"/>
        <v>7.4332271516715682</v>
      </c>
      <c r="H365" s="60">
        <f t="shared" ca="1" si="73"/>
        <v>-6.1987550343839386</v>
      </c>
      <c r="I365" s="60">
        <f t="shared" ca="1" si="74"/>
        <v>11.465328773954838</v>
      </c>
      <c r="K365" s="53"/>
      <c r="L365" s="54"/>
    </row>
    <row r="366" spans="1:12" x14ac:dyDescent="0.2">
      <c r="A366" s="60">
        <f t="shared" si="66"/>
        <v>1.7849999999999839</v>
      </c>
      <c r="B366" s="60">
        <f t="shared" si="67"/>
        <v>9.5</v>
      </c>
      <c r="C366" s="60">
        <f t="shared" ca="1" si="68"/>
        <v>-1.9343349987829175</v>
      </c>
      <c r="D366" s="60">
        <f t="shared" ca="1" si="69"/>
        <v>-9.6716749939145877E-3</v>
      </c>
      <c r="E366" s="60">
        <f t="shared" ca="1" si="70"/>
        <v>6.198755034384007</v>
      </c>
      <c r="F366" s="60">
        <f t="shared" ca="1" si="71"/>
        <v>0.70545272895915356</v>
      </c>
      <c r="G366" s="60">
        <f t="shared" ca="1" si="72"/>
        <v>7.3462841831799048</v>
      </c>
      <c r="H366" s="60">
        <f t="shared" ca="1" si="73"/>
        <v>-6.9925107971703984</v>
      </c>
      <c r="I366" s="60">
        <f t="shared" ca="1" si="74"/>
        <v>11.434334998782917</v>
      </c>
      <c r="K366" s="53"/>
      <c r="L366" s="54"/>
    </row>
    <row r="367" spans="1:12" x14ac:dyDescent="0.2">
      <c r="A367" s="60">
        <f t="shared" si="66"/>
        <v>1.7899999999999838</v>
      </c>
      <c r="B367" s="60">
        <f t="shared" si="67"/>
        <v>9.5</v>
      </c>
      <c r="C367" s="60">
        <f t="shared" ca="1" si="68"/>
        <v>-1.8993724447970664</v>
      </c>
      <c r="D367" s="60">
        <f t="shared" ca="1" si="69"/>
        <v>-9.496862223985332E-3</v>
      </c>
      <c r="E367" s="60">
        <f t="shared" ca="1" si="70"/>
        <v>6.9925107971702261</v>
      </c>
      <c r="F367" s="60">
        <f t="shared" ca="1" si="71"/>
        <v>0.69578105396523893</v>
      </c>
      <c r="G367" s="60">
        <f t="shared" ca="1" si="72"/>
        <v>7.2776510540569381</v>
      </c>
      <c r="H367" s="60">
        <f t="shared" ca="1" si="73"/>
        <v>-7.7625724102540641</v>
      </c>
      <c r="I367" s="60">
        <f t="shared" ca="1" si="74"/>
        <v>11.399372444797066</v>
      </c>
      <c r="K367" s="53"/>
      <c r="L367" s="54"/>
    </row>
    <row r="368" spans="1:12" x14ac:dyDescent="0.2">
      <c r="A368" s="60">
        <f t="shared" si="66"/>
        <v>1.7949999999999837</v>
      </c>
      <c r="B368" s="60">
        <f t="shared" si="67"/>
        <v>9.5</v>
      </c>
      <c r="C368" s="60">
        <f t="shared" ca="1" si="68"/>
        <v>-1.8605595827457968</v>
      </c>
      <c r="D368" s="60">
        <f t="shared" ca="1" si="69"/>
        <v>-9.3027979137289846E-3</v>
      </c>
      <c r="E368" s="60">
        <f t="shared" ca="1" si="70"/>
        <v>7.7625724102539095</v>
      </c>
      <c r="F368" s="60">
        <f t="shared" ca="1" si="71"/>
        <v>0.68628419174125355</v>
      </c>
      <c r="G368" s="60">
        <f t="shared" ca="1" si="72"/>
        <v>7.227290985004621</v>
      </c>
      <c r="H368" s="60">
        <f t="shared" ca="1" si="73"/>
        <v>-8.5074770541418907</v>
      </c>
      <c r="I368" s="60">
        <f t="shared" ca="1" si="74"/>
        <v>11.360559582745797</v>
      </c>
      <c r="K368" s="53"/>
      <c r="L368" s="54"/>
    </row>
    <row r="369" spans="1:12" x14ac:dyDescent="0.2">
      <c r="A369" s="60">
        <f t="shared" si="66"/>
        <v>1.7999999999999836</v>
      </c>
      <c r="B369" s="60">
        <f t="shared" si="67"/>
        <v>9.5</v>
      </c>
      <c r="C369" s="60">
        <f t="shared" ca="1" si="68"/>
        <v>-1.8180221974750879</v>
      </c>
      <c r="D369" s="60">
        <f t="shared" ca="1" si="69"/>
        <v>-9.0901109873754403E-3</v>
      </c>
      <c r="E369" s="60">
        <f t="shared" ca="1" si="70"/>
        <v>8.5074770541417877</v>
      </c>
      <c r="F369" s="60">
        <f t="shared" ca="1" si="71"/>
        <v>0.67698139382752454</v>
      </c>
      <c r="G369" s="60">
        <f t="shared" ca="1" si="72"/>
        <v>7.1951270625982415</v>
      </c>
      <c r="H369" s="60">
        <f t="shared" ca="1" si="73"/>
        <v>-9.2258327813429766</v>
      </c>
      <c r="I369" s="60">
        <f t="shared" ca="1" si="74"/>
        <v>11.318022197475088</v>
      </c>
      <c r="K369" s="53"/>
      <c r="L369" s="54"/>
    </row>
    <row r="370" spans="1:12" x14ac:dyDescent="0.2">
      <c r="A370" s="60">
        <f t="shared" si="66"/>
        <v>1.8049999999999835</v>
      </c>
      <c r="B370" s="60">
        <f t="shared" si="67"/>
        <v>9.5</v>
      </c>
      <c r="C370" s="60">
        <f t="shared" ca="1" si="68"/>
        <v>-1.7718930335683734</v>
      </c>
      <c r="D370" s="60">
        <f t="shared" ca="1" si="69"/>
        <v>-8.8594651678418675E-3</v>
      </c>
      <c r="E370" s="60">
        <f t="shared" ca="1" si="70"/>
        <v>9.225832781342902</v>
      </c>
      <c r="F370" s="60">
        <f t="shared" ca="1" si="71"/>
        <v>0.66789128284014909</v>
      </c>
      <c r="G370" s="60">
        <f t="shared" ca="1" si="72"/>
        <v>7.181042823978359</v>
      </c>
      <c r="H370" s="60">
        <f t="shared" ca="1" si="73"/>
        <v>-9.9163208711139532</v>
      </c>
      <c r="I370" s="60">
        <f t="shared" ca="1" si="74"/>
        <v>11.271893033568373</v>
      </c>
      <c r="K370" s="53"/>
      <c r="L370" s="54"/>
    </row>
    <row r="371" spans="1:12" x14ac:dyDescent="0.2">
      <c r="A371" s="60">
        <f t="shared" si="66"/>
        <v>1.8099999999999834</v>
      </c>
      <c r="B371" s="60">
        <f t="shared" si="67"/>
        <v>9.5</v>
      </c>
      <c r="C371" s="60">
        <f t="shared" ca="1" si="68"/>
        <v>-1.7223114292128034</v>
      </c>
      <c r="D371" s="60">
        <f t="shared" ca="1" si="69"/>
        <v>-8.6115571460640174E-3</v>
      </c>
      <c r="E371" s="60">
        <f t="shared" ca="1" si="70"/>
        <v>9.9163208711139816</v>
      </c>
      <c r="F371" s="60">
        <f t="shared" ca="1" si="71"/>
        <v>0.65903181767230723</v>
      </c>
      <c r="G371" s="60">
        <f t="shared" ca="1" si="72"/>
        <v>7.1848829231949809</v>
      </c>
      <c r="H371" s="60">
        <f t="shared" ca="1" si="73"/>
        <v>-10.577697997552413</v>
      </c>
      <c r="I371" s="60">
        <f t="shared" ca="1" si="74"/>
        <v>11.222311429212803</v>
      </c>
      <c r="K371" s="53"/>
      <c r="L371" s="54"/>
    </row>
    <row r="372" spans="1:12" x14ac:dyDescent="0.2">
      <c r="A372" s="60">
        <f t="shared" si="66"/>
        <v>1.8149999999999833</v>
      </c>
      <c r="B372" s="60">
        <f t="shared" si="67"/>
        <v>9.5</v>
      </c>
      <c r="C372" s="60">
        <f t="shared" ca="1" si="68"/>
        <v>-1.6694229392250417</v>
      </c>
      <c r="D372" s="60">
        <f t="shared" ca="1" si="69"/>
        <v>-8.3471146961252088E-3</v>
      </c>
      <c r="E372" s="60">
        <f t="shared" ca="1" si="70"/>
        <v>10.577697997552349</v>
      </c>
      <c r="F372" s="60">
        <f t="shared" ca="1" si="71"/>
        <v>0.65042026052624324</v>
      </c>
      <c r="G372" s="60">
        <f t="shared" ca="1" si="72"/>
        <v>7.2064538768839723</v>
      </c>
      <c r="H372" s="60">
        <f t="shared" ca="1" si="73"/>
        <v>-11.208798208157216</v>
      </c>
      <c r="I372" s="60">
        <f t="shared" ca="1" si="74"/>
        <v>11.169422939225042</v>
      </c>
      <c r="K372" s="53"/>
      <c r="L372" s="54"/>
    </row>
    <row r="373" spans="1:12" x14ac:dyDescent="0.2">
      <c r="A373" s="60">
        <f t="shared" si="66"/>
        <v>1.8199999999999832</v>
      </c>
      <c r="B373" s="60">
        <f t="shared" si="67"/>
        <v>9.5</v>
      </c>
      <c r="C373" s="60">
        <f t="shared" ca="1" si="68"/>
        <v>-1.6133789481842555</v>
      </c>
      <c r="D373" s="60">
        <f t="shared" ca="1" si="69"/>
        <v>-8.0668947409212773E-3</v>
      </c>
      <c r="E373" s="60">
        <f t="shared" ca="1" si="70"/>
        <v>11.208798208157233</v>
      </c>
      <c r="F373" s="60">
        <f t="shared" ca="1" si="71"/>
        <v>0.64207314583011799</v>
      </c>
      <c r="G373" s="60">
        <f t="shared" ca="1" si="72"/>
        <v>7.2455248868038131</v>
      </c>
      <c r="H373" s="60">
        <f t="shared" ca="1" si="73"/>
        <v>-11.808534710425121</v>
      </c>
      <c r="I373" s="60">
        <f t="shared" ca="1" si="74"/>
        <v>11.113378948184256</v>
      </c>
      <c r="K373" s="53"/>
      <c r="L373" s="54"/>
    </row>
    <row r="374" spans="1:12" x14ac:dyDescent="0.2">
      <c r="A374" s="60">
        <f t="shared" si="66"/>
        <v>1.8249999999999831</v>
      </c>
      <c r="B374" s="60">
        <f t="shared" si="67"/>
        <v>9.5</v>
      </c>
      <c r="C374" s="60">
        <f t="shared" ca="1" si="68"/>
        <v>-1.5543362746321296</v>
      </c>
      <c r="D374" s="60">
        <f t="shared" ca="1" si="69"/>
        <v>-7.7716813731606481E-3</v>
      </c>
      <c r="E374" s="60">
        <f t="shared" ca="1" si="70"/>
        <v>11.808534710425178</v>
      </c>
      <c r="F374" s="60">
        <f t="shared" ca="1" si="71"/>
        <v>0.63400625108919673</v>
      </c>
      <c r="G374" s="60">
        <f t="shared" ca="1" si="72"/>
        <v>7.3018287366158496</v>
      </c>
      <c r="H374" s="60">
        <f t="shared" ca="1" si="73"/>
        <v>-12.375901464503356</v>
      </c>
      <c r="I374" s="60">
        <f t="shared" ca="1" si="74"/>
        <v>11.05433627463213</v>
      </c>
      <c r="K374" s="53"/>
      <c r="L374" s="54"/>
    </row>
    <row r="375" spans="1:12" x14ac:dyDescent="0.2">
      <c r="A375" s="60">
        <f t="shared" si="66"/>
        <v>1.829999999999983</v>
      </c>
      <c r="B375" s="60">
        <f t="shared" si="67"/>
        <v>9.5</v>
      </c>
      <c r="C375" s="60">
        <f t="shared" ca="1" si="68"/>
        <v>-1.4924567673096121</v>
      </c>
      <c r="D375" s="60">
        <f t="shared" ca="1" si="69"/>
        <v>-7.4622838365480601E-3</v>
      </c>
      <c r="E375" s="60">
        <f t="shared" ca="1" si="70"/>
        <v>12.375901464503514</v>
      </c>
      <c r="F375" s="60">
        <f t="shared" ca="1" si="71"/>
        <v>0.62623456971603608</v>
      </c>
      <c r="G375" s="60">
        <f t="shared" ca="1" si="72"/>
        <v>7.3750627601535994</v>
      </c>
      <c r="H375" s="60">
        <f t="shared" ca="1" si="73"/>
        <v>-12.909974580368514</v>
      </c>
      <c r="I375" s="60">
        <f t="shared" ca="1" si="74"/>
        <v>10.992456767309612</v>
      </c>
      <c r="K375" s="53"/>
      <c r="L375" s="54"/>
    </row>
    <row r="376" spans="1:12" x14ac:dyDescent="0.2">
      <c r="A376" s="60">
        <f t="shared" si="66"/>
        <v>1.8349999999999829</v>
      </c>
      <c r="B376" s="60">
        <f t="shared" si="67"/>
        <v>9.5</v>
      </c>
      <c r="C376" s="60">
        <f t="shared" ca="1" si="68"/>
        <v>-1.4279068944077693</v>
      </c>
      <c r="D376" s="60">
        <f t="shared" ca="1" si="69"/>
        <v>-7.1395344720388467E-3</v>
      </c>
      <c r="E376" s="60">
        <f t="shared" ca="1" si="70"/>
        <v>12.909974580368555</v>
      </c>
      <c r="F376" s="60">
        <f t="shared" ca="1" si="71"/>
        <v>0.61877228587948807</v>
      </c>
      <c r="G376" s="60">
        <f t="shared" ca="1" si="72"/>
        <v>7.4648898782966793</v>
      </c>
      <c r="H376" s="60">
        <f t="shared" ca="1" si="73"/>
        <v>-13.409913518451249</v>
      </c>
      <c r="I376" s="60">
        <f t="shared" ca="1" si="74"/>
        <v>10.927906894407769</v>
      </c>
      <c r="K376" s="53"/>
      <c r="L376" s="54"/>
    </row>
    <row r="377" spans="1:12" x14ac:dyDescent="0.2">
      <c r="A377" s="60">
        <f t="shared" si="66"/>
        <v>1.8399999999999828</v>
      </c>
      <c r="B377" s="60">
        <f t="shared" si="67"/>
        <v>9.5</v>
      </c>
      <c r="C377" s="60">
        <f t="shared" ca="1" si="68"/>
        <v>-1.3608573268155126</v>
      </c>
      <c r="D377" s="60">
        <f t="shared" ca="1" si="69"/>
        <v>-6.8042866340775636E-3</v>
      </c>
      <c r="E377" s="60">
        <f t="shared" ca="1" si="70"/>
        <v>13.409913518451333</v>
      </c>
      <c r="F377" s="60">
        <f t="shared" ca="1" si="71"/>
        <v>0.61163275140744922</v>
      </c>
      <c r="G377" s="60">
        <f t="shared" ca="1" si="72"/>
        <v>7.5709397014423914</v>
      </c>
      <c r="H377" s="60">
        <f t="shared" ca="1" si="73"/>
        <v>-13.874962093072996</v>
      </c>
      <c r="I377" s="60">
        <f t="shared" ca="1" si="74"/>
        <v>10.860857326815513</v>
      </c>
      <c r="K377" s="53"/>
      <c r="L377" s="54"/>
    </row>
    <row r="378" spans="1:12" x14ac:dyDescent="0.2">
      <c r="A378" s="60">
        <f t="shared" si="66"/>
        <v>1.8449999999999827</v>
      </c>
      <c r="B378" s="60">
        <f t="shared" si="67"/>
        <v>9.5</v>
      </c>
      <c r="C378" s="60">
        <f t="shared" ca="1" si="68"/>
        <v>-1.2914825163501469</v>
      </c>
      <c r="D378" s="60">
        <f t="shared" ca="1" si="69"/>
        <v>-6.4574125817507344E-3</v>
      </c>
      <c r="E378" s="60">
        <f t="shared" ca="1" si="70"/>
        <v>13.874962093073151</v>
      </c>
      <c r="F378" s="60">
        <f t="shared" ca="1" si="71"/>
        <v>0.6048284647733716</v>
      </c>
      <c r="G378" s="60">
        <f t="shared" ca="1" si="72"/>
        <v>7.6928096944538638</v>
      </c>
      <c r="H378" s="60">
        <f t="shared" ca="1" si="73"/>
        <v>-14.304449278505011</v>
      </c>
      <c r="I378" s="60">
        <f t="shared" ca="1" si="74"/>
        <v>10.791482516350147</v>
      </c>
      <c r="K378" s="53"/>
      <c r="L378" s="54"/>
    </row>
    <row r="379" spans="1:12" x14ac:dyDescent="0.2">
      <c r="A379" s="60">
        <f t="shared" si="66"/>
        <v>1.8499999999999825</v>
      </c>
      <c r="B379" s="60">
        <f t="shared" si="67"/>
        <v>9.5</v>
      </c>
      <c r="C379" s="60">
        <f t="shared" ca="1" si="68"/>
        <v>-1.2199602699576211</v>
      </c>
      <c r="D379" s="60">
        <f t="shared" ca="1" si="69"/>
        <v>-6.0998013497881058E-3</v>
      </c>
      <c r="E379" s="60">
        <f t="shared" ca="1" si="70"/>
        <v>14.30444927850516</v>
      </c>
      <c r="F379" s="60">
        <f t="shared" ca="1" si="71"/>
        <v>0.5983710521916209</v>
      </c>
      <c r="G379" s="60">
        <f t="shared" ca="1" si="72"/>
        <v>7.8300664008570457</v>
      </c>
      <c r="H379" s="60">
        <f t="shared" ca="1" si="73"/>
        <v>-14.697789817899421</v>
      </c>
      <c r="I379" s="60">
        <f t="shared" ca="1" si="74"/>
        <v>10.719960269957621</v>
      </c>
      <c r="K379" s="53"/>
      <c r="L379" s="54"/>
    </row>
    <row r="380" spans="1:12" x14ac:dyDescent="0.2">
      <c r="A380" s="60">
        <f t="shared" si="66"/>
        <v>1.8549999999999824</v>
      </c>
      <c r="B380" s="60">
        <f t="shared" si="67"/>
        <v>9.5</v>
      </c>
      <c r="C380" s="60">
        <f t="shared" ca="1" si="68"/>
        <v>-1.1464713208681232</v>
      </c>
      <c r="D380" s="60">
        <f t="shared" ca="1" si="69"/>
        <v>-5.7323566043406158E-3</v>
      </c>
      <c r="E380" s="60">
        <f t="shared" ca="1" si="70"/>
        <v>14.697789817899576</v>
      </c>
      <c r="F380" s="60">
        <f t="shared" ca="1" si="71"/>
        <v>0.59227125084183274</v>
      </c>
      <c r="G380" s="60">
        <f t="shared" ca="1" si="72"/>
        <v>7.982246722961035</v>
      </c>
      <c r="H380" s="60">
        <f t="shared" ca="1" si="73"/>
        <v>-15.054484635776237</v>
      </c>
      <c r="I380" s="60">
        <f t="shared" ca="1" si="74"/>
        <v>10.646471320868123</v>
      </c>
      <c r="K380" s="53"/>
      <c r="L380" s="54"/>
    </row>
    <row r="381" spans="1:12" x14ac:dyDescent="0.2">
      <c r="A381" s="60">
        <f t="shared" si="66"/>
        <v>1.8599999999999823</v>
      </c>
      <c r="B381" s="60">
        <f t="shared" si="67"/>
        <v>9.5</v>
      </c>
      <c r="C381" s="60">
        <f t="shared" ca="1" si="68"/>
        <v>-1.0711988976892428</v>
      </c>
      <c r="D381" s="60">
        <f t="shared" ca="1" si="69"/>
        <v>-5.3559944884462142E-3</v>
      </c>
      <c r="E381" s="60">
        <f t="shared" ca="1" si="70"/>
        <v>15.054484635776078</v>
      </c>
      <c r="F381" s="60">
        <f t="shared" ca="1" si="71"/>
        <v>0.58653889423749217</v>
      </c>
      <c r="G381" s="60">
        <f t="shared" ca="1" si="72"/>
        <v>8.1488592544864211</v>
      </c>
      <c r="H381" s="60">
        <f t="shared" ca="1" si="73"/>
        <v>-15.374121055179399</v>
      </c>
      <c r="I381" s="60">
        <f t="shared" ca="1" si="74"/>
        <v>10.571198897689243</v>
      </c>
      <c r="K381" s="53"/>
      <c r="L381" s="54"/>
    </row>
    <row r="382" spans="1:12" x14ac:dyDescent="0.2">
      <c r="A382" s="60">
        <f t="shared" si="66"/>
        <v>1.8649999999999822</v>
      </c>
      <c r="B382" s="60">
        <f t="shared" si="67"/>
        <v>9.5</v>
      </c>
      <c r="C382" s="60">
        <f t="shared" ca="1" si="68"/>
        <v>-0.9943282924133463</v>
      </c>
      <c r="D382" s="60">
        <f t="shared" ca="1" si="69"/>
        <v>-4.9716414620667318E-3</v>
      </c>
      <c r="E382" s="60">
        <f t="shared" ca="1" si="70"/>
        <v>15.374121055179302</v>
      </c>
      <c r="F382" s="60">
        <f t="shared" ca="1" si="71"/>
        <v>0.58118289974904591</v>
      </c>
      <c r="G382" s="60">
        <f t="shared" ca="1" si="72"/>
        <v>8.3293856622051834</v>
      </c>
      <c r="H382" s="60">
        <f t="shared" ca="1" si="73"/>
        <v>-15.656372821035671</v>
      </c>
      <c r="I382" s="60">
        <f t="shared" ca="1" si="74"/>
        <v>10.494328292413346</v>
      </c>
      <c r="K382" s="53"/>
      <c r="L382" s="54"/>
    </row>
    <row r="383" spans="1:12" x14ac:dyDescent="0.2">
      <c r="A383" s="60">
        <f t="shared" si="66"/>
        <v>1.8699999999999821</v>
      </c>
      <c r="B383" s="60">
        <f t="shared" si="67"/>
        <v>9.5</v>
      </c>
      <c r="C383" s="60">
        <f t="shared" ca="1" si="68"/>
        <v>-0.91604642830816729</v>
      </c>
      <c r="D383" s="60">
        <f t="shared" ca="1" si="69"/>
        <v>-4.5802321415408364E-3</v>
      </c>
      <c r="E383" s="60">
        <f t="shared" ca="1" si="70"/>
        <v>15.656372821035802</v>
      </c>
      <c r="F383" s="60">
        <f t="shared" ca="1" si="71"/>
        <v>0.57621125828697917</v>
      </c>
      <c r="G383" s="60">
        <f t="shared" ca="1" si="72"/>
        <v>8.5232821130231073</v>
      </c>
      <c r="H383" s="60">
        <f t="shared" ca="1" si="73"/>
        <v>-15.900999931664762</v>
      </c>
      <c r="I383" s="60">
        <f t="shared" ca="1" si="74"/>
        <v>10.416046428308167</v>
      </c>
      <c r="K383" s="53"/>
      <c r="L383" s="54"/>
    </row>
    <row r="384" spans="1:12" x14ac:dyDescent="0.2">
      <c r="A384" s="60">
        <f t="shared" si="66"/>
        <v>1.874999999999982</v>
      </c>
      <c r="B384" s="60">
        <f t="shared" si="67"/>
        <v>9.5</v>
      </c>
      <c r="C384" s="60">
        <f t="shared" ca="1" si="68"/>
        <v>-0.83654142864984316</v>
      </c>
      <c r="D384" s="60">
        <f t="shared" ca="1" si="69"/>
        <v>-4.1827071432492162E-3</v>
      </c>
      <c r="E384" s="60">
        <f t="shared" ca="1" si="70"/>
        <v>15.900999931664828</v>
      </c>
      <c r="F384" s="60">
        <f t="shared" ca="1" si="71"/>
        <v>0.57163102614543837</v>
      </c>
      <c r="G384" s="60">
        <f t="shared" ca="1" si="72"/>
        <v>8.7299807428717422</v>
      </c>
      <c r="H384" s="60">
        <f t="shared" ca="1" si="73"/>
        <v>-16.107848280793981</v>
      </c>
      <c r="I384" s="60">
        <f t="shared" ca="1" si="74"/>
        <v>10.336541428649843</v>
      </c>
      <c r="K384" s="53"/>
      <c r="L384" s="54"/>
    </row>
    <row r="385" spans="1:12" x14ac:dyDescent="0.2">
      <c r="A385" s="60">
        <f t="shared" si="66"/>
        <v>1.8799999999999819</v>
      </c>
      <c r="B385" s="60">
        <f t="shared" si="67"/>
        <v>9.5</v>
      </c>
      <c r="C385" s="60">
        <f t="shared" ca="1" si="68"/>
        <v>-0.75600218724587265</v>
      </c>
      <c r="D385" s="60">
        <f t="shared" ca="1" si="69"/>
        <v>-3.7800109362293634E-3</v>
      </c>
      <c r="E385" s="60">
        <f t="shared" ca="1" si="70"/>
        <v>16.107848280794101</v>
      </c>
      <c r="F385" s="60">
        <f t="shared" ca="1" si="71"/>
        <v>0.56744831900218917</v>
      </c>
      <c r="G385" s="60">
        <f t="shared" ca="1" si="72"/>
        <v>8.9488911637217505</v>
      </c>
      <c r="H385" s="60">
        <f t="shared" ca="1" si="73"/>
        <v>-16.276849112826564</v>
      </c>
      <c r="I385" s="60">
        <f t="shared" ca="1" si="74"/>
        <v>10.256002187245873</v>
      </c>
      <c r="K385" s="53"/>
      <c r="L385" s="54"/>
    </row>
    <row r="386" spans="1:12" x14ac:dyDescent="0.2">
      <c r="A386" s="60">
        <f t="shared" si="66"/>
        <v>1.8849999999999818</v>
      </c>
      <c r="B386" s="60">
        <f t="shared" si="67"/>
        <v>9.5</v>
      </c>
      <c r="C386" s="60">
        <f t="shared" ca="1" si="68"/>
        <v>-0.67461794168174016</v>
      </c>
      <c r="D386" s="60">
        <f t="shared" ca="1" si="69"/>
        <v>-3.3730897084087007E-3</v>
      </c>
      <c r="E386" s="60">
        <f t="shared" ca="1" si="70"/>
        <v>16.276849112826497</v>
      </c>
      <c r="F386" s="60">
        <f t="shared" ca="1" si="71"/>
        <v>0.5636683080659598</v>
      </c>
      <c r="G386" s="60">
        <f t="shared" ca="1" si="72"/>
        <v>9.1794020049830465</v>
      </c>
      <c r="H386" s="60">
        <f t="shared" ca="1" si="73"/>
        <v>-16.408018294498525</v>
      </c>
      <c r="I386" s="60">
        <f t="shared" ca="1" si="74"/>
        <v>10.17461794168174</v>
      </c>
      <c r="K386" s="53"/>
      <c r="L386" s="54"/>
    </row>
    <row r="387" spans="1:12" x14ac:dyDescent="0.2">
      <c r="A387" s="60">
        <f t="shared" si="66"/>
        <v>1.8899999999999817</v>
      </c>
      <c r="B387" s="60">
        <f t="shared" si="67"/>
        <v>9.5</v>
      </c>
      <c r="C387" s="60">
        <f t="shared" ca="1" si="68"/>
        <v>-0.59257785020924736</v>
      </c>
      <c r="D387" s="60">
        <f t="shared" ca="1" si="69"/>
        <v>-2.962889251046237E-3</v>
      </c>
      <c r="E387" s="60">
        <f t="shared" ca="1" si="70"/>
        <v>16.408018294498561</v>
      </c>
      <c r="F387" s="60">
        <f t="shared" ca="1" si="71"/>
        <v>0.56029521835755114</v>
      </c>
      <c r="G387" s="60">
        <f t="shared" ca="1" si="72"/>
        <v>9.4208824855193249</v>
      </c>
      <c r="H387" s="60">
        <f t="shared" ca="1" si="73"/>
        <v>-16.501455406433692</v>
      </c>
      <c r="I387" s="60">
        <f t="shared" ca="1" si="74"/>
        <v>10.092577850209247</v>
      </c>
      <c r="K387" s="53"/>
      <c r="L387" s="54"/>
    </row>
    <row r="388" spans="1:12" x14ac:dyDescent="0.2">
      <c r="A388" s="60">
        <f t="shared" si="66"/>
        <v>1.8949999999999816</v>
      </c>
      <c r="B388" s="60">
        <f t="shared" si="67"/>
        <v>9.5</v>
      </c>
      <c r="C388" s="60">
        <f t="shared" ca="1" si="68"/>
        <v>-0.51007057317707805</v>
      </c>
      <c r="D388" s="60">
        <f t="shared" ca="1" si="69"/>
        <v>-2.5503528658853904E-3</v>
      </c>
      <c r="E388" s="60">
        <f t="shared" ca="1" si="70"/>
        <v>16.501455406433863</v>
      </c>
      <c r="F388" s="60">
        <f t="shared" ca="1" si="71"/>
        <v>0.55733232910650488</v>
      </c>
      <c r="G388" s="60">
        <f t="shared" ca="1" si="72"/>
        <v>9.6726840124757416</v>
      </c>
      <c r="H388" s="60">
        <f t="shared" ca="1" si="73"/>
        <v>-16.557342658469643</v>
      </c>
      <c r="I388" s="60">
        <f t="shared" ca="1" si="74"/>
        <v>10.010070573177078</v>
      </c>
      <c r="K388" s="53"/>
      <c r="L388" s="54"/>
    </row>
    <row r="389" spans="1:12" x14ac:dyDescent="0.2">
      <c r="A389" s="60">
        <f t="shared" si="66"/>
        <v>1.8999999999999815</v>
      </c>
      <c r="B389" s="60">
        <f t="shared" si="67"/>
        <v>9.5</v>
      </c>
      <c r="C389" s="60">
        <f t="shared" ca="1" si="68"/>
        <v>-0.42728385988472972</v>
      </c>
      <c r="D389" s="60">
        <f t="shared" ca="1" si="69"/>
        <v>-2.1364192994236487E-3</v>
      </c>
      <c r="E389" s="60">
        <f t="shared" ca="1" si="70"/>
        <v>16.557342658469665</v>
      </c>
      <c r="F389" s="60">
        <f t="shared" ca="1" si="71"/>
        <v>0.55478197624061953</v>
      </c>
      <c r="G389" s="60">
        <f t="shared" ca="1" si="72"/>
        <v>9.9341418030982886</v>
      </c>
      <c r="H389" s="60">
        <f t="shared" ca="1" si="73"/>
        <v>-16.575943632977918</v>
      </c>
      <c r="I389" s="60">
        <f t="shared" ca="1" si="74"/>
        <v>9.9272838598847297</v>
      </c>
      <c r="K389" s="53"/>
      <c r="L389" s="54"/>
    </row>
    <row r="390" spans="1:12" x14ac:dyDescent="0.2">
      <c r="A390" s="60">
        <f t="shared" si="66"/>
        <v>1.9049999999999814</v>
      </c>
      <c r="B390" s="60">
        <f t="shared" si="67"/>
        <v>9.5</v>
      </c>
      <c r="C390" s="60">
        <f t="shared" ca="1" si="68"/>
        <v>-0.34440414171984024</v>
      </c>
      <c r="D390" s="60">
        <f t="shared" ca="1" si="69"/>
        <v>-1.7220207085992013E-3</v>
      </c>
      <c r="E390" s="60">
        <f t="shared" ca="1" si="70"/>
        <v>16.575943632977896</v>
      </c>
      <c r="F390" s="60">
        <f t="shared" ca="1" si="71"/>
        <v>0.55264555694119588</v>
      </c>
      <c r="G390" s="60">
        <f t="shared" ca="1" si="72"/>
        <v>10.204576525711756</v>
      </c>
      <c r="H390" s="60">
        <f t="shared" ca="1" si="73"/>
        <v>-16.55760186073972</v>
      </c>
      <c r="I390" s="60">
        <f t="shared" ca="1" si="74"/>
        <v>9.8444041417198402</v>
      </c>
      <c r="K390" s="53"/>
      <c r="L390" s="54"/>
    </row>
    <row r="391" spans="1:12" x14ac:dyDescent="0.2">
      <c r="A391" s="60">
        <f t="shared" si="66"/>
        <v>1.9099999999999813</v>
      </c>
      <c r="B391" s="60">
        <f t="shared" si="67"/>
        <v>9.5</v>
      </c>
      <c r="C391" s="60">
        <f t="shared" ca="1" si="68"/>
        <v>-0.26161613241614212</v>
      </c>
      <c r="D391" s="60">
        <f t="shared" ca="1" si="69"/>
        <v>-1.3080806620807107E-3</v>
      </c>
      <c r="E391" s="60">
        <f t="shared" ca="1" si="70"/>
        <v>16.557601860739624</v>
      </c>
      <c r="F391" s="60">
        <f t="shared" ca="1" si="71"/>
        <v>0.55092353623259671</v>
      </c>
      <c r="G391" s="60">
        <f t="shared" ca="1" si="72"/>
        <v>10.483295956020374</v>
      </c>
      <c r="H391" s="60">
        <f t="shared" ca="1" si="73"/>
        <v>-16.50273923426262</v>
      </c>
      <c r="I391" s="60">
        <f t="shared" ca="1" si="74"/>
        <v>9.7616161324161421</v>
      </c>
      <c r="K391" s="53"/>
      <c r="L391" s="54"/>
    </row>
    <row r="392" spans="1:12" x14ac:dyDescent="0.2">
      <c r="A392" s="60">
        <f t="shared" si="66"/>
        <v>1.9149999999999812</v>
      </c>
      <c r="B392" s="60">
        <f t="shared" si="67"/>
        <v>9.5</v>
      </c>
      <c r="C392" s="60">
        <f t="shared" ca="1" si="68"/>
        <v>-0.17910243624482902</v>
      </c>
      <c r="D392" s="60">
        <f t="shared" ca="1" si="69"/>
        <v>-8.9551218122414517E-4</v>
      </c>
      <c r="E392" s="60">
        <f t="shared" ca="1" si="70"/>
        <v>16.50273923426262</v>
      </c>
      <c r="F392" s="60">
        <f t="shared" ca="1" si="71"/>
        <v>0.54961545557051605</v>
      </c>
      <c r="G392" s="60">
        <f t="shared" ca="1" si="72"/>
        <v>10.769596644900773</v>
      </c>
      <c r="H392" s="60">
        <f t="shared" ca="1" si="73"/>
        <v>-16.41185426373351</v>
      </c>
      <c r="I392" s="60">
        <f t="shared" ca="1" si="74"/>
        <v>9.679102436244829</v>
      </c>
      <c r="K392" s="53"/>
      <c r="L392" s="54"/>
    </row>
    <row r="393" spans="1:12" x14ac:dyDescent="0.2">
      <c r="A393" s="60">
        <f t="shared" si="66"/>
        <v>1.9199999999999811</v>
      </c>
      <c r="B393" s="60">
        <f t="shared" si="67"/>
        <v>9.5</v>
      </c>
      <c r="C393" s="60">
        <f t="shared" ca="1" si="68"/>
        <v>-9.7043164926160941E-2</v>
      </c>
      <c r="D393" s="60">
        <f t="shared" ca="1" si="69"/>
        <v>-4.8521582463080472E-4</v>
      </c>
      <c r="E393" s="60">
        <f t="shared" ca="1" si="70"/>
        <v>16.411854263733616</v>
      </c>
      <c r="F393" s="60">
        <f t="shared" ca="1" si="71"/>
        <v>0.54871994338929186</v>
      </c>
      <c r="G393" s="60">
        <f t="shared" ca="1" si="72"/>
        <v>11.062765593870944</v>
      </c>
      <c r="H393" s="60">
        <f t="shared" ca="1" si="73"/>
        <v>-16.285520181098629</v>
      </c>
      <c r="I393" s="60">
        <f t="shared" ca="1" si="74"/>
        <v>9.5970431649261609</v>
      </c>
      <c r="K393" s="53"/>
      <c r="L393" s="54"/>
    </row>
    <row r="394" spans="1:12" x14ac:dyDescent="0.2">
      <c r="A394" s="60">
        <f t="shared" si="66"/>
        <v>1.9249999999999809</v>
      </c>
      <c r="B394" s="60">
        <f t="shared" si="67"/>
        <v>9.5</v>
      </c>
      <c r="C394" s="60">
        <f t="shared" ca="1" si="68"/>
        <v>-1.5615564020666994E-2</v>
      </c>
      <c r="D394" s="60">
        <f t="shared" ca="1" si="69"/>
        <v>-7.8077820103334978E-5</v>
      </c>
      <c r="E394" s="60">
        <f t="shared" ca="1" si="70"/>
        <v>16.285520181098789</v>
      </c>
      <c r="F394" s="60">
        <f t="shared" ca="1" si="71"/>
        <v>0.54823472756466107</v>
      </c>
      <c r="G394" s="60">
        <f t="shared" ca="1" si="72"/>
        <v>11.362081934441324</v>
      </c>
      <c r="H394" s="60">
        <f t="shared" ca="1" si="73"/>
        <v>-16.124382898041222</v>
      </c>
      <c r="I394" s="60">
        <f t="shared" ca="1" si="74"/>
        <v>9.515615564020667</v>
      </c>
      <c r="K394" s="53"/>
      <c r="L394" s="54"/>
    </row>
    <row r="395" spans="1:12" x14ac:dyDescent="0.2">
      <c r="A395" s="60">
        <f t="shared" si="66"/>
        <v>1.9299999999999808</v>
      </c>
      <c r="B395" s="60">
        <f t="shared" si="67"/>
        <v>9.5</v>
      </c>
      <c r="C395" s="60">
        <f t="shared" ca="1" si="68"/>
        <v>6.5006350469539953E-2</v>
      </c>
      <c r="D395" s="60">
        <f t="shared" ca="1" si="69"/>
        <v>3.2503175234769975E-4</v>
      </c>
      <c r="E395" s="60">
        <f t="shared" ca="1" si="70"/>
        <v>16.124382898041389</v>
      </c>
      <c r="F395" s="60">
        <f t="shared" ca="1" si="71"/>
        <v>0.54815664974455769</v>
      </c>
      <c r="G395" s="60">
        <f t="shared" ca="1" si="72"/>
        <v>11.666818607584545</v>
      </c>
      <c r="H395" s="60">
        <f t="shared" ca="1" si="73"/>
        <v>-15.929158823892125</v>
      </c>
      <c r="I395" s="60">
        <f t="shared" ca="1" si="74"/>
        <v>9.43499364953046</v>
      </c>
      <c r="K395" s="53"/>
      <c r="L395" s="54"/>
    </row>
    <row r="396" spans="1:12" x14ac:dyDescent="0.2">
      <c r="A396" s="60">
        <f t="shared" si="66"/>
        <v>1.9349999999999807</v>
      </c>
      <c r="B396" s="60">
        <f t="shared" si="67"/>
        <v>9.5</v>
      </c>
      <c r="C396" s="60">
        <f t="shared" ca="1" si="68"/>
        <v>0.144652144589001</v>
      </c>
      <c r="D396" s="60">
        <f t="shared" ca="1" si="69"/>
        <v>7.2326072294500495E-4</v>
      </c>
      <c r="E396" s="60">
        <f t="shared" ca="1" si="70"/>
        <v>15.929158823892209</v>
      </c>
      <c r="F396" s="60">
        <f t="shared" ca="1" si="71"/>
        <v>0.54848168149690535</v>
      </c>
      <c r="G396" s="60">
        <f t="shared" ca="1" si="72"/>
        <v>11.976244039599061</v>
      </c>
      <c r="H396" s="60">
        <f t="shared" ca="1" si="73"/>
        <v>-15.700632549756531</v>
      </c>
      <c r="I396" s="60">
        <f t="shared" ca="1" si="74"/>
        <v>9.355347855410999</v>
      </c>
      <c r="K396" s="53"/>
      <c r="L396" s="54"/>
    </row>
    <row r="397" spans="1:12" x14ac:dyDescent="0.2">
      <c r="A397" s="60">
        <f t="shared" si="66"/>
        <v>1.9399999999999806</v>
      </c>
      <c r="B397" s="60">
        <f t="shared" si="67"/>
        <v>9.5</v>
      </c>
      <c r="C397" s="60">
        <f t="shared" ca="1" si="68"/>
        <v>0.22315530733778388</v>
      </c>
      <c r="D397" s="60">
        <f t="shared" ca="1" si="69"/>
        <v>1.1157765366889194E-3</v>
      </c>
      <c r="E397" s="60">
        <f t="shared" ca="1" si="70"/>
        <v>15.700632549756577</v>
      </c>
      <c r="F397" s="60">
        <f t="shared" ca="1" si="71"/>
        <v>0.54920494221985039</v>
      </c>
      <c r="G397" s="60">
        <f t="shared" ca="1" si="72"/>
        <v>12.289623810688319</v>
      </c>
      <c r="H397" s="60">
        <f t="shared" ca="1" si="73"/>
        <v>-15.439654405372107</v>
      </c>
      <c r="I397" s="60">
        <f t="shared" ca="1" si="74"/>
        <v>9.2768446926622161</v>
      </c>
      <c r="K397" s="53"/>
      <c r="L397" s="54"/>
    </row>
    <row r="398" spans="1:12" x14ac:dyDescent="0.2">
      <c r="A398" s="60">
        <f t="shared" si="66"/>
        <v>1.9449999999999805</v>
      </c>
      <c r="B398" s="60">
        <f t="shared" si="67"/>
        <v>9.5</v>
      </c>
      <c r="C398" s="60">
        <f t="shared" ca="1" si="68"/>
        <v>0.30035357936464457</v>
      </c>
      <c r="D398" s="60">
        <f t="shared" ca="1" si="69"/>
        <v>1.5017678968232229E-3</v>
      </c>
      <c r="E398" s="60">
        <f t="shared" ca="1" si="70"/>
        <v>15.439654405372139</v>
      </c>
      <c r="F398" s="60">
        <f t="shared" ca="1" si="71"/>
        <v>0.55032071875653932</v>
      </c>
      <c r="G398" s="60">
        <f t="shared" ca="1" si="72"/>
        <v>12.606222312631093</v>
      </c>
      <c r="H398" s="60">
        <f t="shared" ca="1" si="73"/>
        <v>-15.147137895428621</v>
      </c>
      <c r="I398" s="60">
        <f t="shared" ca="1" si="74"/>
        <v>9.1996464206353554</v>
      </c>
      <c r="K398" s="53"/>
      <c r="L398" s="54"/>
    </row>
    <row r="399" spans="1:12" x14ac:dyDescent="0.2">
      <c r="A399" s="60">
        <f t="shared" si="66"/>
        <v>1.9499999999999804</v>
      </c>
      <c r="B399" s="60">
        <f t="shared" si="67"/>
        <v>9.5</v>
      </c>
      <c r="C399" s="60">
        <f t="shared" ca="1" si="68"/>
        <v>0.37608926884178828</v>
      </c>
      <c r="D399" s="60">
        <f t="shared" ca="1" si="69"/>
        <v>1.8804463442089415E-3</v>
      </c>
      <c r="E399" s="60">
        <f t="shared" ca="1" si="70"/>
        <v>15.147137895428742</v>
      </c>
      <c r="F399" s="60">
        <f t="shared" ca="1" si="71"/>
        <v>0.55182248665336253</v>
      </c>
      <c r="G399" s="60">
        <f t="shared" ca="1" si="72"/>
        <v>12.925304391980394</v>
      </c>
      <c r="H399" s="60">
        <f t="shared" ca="1" si="73"/>
        <v>-14.824057022276868</v>
      </c>
      <c r="I399" s="60">
        <f t="shared" ca="1" si="74"/>
        <v>9.1239107311582117</v>
      </c>
      <c r="K399" s="53"/>
      <c r="L399" s="54"/>
    </row>
    <row r="400" spans="1:12" x14ac:dyDescent="0.2">
      <c r="A400" s="60">
        <f t="shared" si="66"/>
        <v>1.9549999999999803</v>
      </c>
      <c r="B400" s="60">
        <f t="shared" si="67"/>
        <v>9.5</v>
      </c>
      <c r="C400" s="60">
        <f t="shared" ca="1" si="68"/>
        <v>0.4502095539531723</v>
      </c>
      <c r="D400" s="60">
        <f t="shared" ca="1" si="69"/>
        <v>2.2510477697658617E-3</v>
      </c>
      <c r="E400" s="60">
        <f t="shared" ca="1" si="70"/>
        <v>14.824057022276804</v>
      </c>
      <c r="F400" s="60">
        <f t="shared" ca="1" si="71"/>
        <v>0.55370293299757145</v>
      </c>
      <c r="G400" s="60">
        <f t="shared" ca="1" si="72"/>
        <v>13.246136975297055</v>
      </c>
      <c r="H400" s="60">
        <f t="shared" ca="1" si="73"/>
        <v>-14.471443502135232</v>
      </c>
      <c r="I400" s="60">
        <f t="shared" ca="1" si="74"/>
        <v>9.0497904460468277</v>
      </c>
      <c r="K400" s="53"/>
      <c r="L400" s="54"/>
    </row>
    <row r="401" spans="1:12" x14ac:dyDescent="0.2">
      <c r="A401" s="60">
        <f t="shared" si="66"/>
        <v>1.9599999999999802</v>
      </c>
      <c r="B401" s="60">
        <f t="shared" si="67"/>
        <v>9.5</v>
      </c>
      <c r="C401" s="60">
        <f t="shared" ca="1" si="68"/>
        <v>0.52256677146384867</v>
      </c>
      <c r="D401" s="60">
        <f t="shared" ca="1" si="69"/>
        <v>2.6128338573192435E-3</v>
      </c>
      <c r="E401" s="60">
        <f t="shared" ca="1" si="70"/>
        <v>14.471443502135273</v>
      </c>
      <c r="F401" s="60">
        <f t="shared" ca="1" si="71"/>
        <v>0.55595398076733726</v>
      </c>
      <c r="G401" s="60">
        <f t="shared" ca="1" si="72"/>
        <v>13.5679906730001</v>
      </c>
      <c r="H401" s="60">
        <f t="shared" ca="1" si="73"/>
        <v>-14.090383882065005</v>
      </c>
      <c r="I401" s="60">
        <f t="shared" ca="1" si="74"/>
        <v>8.9774332285361513</v>
      </c>
      <c r="K401" s="53"/>
      <c r="L401" s="54"/>
    </row>
    <row r="402" spans="1:12" x14ac:dyDescent="0.2">
      <c r="A402" s="60">
        <f t="shared" ref="A402:A409" si="75">+A401+$H$2</f>
        <v>1.9649999999999801</v>
      </c>
      <c r="B402" s="60">
        <f t="shared" ref="B402:B409" si="76">+B401</f>
        <v>9.5</v>
      </c>
      <c r="C402" s="60">
        <f t="shared" ref="C402:C409" ca="1" si="77">B402-I402</f>
        <v>0.59301869087417458</v>
      </c>
      <c r="D402" s="60">
        <f t="shared" ref="D402:D409" ca="1" si="78">+C402*H$2</f>
        <v>2.9650934543708728E-3</v>
      </c>
      <c r="E402" s="60">
        <f t="shared" ref="E402:E409" ca="1" si="79">+(C402-C401)/H$2</f>
        <v>14.090383882065183</v>
      </c>
      <c r="F402" s="60">
        <f t="shared" ref="F402:F409" ca="1" si="80">+F401+C401*$H$2</f>
        <v>0.55856681462465652</v>
      </c>
      <c r="G402" s="60">
        <f t="shared" ref="G402:G409" ca="1" si="81">+(C402*D$3+D$3*(F402)/D$4+D$3*D$5*E402)+(D$3=0)*H$1</f>
        <v>13.89014135849855</v>
      </c>
      <c r="H402" s="60">
        <f t="shared" ref="H402:H409" ca="1" si="82">+IF(A402-$H$3&gt;=0,IF($D$3&gt;0,(OFFSET(G402,-$H$3/$H$2,0,1,1)*D$1-I402)/D$2,(G402*D$1-I402)/D$2),0)</f>
        <v>-13.682016565130326</v>
      </c>
      <c r="I402" s="60">
        <f t="shared" ref="I402:I409" ca="1" si="83">+I401+H401*H$2</f>
        <v>8.9069813091258254</v>
      </c>
      <c r="K402" s="53"/>
      <c r="L402" s="54"/>
    </row>
    <row r="403" spans="1:12" x14ac:dyDescent="0.2">
      <c r="A403" s="60">
        <f t="shared" si="75"/>
        <v>1.96999999999998</v>
      </c>
      <c r="B403" s="60">
        <f t="shared" si="76"/>
        <v>9.5</v>
      </c>
      <c r="C403" s="60">
        <f t="shared" ca="1" si="77"/>
        <v>0.66142877369982678</v>
      </c>
      <c r="D403" s="60">
        <f t="shared" ca="1" si="78"/>
        <v>3.307143868499134E-3</v>
      </c>
      <c r="E403" s="60">
        <f t="shared" ca="1" si="79"/>
        <v>13.682016565130439</v>
      </c>
      <c r="F403" s="60">
        <f t="shared" ca="1" si="80"/>
        <v>0.56153190807902742</v>
      </c>
      <c r="G403" s="60">
        <f t="shared" ca="1" si="81"/>
        <v>14.211871719358676</v>
      </c>
      <c r="H403" s="60">
        <f t="shared" ca="1" si="82"/>
        <v>-13.24752875128606</v>
      </c>
      <c r="I403" s="60">
        <f t="shared" ca="1" si="83"/>
        <v>8.8385712263001732</v>
      </c>
      <c r="K403" s="53"/>
      <c r="L403" s="54"/>
    </row>
    <row r="404" spans="1:12" x14ac:dyDescent="0.2">
      <c r="A404" s="60">
        <f t="shared" si="75"/>
        <v>1.9749999999999799</v>
      </c>
      <c r="B404" s="60">
        <f t="shared" si="76"/>
        <v>9.5</v>
      </c>
      <c r="C404" s="60">
        <f t="shared" ca="1" si="77"/>
        <v>0.72766641745625726</v>
      </c>
      <c r="D404" s="60">
        <f t="shared" ca="1" si="78"/>
        <v>3.6383320872812866E-3</v>
      </c>
      <c r="E404" s="60">
        <f t="shared" ca="1" si="79"/>
        <v>13.247528751286097</v>
      </c>
      <c r="F404" s="60">
        <f t="shared" ca="1" si="80"/>
        <v>0.56483905194752659</v>
      </c>
      <c r="G404" s="60">
        <f t="shared" ca="1" si="81"/>
        <v>14.532472777356151</v>
      </c>
      <c r="H404" s="60">
        <f t="shared" ca="1" si="82"/>
        <v>-12.788153301645412</v>
      </c>
      <c r="I404" s="60">
        <f t="shared" ca="1" si="83"/>
        <v>8.7723335825437427</v>
      </c>
      <c r="K404" s="53"/>
      <c r="L404" s="54"/>
    </row>
    <row r="405" spans="1:12" x14ac:dyDescent="0.2">
      <c r="A405" s="60">
        <f t="shared" si="75"/>
        <v>1.9799999999999798</v>
      </c>
      <c r="B405" s="60">
        <f t="shared" si="76"/>
        <v>9.5</v>
      </c>
      <c r="C405" s="60">
        <f t="shared" ca="1" si="77"/>
        <v>0.7916071839644836</v>
      </c>
      <c r="D405" s="60">
        <f t="shared" ca="1" si="78"/>
        <v>3.9580359198224183E-3</v>
      </c>
      <c r="E405" s="60">
        <f t="shared" ca="1" si="79"/>
        <v>12.788153301645266</v>
      </c>
      <c r="F405" s="60">
        <f t="shared" ca="1" si="80"/>
        <v>0.56847738403480785</v>
      </c>
      <c r="G405" s="60">
        <f t="shared" ca="1" si="81"/>
        <v>14.851245374364019</v>
      </c>
      <c r="H405" s="60">
        <f t="shared" ca="1" si="82"/>
        <v>-12.305165533870523</v>
      </c>
      <c r="I405" s="60">
        <f t="shared" ca="1" si="83"/>
        <v>8.7083928160355164</v>
      </c>
      <c r="K405" s="53"/>
      <c r="L405" s="54"/>
    </row>
    <row r="406" spans="1:12" x14ac:dyDescent="0.2">
      <c r="A406" s="60">
        <f t="shared" si="75"/>
        <v>1.9849999999999797</v>
      </c>
      <c r="B406" s="60">
        <f t="shared" si="76"/>
        <v>9.5</v>
      </c>
      <c r="C406" s="60">
        <f t="shared" ca="1" si="77"/>
        <v>0.8531330116338367</v>
      </c>
      <c r="D406" s="60">
        <f t="shared" ca="1" si="78"/>
        <v>4.265665058169184E-3</v>
      </c>
      <c r="E406" s="60">
        <f t="shared" ca="1" si="79"/>
        <v>12.305165533870621</v>
      </c>
      <c r="F406" s="60">
        <f t="shared" ca="1" si="80"/>
        <v>0.57243541995463032</v>
      </c>
      <c r="G406" s="60">
        <f t="shared" ca="1" si="81"/>
        <v>15.167501621134662</v>
      </c>
      <c r="H406" s="60">
        <f t="shared" ca="1" si="82"/>
        <v>-11.799879956501666</v>
      </c>
      <c r="I406" s="60">
        <f t="shared" ca="1" si="83"/>
        <v>8.6468669883661633</v>
      </c>
      <c r="K406" s="53"/>
      <c r="L406" s="54"/>
    </row>
    <row r="407" spans="1:12" x14ac:dyDescent="0.2">
      <c r="A407" s="60">
        <f t="shared" si="75"/>
        <v>1.9899999999999796</v>
      </c>
      <c r="B407" s="60">
        <f t="shared" si="76"/>
        <v>9.5</v>
      </c>
      <c r="C407" s="60">
        <f t="shared" ca="1" si="77"/>
        <v>0.91213241141634427</v>
      </c>
      <c r="D407" s="60">
        <f t="shared" ca="1" si="78"/>
        <v>4.5606620570817213E-3</v>
      </c>
      <c r="E407" s="60">
        <f t="shared" ca="1" si="79"/>
        <v>11.799879956501513</v>
      </c>
      <c r="F407" s="60">
        <f t="shared" ca="1" si="80"/>
        <v>0.57670108501279949</v>
      </c>
      <c r="G407" s="60">
        <f t="shared" ca="1" si="81"/>
        <v>15.480566306146507</v>
      </c>
      <c r="H407" s="60">
        <f t="shared" ca="1" si="82"/>
        <v>-11.273646950095619</v>
      </c>
      <c r="I407" s="60">
        <f t="shared" ca="1" si="83"/>
        <v>8.5878675885836557</v>
      </c>
      <c r="K407" s="53"/>
      <c r="L407" s="54"/>
    </row>
    <row r="408" spans="1:12" x14ac:dyDescent="0.2">
      <c r="A408" s="60">
        <f t="shared" si="75"/>
        <v>1.9949999999999795</v>
      </c>
      <c r="B408" s="60">
        <f t="shared" si="76"/>
        <v>9.5</v>
      </c>
      <c r="C408" s="60">
        <f t="shared" ca="1" si="77"/>
        <v>0.96850064616682197</v>
      </c>
      <c r="D408" s="60">
        <f t="shared" ca="1" si="78"/>
        <v>4.8425032308341102E-3</v>
      </c>
      <c r="E408" s="60">
        <f t="shared" ca="1" si="79"/>
        <v>11.273646950095539</v>
      </c>
      <c r="F408" s="60">
        <f t="shared" ca="1" si="80"/>
        <v>0.58126174706988121</v>
      </c>
      <c r="G408" s="60">
        <f t="shared" ca="1" si="81"/>
        <v>15.789778261804107</v>
      </c>
      <c r="H408" s="60">
        <f t="shared" ca="1" si="82"/>
        <v>-10.727849403080446</v>
      </c>
      <c r="I408" s="60">
        <f t="shared" ca="1" si="83"/>
        <v>8.531499353833178</v>
      </c>
      <c r="K408" s="53"/>
      <c r="L408" s="54"/>
    </row>
    <row r="409" spans="1:12" x14ac:dyDescent="0.2">
      <c r="A409" s="60">
        <f t="shared" si="75"/>
        <v>1.9999999999999793</v>
      </c>
      <c r="B409" s="60">
        <f t="shared" si="76"/>
        <v>9.5</v>
      </c>
      <c r="C409" s="60">
        <f t="shared" ca="1" si="77"/>
        <v>1.0221398931822243</v>
      </c>
      <c r="D409" s="60">
        <f t="shared" ca="1" si="78"/>
        <v>5.110699465911122E-3</v>
      </c>
      <c r="E409" s="60">
        <f t="shared" ca="1" si="79"/>
        <v>10.727849403080469</v>
      </c>
      <c r="F409" s="60">
        <f t="shared" ca="1" si="80"/>
        <v>0.58610425030071533</v>
      </c>
      <c r="G409" s="60">
        <f t="shared" ca="1" si="81"/>
        <v>16.094491685402524</v>
      </c>
      <c r="H409" s="60">
        <f t="shared" ca="1" si="82"/>
        <v>-10.163899310252688</v>
      </c>
      <c r="I409" s="60">
        <f t="shared" ca="1" si="83"/>
        <v>8.4778601068177757</v>
      </c>
      <c r="K409" s="53"/>
      <c r="L409" s="54"/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Simulasi</vt:lpstr>
      <vt:lpstr>OLCC</vt:lpstr>
      <vt:lpstr>OLZN</vt:lpstr>
      <vt:lpstr>CLZN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Esti</dc:creator>
  <cp:lastModifiedBy>Hp</cp:lastModifiedBy>
  <dcterms:created xsi:type="dcterms:W3CDTF">2005-10-08T13:53:35Z</dcterms:created>
  <dcterms:modified xsi:type="dcterms:W3CDTF">2020-09-23T12:29:35Z</dcterms:modified>
</cp:coreProperties>
</file>