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rune_attr_config" sheetId="5" r:id="rId1"/>
    <sheet name="__rune_attr_config_atf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<sst xmlns="http://schemas.openxmlformats.org/spreadsheetml/2006/main" count="129" uniqueCount="83">
  <si>
    <t>符文属性索引</t>
  </si>
  <si>
    <t>属性中文1
随机概率（可重复，和符文品质无关）
89%概率出现1条属性
9%概率出现2条属性
2%概率出现3条属性</t>
  </si>
  <si>
    <t>最小值</t>
  </si>
  <si>
    <t>最大值</t>
  </si>
  <si>
    <t>是否禁用</t>
  </si>
  <si>
    <t>属性名</t>
  </si>
  <si>
    <t>属性类型</t>
  </si>
  <si>
    <t>属性值</t>
  </si>
  <si>
    <t>差值</t>
  </si>
  <si>
    <t>小数位数</t>
  </si>
  <si>
    <t>紫</t>
  </si>
  <si>
    <t>紫-金</t>
  </si>
  <si>
    <t>金-红</t>
  </si>
  <si>
    <t>红以上</t>
  </si>
  <si>
    <t>id</t>
  </si>
  <si>
    <t>IsDisable</t>
  </si>
  <si>
    <t>AttrName</t>
  </si>
  <si>
    <t>AttrClass</t>
  </si>
  <si>
    <t>AttrSection</t>
  </si>
  <si>
    <t>Decimal</t>
  </si>
  <si>
    <t>r_4</t>
  </si>
  <si>
    <t>r_5</t>
  </si>
  <si>
    <t>r_7</t>
  </si>
  <si>
    <t>攻击力(基础)</t>
  </si>
  <si>
    <t>生命值(基础)</t>
  </si>
  <si>
    <t>%移动速度(基础百分比)</t>
  </si>
  <si>
    <t>生命恢复(基础单位秒)</t>
  </si>
  <si>
    <t>蓝量回复(基础单位秒)</t>
  </si>
  <si>
    <t>技能急速(基础)</t>
  </si>
  <si>
    <t>%闪避(基础)</t>
  </si>
  <si>
    <t>%经验值获取(基础)</t>
  </si>
  <si>
    <t>%灵魂获取(基础)</t>
  </si>
  <si>
    <t>%暴击概率(基础)</t>
  </si>
  <si>
    <t>%暴击伤害(基础)</t>
  </si>
  <si>
    <t>%伤害加成(基础)</t>
  </si>
  <si>
    <t>%元素伤害(基础)</t>
  </si>
  <si>
    <t>%元素穿透(基础)</t>
  </si>
  <si>
    <t>%伤害减免(基础)</t>
  </si>
  <si>
    <t>防御力(基础)</t>
  </si>
  <si>
    <t>激活索引</t>
  </si>
  <si>
    <t>属性中文</t>
  </si>
  <si>
    <t>类型</t>
  </si>
  <si>
    <t>attr_id</t>
  </si>
  <si>
    <t>AttackDamage</t>
  </si>
  <si>
    <t>Base</t>
  </si>
  <si>
    <t>%攻击力(基础百分比)</t>
  </si>
  <si>
    <t>BonusPercent</t>
  </si>
  <si>
    <t>PhyicalArmor</t>
  </si>
  <si>
    <t>MaxHealth</t>
  </si>
  <si>
    <t>攻击速度(基础)</t>
  </si>
  <si>
    <t>AttackSpeed</t>
  </si>
  <si>
    <t>%攻击速度(基础百分比)</t>
  </si>
  <si>
    <t>BasePercent</t>
  </si>
  <si>
    <t>MoveSpeed</t>
  </si>
  <si>
    <t>HealthRegen</t>
  </si>
  <si>
    <t>ManaRegen</t>
  </si>
  <si>
    <t>AbilityHaste</t>
  </si>
  <si>
    <t>EvasionProb</t>
  </si>
  <si>
    <t>SingleExpeIncrease</t>
  </si>
  <si>
    <t>SoulGetRate</t>
  </si>
  <si>
    <t>CriticalChance</t>
  </si>
  <si>
    <t>CriticalDamage</t>
  </si>
  <si>
    <t>DamageBonusMul</t>
  </si>
  <si>
    <t>AllElementDamageBonus</t>
  </si>
  <si>
    <t>AllElementPent</t>
  </si>
  <si>
    <t>DmgReductionPct</t>
  </si>
  <si>
    <t>%生命值(基础加成)</t>
  </si>
  <si>
    <t>%火元素伤害(基础)</t>
  </si>
  <si>
    <t>FireDamageBonus</t>
  </si>
  <si>
    <t>%雷元素伤害(基础)</t>
  </si>
  <si>
    <t>ThunderDamageBonus</t>
  </si>
  <si>
    <t>%冰元素伤害(基础)</t>
  </si>
  <si>
    <t>IceDamageBonus</t>
  </si>
  <si>
    <t>%风元素伤害(基础)</t>
  </si>
  <si>
    <t>WindDamageBonus</t>
  </si>
  <si>
    <t>%火元素穿透(基础)</t>
  </si>
  <si>
    <t>FirePent</t>
  </si>
  <si>
    <t>%雷元素穿透(基础)</t>
  </si>
  <si>
    <t>ThunderPent</t>
  </si>
  <si>
    <t>%冰元素穿透(基础)</t>
  </si>
  <si>
    <t>IcePent</t>
  </si>
  <si>
    <t>%风元素穿透(基础)</t>
  </si>
  <si>
    <t>WindPent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</si>
</sst>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0" fontId="5" fillId="3" borderId="4" xfId="0" applyNumberFormat="1" applyFont="1" applyFill="1" applyBorder="1" applyAlignment="1">
      <alignment horizontal="center" vertical="center" wrapText="1"/>
    </xf>
    <xf numFmtId="10" fontId="5" fillId="3" borderId="4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0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0" fontId="5" fillId="3" borderId="6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0" fontId="5" fillId="3" borderId="7" xfId="0" applyNumberFormat="1" applyFont="1" applyFill="1" applyBorder="1" applyAlignment="1">
      <alignment horizontal="center" vertical="center" wrapText="1"/>
    </xf>
    <xf numFmtId="10" fontId="4" fillId="2" borderId="9" xfId="0" applyNumberFormat="1" applyFont="1" applyFill="1" applyBorder="1" applyAlignment="1">
      <alignment horizontal="center" vertical="center" wrapText="1"/>
    </xf>
    <xf numFmtId="10" fontId="5" fillId="3" borderId="10" xfId="0" applyNumberFormat="1" applyFont="1" applyFill="1" applyBorder="1" applyAlignment="1">
      <alignment horizontal="center" vertical="center" wrapText="1"/>
    </xf>
    <xf numFmtId="10" fontId="5" fillId="3" borderId="11" xfId="0" applyNumberFormat="1" applyFont="1" applyFill="1" applyBorder="1" applyAlignment="1">
      <alignment horizontal="center" vertical="center" wrapText="1"/>
    </xf>
    <xf numFmtId="10" fontId="5" fillId="3" borderId="1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70476CF5-B433-4A48-BF77-5C86CA7AF790}">
      <tableStyleElement type="wholeTable" dxfId="1"/>
      <tableStyleElement type="headerRow" dxfId="0"/>
    </tableStyle>
    <tableStyle name="黑色中色系标题行镶边行表格样式" count="3" xr9:uid="{3F317CE3-7A15-4273-89B3-D30AC4552CFD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F800F1C7-E00C-4E4E-8F37-C2D274DA066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C5692204-B3D2-42B7-B2BF-26265595357A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AD7F0090-92BE-4F05-BC03-B372C44442BE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zoomScale="85" zoomScaleNormal="85" workbookViewId="0">
      <pane xSplit="1" topLeftCell="B1" activePane="topRight" state="frozen"/>
      <selection/>
      <selection pane="topRight" activeCell="H8" sqref="H8"/>
    </sheetView>
  </sheetViews>
  <sheetFormatPr defaultColWidth="9" defaultRowHeight="13.5"/>
  <cols>
    <col min="1" max="1" width="19.0083333333333" style="8" customWidth="1"/>
    <col min="2" max="2" width="43.0083333333333" style="8" customWidth="1"/>
    <col min="3" max="5" width="13.0083333333333" style="10" customWidth="1"/>
    <col min="6" max="6" width="29.0083333333333" style="11" customWidth="1"/>
    <col min="7" max="7" width="17.675" style="11" customWidth="1"/>
    <col min="8" max="8" width="16.8416666666667" style="11" customWidth="1"/>
    <col min="9" max="9" width="11.0083333333333" style="11" customWidth="1"/>
    <col min="10" max="10" width="15.0083333333333" style="8" customWidth="1"/>
    <col min="11" max="11" width="12.175" style="12" customWidth="1"/>
    <col min="12" max="12" width="9.50833333333333" style="8" customWidth="1"/>
    <col min="13" max="13" width="13.175" style="12" customWidth="1"/>
    <col min="14" max="14" width="9.50833333333333" style="8" customWidth="1"/>
    <col min="15" max="15" width="13.175" style="12" customWidth="1"/>
    <col min="16" max="16" width="9.50833333333333" style="8" customWidth="1"/>
    <col min="17" max="17" width="14.175" style="12" customWidth="1"/>
    <col min="18" max="16384" width="9" style="8"/>
  </cols>
  <sheetData>
    <row r="1" ht="100.25" customHeight="1" spans="1:17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5" t="s">
        <v>9</v>
      </c>
      <c r="K1" s="26" t="s">
        <v>10</v>
      </c>
      <c r="L1" s="27"/>
      <c r="M1" s="26" t="s">
        <v>11</v>
      </c>
      <c r="N1" s="27"/>
      <c r="O1" s="26" t="s">
        <v>12</v>
      </c>
      <c r="P1" s="27"/>
      <c r="Q1" s="37" t="s">
        <v>13</v>
      </c>
    </row>
    <row r="2" ht="30.5" customHeight="1" spans="1:17">
      <c r="A2" s="16" t="s">
        <v>14</v>
      </c>
      <c r="B2" s="17"/>
      <c r="C2" s="18"/>
      <c r="D2" s="18"/>
      <c r="E2" s="18" t="s">
        <v>15</v>
      </c>
      <c r="F2" s="17" t="s">
        <v>16</v>
      </c>
      <c r="G2" s="17" t="s">
        <v>17</v>
      </c>
      <c r="H2" s="17" t="s">
        <v>18</v>
      </c>
      <c r="I2" s="17"/>
      <c r="J2" s="28" t="s">
        <v>19</v>
      </c>
      <c r="K2" s="29"/>
      <c r="L2" s="28" t="s">
        <v>20</v>
      </c>
      <c r="M2" s="29"/>
      <c r="N2" s="28" t="s">
        <v>21</v>
      </c>
      <c r="O2" s="30"/>
      <c r="P2" s="28" t="s">
        <v>22</v>
      </c>
      <c r="Q2" s="38"/>
    </row>
    <row r="3" s="8" customFormat="1" ht="30.5" customHeight="1" spans="1:17">
      <c r="A3" s="19">
        <v>1</v>
      </c>
      <c r="B3" s="20" t="s">
        <v>23</v>
      </c>
      <c r="C3" s="20">
        <v>1</v>
      </c>
      <c r="D3" s="20">
        <v>5</v>
      </c>
      <c r="E3" s="20">
        <v>0</v>
      </c>
      <c r="F3" s="20" t="str">
        <f>IF(ISTEXT(B3),VLOOKUP(B3,__rune_attr_config_atf!B:D,2,FALSE),"")</f>
        <v>AttackDamage</v>
      </c>
      <c r="G3" s="20" t="str">
        <f>IF(ISTEXT(B3),VLOOKUP(B3,__rune_attr_config_atf!B:D,3,FALSE),"")</f>
        <v>Base</v>
      </c>
      <c r="H3" s="20" t="str">
        <f>C3&amp;"-"&amp;D3</f>
        <v>1-5</v>
      </c>
      <c r="I3" s="20">
        <f>D3-C3</f>
        <v>4</v>
      </c>
      <c r="J3" s="31">
        <v>0</v>
      </c>
      <c r="K3" s="32">
        <v>0</v>
      </c>
      <c r="L3" s="31">
        <f>C3+ROUND(I3*K3,J3)</f>
        <v>1</v>
      </c>
      <c r="M3" s="32">
        <v>0.4</v>
      </c>
      <c r="N3" s="33">
        <f>C3+ROUND(I3*M3,J3)</f>
        <v>3</v>
      </c>
      <c r="O3" s="34">
        <v>0.7</v>
      </c>
      <c r="P3" s="33">
        <f>C3+ROUND(I3*O3,J3)</f>
        <v>4</v>
      </c>
      <c r="Q3" s="39">
        <v>1</v>
      </c>
    </row>
    <row r="4" s="8" customFormat="1" ht="30.5" customHeight="1" spans="1:17">
      <c r="A4" s="19">
        <v>2</v>
      </c>
      <c r="B4" s="20" t="s">
        <v>24</v>
      </c>
      <c r="C4" s="20">
        <v>10</v>
      </c>
      <c r="D4" s="20">
        <v>50</v>
      </c>
      <c r="E4" s="20">
        <v>0</v>
      </c>
      <c r="F4" s="20" t="str">
        <f>IF(ISTEXT(B4),VLOOKUP(B4,__rune_attr_config_atf!B:D,2,FALSE),"")</f>
        <v>MaxHealth</v>
      </c>
      <c r="G4" s="20" t="str">
        <f>IF(ISTEXT(B4),VLOOKUP(B4,__rune_attr_config_atf!B:D,3,FALSE),"")</f>
        <v>Base</v>
      </c>
      <c r="H4" s="20" t="str">
        <f t="shared" ref="H4:H18" si="0">C4&amp;"-"&amp;D4</f>
        <v>10-50</v>
      </c>
      <c r="I4" s="20">
        <f t="shared" ref="I4:I28" si="1">D4-C4</f>
        <v>40</v>
      </c>
      <c r="J4" s="31">
        <v>0</v>
      </c>
      <c r="K4" s="32">
        <v>0</v>
      </c>
      <c r="L4" s="31">
        <f t="shared" ref="L4:L19" si="2">C4+ROUND(I4*K4,J4)</f>
        <v>10</v>
      </c>
      <c r="M4" s="32">
        <v>0.4</v>
      </c>
      <c r="N4" s="33">
        <f t="shared" ref="N4:N19" si="3">C4+ROUND(I4*M4,J4)</f>
        <v>26</v>
      </c>
      <c r="O4" s="34">
        <v>0.7</v>
      </c>
      <c r="P4" s="33">
        <f t="shared" ref="P4:P19" si="4">C4+ROUND(I4*O4,J4)</f>
        <v>38</v>
      </c>
      <c r="Q4" s="39">
        <v>1</v>
      </c>
    </row>
    <row r="5" s="8" customFormat="1" ht="30.5" customHeight="1" spans="1:17">
      <c r="A5" s="19">
        <v>3</v>
      </c>
      <c r="B5" s="20" t="s">
        <v>25</v>
      </c>
      <c r="C5" s="20">
        <v>5</v>
      </c>
      <c r="D5" s="20">
        <v>25</v>
      </c>
      <c r="E5" s="20">
        <v>0</v>
      </c>
      <c r="F5" s="20" t="str">
        <f>IF(ISTEXT(B5),VLOOKUP(B5,__rune_attr_config_atf!B:D,2,FALSE),"")</f>
        <v>MoveSpeed</v>
      </c>
      <c r="G5" s="20" t="str">
        <f>IF(ISTEXT(B5),VLOOKUP(B5,__rune_attr_config_atf!B:D,3,FALSE),"")</f>
        <v>BasePercent</v>
      </c>
      <c r="H5" s="20" t="str">
        <f t="shared" si="0"/>
        <v>5-25</v>
      </c>
      <c r="I5" s="20">
        <f t="shared" si="1"/>
        <v>20</v>
      </c>
      <c r="J5" s="31">
        <v>2</v>
      </c>
      <c r="K5" s="32">
        <v>0</v>
      </c>
      <c r="L5" s="31">
        <f t="shared" si="2"/>
        <v>5</v>
      </c>
      <c r="M5" s="32">
        <v>0.4</v>
      </c>
      <c r="N5" s="33">
        <f t="shared" si="3"/>
        <v>13</v>
      </c>
      <c r="O5" s="34">
        <v>0.7</v>
      </c>
      <c r="P5" s="33">
        <f t="shared" si="4"/>
        <v>19</v>
      </c>
      <c r="Q5" s="39">
        <v>1</v>
      </c>
    </row>
    <row r="6" s="8" customFormat="1" ht="30.5" customHeight="1" spans="1:17">
      <c r="A6" s="19">
        <v>4</v>
      </c>
      <c r="B6" s="20" t="s">
        <v>25</v>
      </c>
      <c r="C6" s="20">
        <v>1</v>
      </c>
      <c r="D6" s="20">
        <v>5</v>
      </c>
      <c r="E6" s="20">
        <v>0</v>
      </c>
      <c r="F6" s="20" t="str">
        <f>IF(ISTEXT(B6),VLOOKUP(B6,__rune_attr_config_atf!B:D,2,FALSE),"")</f>
        <v>MoveSpeed</v>
      </c>
      <c r="G6" s="20" t="str">
        <f>IF(ISTEXT(B6),VLOOKUP(B6,__rune_attr_config_atf!B:D,3,FALSE),"")</f>
        <v>BasePercent</v>
      </c>
      <c r="H6" s="20" t="str">
        <f t="shared" si="0"/>
        <v>1-5</v>
      </c>
      <c r="I6" s="20">
        <f t="shared" si="1"/>
        <v>4</v>
      </c>
      <c r="J6" s="31">
        <v>2</v>
      </c>
      <c r="K6" s="32">
        <v>0</v>
      </c>
      <c r="L6" s="31">
        <f t="shared" si="2"/>
        <v>1</v>
      </c>
      <c r="M6" s="32">
        <v>0.4</v>
      </c>
      <c r="N6" s="33">
        <f t="shared" si="3"/>
        <v>2.6</v>
      </c>
      <c r="O6" s="34">
        <v>0.7</v>
      </c>
      <c r="P6" s="33">
        <f t="shared" si="4"/>
        <v>3.8</v>
      </c>
      <c r="Q6" s="39">
        <v>1</v>
      </c>
    </row>
    <row r="7" s="8" customFormat="1" ht="30.5" customHeight="1" spans="1:17">
      <c r="A7" s="19">
        <v>5</v>
      </c>
      <c r="B7" s="20" t="s">
        <v>26</v>
      </c>
      <c r="C7" s="20">
        <v>1</v>
      </c>
      <c r="D7" s="20">
        <v>5</v>
      </c>
      <c r="E7" s="20">
        <v>0</v>
      </c>
      <c r="F7" s="20" t="str">
        <f>IF(ISTEXT(B7),VLOOKUP(B7,__rune_attr_config_atf!B:D,2,FALSE),"")</f>
        <v>HealthRegen</v>
      </c>
      <c r="G7" s="20" t="str">
        <f>IF(ISTEXT(B7),VLOOKUP(B7,__rune_attr_config_atf!B:D,3,FALSE),"")</f>
        <v>Base</v>
      </c>
      <c r="H7" s="20" t="str">
        <f t="shared" si="0"/>
        <v>1-5</v>
      </c>
      <c r="I7" s="20">
        <f t="shared" si="1"/>
        <v>4</v>
      </c>
      <c r="J7" s="31">
        <v>0</v>
      </c>
      <c r="K7" s="32">
        <v>0</v>
      </c>
      <c r="L7" s="31">
        <f t="shared" si="2"/>
        <v>1</v>
      </c>
      <c r="M7" s="32">
        <v>0.4</v>
      </c>
      <c r="N7" s="33">
        <f t="shared" si="3"/>
        <v>3</v>
      </c>
      <c r="O7" s="34">
        <v>0.7</v>
      </c>
      <c r="P7" s="33">
        <f t="shared" si="4"/>
        <v>4</v>
      </c>
      <c r="Q7" s="39">
        <v>1</v>
      </c>
    </row>
    <row r="8" s="8" customFormat="1" ht="30.5" customHeight="1" spans="1:17">
      <c r="A8" s="19">
        <v>6</v>
      </c>
      <c r="B8" s="20" t="s">
        <v>27</v>
      </c>
      <c r="C8" s="20">
        <v>1</v>
      </c>
      <c r="D8" s="20">
        <v>5</v>
      </c>
      <c r="E8" s="20">
        <v>0</v>
      </c>
      <c r="F8" s="20" t="str">
        <f>IF(ISTEXT(B8),VLOOKUP(B8,__rune_attr_config_atf!B:D,2,FALSE),"")</f>
        <v>ManaRegen</v>
      </c>
      <c r="G8" s="20" t="str">
        <f>IF(ISTEXT(B8),VLOOKUP(B8,__rune_attr_config_atf!B:D,3,FALSE),"")</f>
        <v>Base</v>
      </c>
      <c r="H8" s="20" t="str">
        <f t="shared" si="0"/>
        <v>1-5</v>
      </c>
      <c r="I8" s="20">
        <f t="shared" si="1"/>
        <v>4</v>
      </c>
      <c r="J8" s="31">
        <v>0</v>
      </c>
      <c r="K8" s="32">
        <v>0</v>
      </c>
      <c r="L8" s="31">
        <f t="shared" si="2"/>
        <v>1</v>
      </c>
      <c r="M8" s="32">
        <v>0.4</v>
      </c>
      <c r="N8" s="33">
        <f t="shared" si="3"/>
        <v>3</v>
      </c>
      <c r="O8" s="34">
        <v>0.7</v>
      </c>
      <c r="P8" s="33">
        <f t="shared" si="4"/>
        <v>4</v>
      </c>
      <c r="Q8" s="39">
        <v>1</v>
      </c>
    </row>
    <row r="9" s="8" customFormat="1" ht="30.5" customHeight="1" spans="1:17">
      <c r="A9" s="19">
        <v>7</v>
      </c>
      <c r="B9" s="20" t="s">
        <v>28</v>
      </c>
      <c r="C9" s="20">
        <v>5</v>
      </c>
      <c r="D9" s="20">
        <v>15</v>
      </c>
      <c r="E9" s="20">
        <v>0</v>
      </c>
      <c r="F9" s="20" t="str">
        <f>IF(ISTEXT(B9),VLOOKUP(B9,__rune_attr_config_atf!B:D,2,FALSE),"")</f>
        <v>AbilityHaste</v>
      </c>
      <c r="G9" s="20" t="str">
        <f>IF(ISTEXT(B9),VLOOKUP(B9,__rune_attr_config_atf!B:D,3,FALSE),"")</f>
        <v>Base</v>
      </c>
      <c r="H9" s="20" t="str">
        <f t="shared" si="0"/>
        <v>5-15</v>
      </c>
      <c r="I9" s="20">
        <f t="shared" si="1"/>
        <v>10</v>
      </c>
      <c r="J9" s="31">
        <v>0</v>
      </c>
      <c r="K9" s="32">
        <v>0</v>
      </c>
      <c r="L9" s="31">
        <f t="shared" si="2"/>
        <v>5</v>
      </c>
      <c r="M9" s="32">
        <v>0.4</v>
      </c>
      <c r="N9" s="33">
        <f t="shared" si="3"/>
        <v>9</v>
      </c>
      <c r="O9" s="34">
        <v>0.7</v>
      </c>
      <c r="P9" s="33">
        <f t="shared" si="4"/>
        <v>12</v>
      </c>
      <c r="Q9" s="39">
        <v>1</v>
      </c>
    </row>
    <row r="10" s="8" customFormat="1" ht="30.5" customHeight="1" spans="1:17">
      <c r="A10" s="19">
        <v>8</v>
      </c>
      <c r="B10" s="20" t="s">
        <v>29</v>
      </c>
      <c r="C10" s="20">
        <v>1</v>
      </c>
      <c r="D10" s="20">
        <v>5</v>
      </c>
      <c r="E10" s="20">
        <v>0</v>
      </c>
      <c r="F10" s="20" t="str">
        <f>IF(ISTEXT(B10),VLOOKUP(B10,__rune_attr_config_atf!B:D,2,FALSE),"")</f>
        <v>EvasionProb</v>
      </c>
      <c r="G10" s="20" t="str">
        <f>IF(ISTEXT(B10),VLOOKUP(B10,__rune_attr_config_atf!B:D,3,FALSE),"")</f>
        <v>Base</v>
      </c>
      <c r="H10" s="20" t="str">
        <f t="shared" si="0"/>
        <v>1-5</v>
      </c>
      <c r="I10" s="20">
        <f t="shared" si="1"/>
        <v>4</v>
      </c>
      <c r="J10" s="31">
        <v>2</v>
      </c>
      <c r="K10" s="32">
        <v>0</v>
      </c>
      <c r="L10" s="31">
        <f t="shared" si="2"/>
        <v>1</v>
      </c>
      <c r="M10" s="32">
        <v>0.2</v>
      </c>
      <c r="N10" s="33">
        <f t="shared" si="3"/>
        <v>1.8</v>
      </c>
      <c r="O10" s="34">
        <v>0.7</v>
      </c>
      <c r="P10" s="33">
        <f t="shared" si="4"/>
        <v>3.8</v>
      </c>
      <c r="Q10" s="39">
        <v>1</v>
      </c>
    </row>
    <row r="11" s="8" customFormat="1" ht="30.5" customHeight="1" spans="1:17">
      <c r="A11" s="19">
        <v>9</v>
      </c>
      <c r="B11" s="20" t="s">
        <v>30</v>
      </c>
      <c r="C11" s="20">
        <v>1</v>
      </c>
      <c r="D11" s="20">
        <v>5</v>
      </c>
      <c r="E11" s="20">
        <v>0</v>
      </c>
      <c r="F11" s="20" t="str">
        <f>IF(ISTEXT(B11),VLOOKUP(B11,__rune_attr_config_atf!B:D,2,FALSE),"")</f>
        <v>SingleExpeIncrease</v>
      </c>
      <c r="G11" s="20" t="str">
        <f>IF(ISTEXT(B11),VLOOKUP(B11,__rune_attr_config_atf!B:D,3,FALSE),"")</f>
        <v>Base</v>
      </c>
      <c r="H11" s="20" t="str">
        <f t="shared" si="0"/>
        <v>1-5</v>
      </c>
      <c r="I11" s="20">
        <f t="shared" si="1"/>
        <v>4</v>
      </c>
      <c r="J11" s="31">
        <v>2</v>
      </c>
      <c r="K11" s="32">
        <v>0</v>
      </c>
      <c r="L11" s="31">
        <f t="shared" si="2"/>
        <v>1</v>
      </c>
      <c r="M11" s="32">
        <v>0.4</v>
      </c>
      <c r="N11" s="33">
        <f t="shared" si="3"/>
        <v>2.6</v>
      </c>
      <c r="O11" s="34">
        <v>0.7</v>
      </c>
      <c r="P11" s="33">
        <f t="shared" si="4"/>
        <v>3.8</v>
      </c>
      <c r="Q11" s="39">
        <v>1</v>
      </c>
    </row>
    <row r="12" s="9" customFormat="1" ht="30.5" customHeight="1" spans="1:17">
      <c r="A12" s="19">
        <v>10</v>
      </c>
      <c r="B12" s="20" t="s">
        <v>31</v>
      </c>
      <c r="C12" s="20">
        <v>10</v>
      </c>
      <c r="D12" s="20">
        <v>50</v>
      </c>
      <c r="E12" s="20">
        <v>0</v>
      </c>
      <c r="F12" s="20" t="str">
        <f>IF(ISTEXT(B12),VLOOKUP(B12,__rune_attr_config_atf!B:D,2,FALSE),"")</f>
        <v>SoulGetRate</v>
      </c>
      <c r="G12" s="20" t="str">
        <f>IF(ISTEXT(B12),VLOOKUP(B12,__rune_attr_config_atf!B:D,3,FALSE),"")</f>
        <v>Base</v>
      </c>
      <c r="H12" s="20" t="str">
        <f t="shared" si="0"/>
        <v>10-50</v>
      </c>
      <c r="I12" s="20">
        <f t="shared" si="1"/>
        <v>40</v>
      </c>
      <c r="J12" s="31">
        <v>2</v>
      </c>
      <c r="K12" s="32">
        <v>0</v>
      </c>
      <c r="L12" s="31">
        <f t="shared" si="2"/>
        <v>10</v>
      </c>
      <c r="M12" s="32">
        <v>0.4</v>
      </c>
      <c r="N12" s="33">
        <f t="shared" si="3"/>
        <v>26</v>
      </c>
      <c r="O12" s="34">
        <v>0.7</v>
      </c>
      <c r="P12" s="33">
        <f t="shared" si="4"/>
        <v>38</v>
      </c>
      <c r="Q12" s="39">
        <v>1</v>
      </c>
    </row>
    <row r="13" ht="30.5" customHeight="1" spans="1:17">
      <c r="A13" s="19">
        <v>11</v>
      </c>
      <c r="B13" s="20" t="s">
        <v>32</v>
      </c>
      <c r="C13" s="20">
        <v>1</v>
      </c>
      <c r="D13" s="20">
        <v>5</v>
      </c>
      <c r="E13" s="20">
        <v>0</v>
      </c>
      <c r="F13" s="20" t="str">
        <f>IF(ISTEXT(B13),VLOOKUP(B13,__rune_attr_config_atf!B:D,2,FALSE),"")</f>
        <v>CriticalChance</v>
      </c>
      <c r="G13" s="20" t="str">
        <f>IF(ISTEXT(B13),VLOOKUP(B13,__rune_attr_config_atf!B:D,3,FALSE),"")</f>
        <v>Base</v>
      </c>
      <c r="H13" s="20" t="str">
        <f t="shared" si="0"/>
        <v>1-5</v>
      </c>
      <c r="I13" s="20">
        <f t="shared" si="1"/>
        <v>4</v>
      </c>
      <c r="J13" s="31">
        <v>2</v>
      </c>
      <c r="K13" s="32">
        <v>0</v>
      </c>
      <c r="L13" s="31">
        <f t="shared" si="2"/>
        <v>1</v>
      </c>
      <c r="M13" s="32">
        <v>0.2</v>
      </c>
      <c r="N13" s="33">
        <f t="shared" si="3"/>
        <v>1.8</v>
      </c>
      <c r="O13" s="34">
        <v>0.7</v>
      </c>
      <c r="P13" s="33">
        <f t="shared" si="4"/>
        <v>3.8</v>
      </c>
      <c r="Q13" s="39">
        <v>1</v>
      </c>
    </row>
    <row r="14" ht="30.5" customHeight="1" spans="1:17">
      <c r="A14" s="19">
        <v>12</v>
      </c>
      <c r="B14" s="20" t="s">
        <v>33</v>
      </c>
      <c r="C14" s="20">
        <v>5</v>
      </c>
      <c r="D14" s="20">
        <v>25</v>
      </c>
      <c r="E14" s="20">
        <v>0</v>
      </c>
      <c r="F14" s="20" t="str">
        <f>IF(ISTEXT(B14),VLOOKUP(B14,__rune_attr_config_atf!B:D,2,FALSE),"")</f>
        <v>CriticalDamage</v>
      </c>
      <c r="G14" s="20" t="str">
        <f>IF(ISTEXT(B14),VLOOKUP(B14,__rune_attr_config_atf!B:D,3,FALSE),"")</f>
        <v>Base</v>
      </c>
      <c r="H14" s="20" t="str">
        <f t="shared" si="0"/>
        <v>5-25</v>
      </c>
      <c r="I14" s="20">
        <f t="shared" si="1"/>
        <v>20</v>
      </c>
      <c r="J14" s="31">
        <v>2</v>
      </c>
      <c r="K14" s="32">
        <v>0</v>
      </c>
      <c r="L14" s="31">
        <f t="shared" si="2"/>
        <v>5</v>
      </c>
      <c r="M14" s="32">
        <v>0.2</v>
      </c>
      <c r="N14" s="33">
        <f t="shared" si="3"/>
        <v>9</v>
      </c>
      <c r="O14" s="34">
        <v>0.7</v>
      </c>
      <c r="P14" s="33">
        <f t="shared" si="4"/>
        <v>19</v>
      </c>
      <c r="Q14" s="39">
        <v>1</v>
      </c>
    </row>
    <row r="15" ht="30.5" customHeight="1" spans="1:17">
      <c r="A15" s="19">
        <v>13</v>
      </c>
      <c r="B15" s="20" t="s">
        <v>34</v>
      </c>
      <c r="C15" s="20">
        <v>2</v>
      </c>
      <c r="D15" s="20">
        <v>10</v>
      </c>
      <c r="E15" s="20">
        <v>0</v>
      </c>
      <c r="F15" s="20" t="str">
        <f>IF(ISTEXT(B15),VLOOKUP(B15,__rune_attr_config_atf!B:D,2,FALSE),"")</f>
        <v>DamageBonusMul</v>
      </c>
      <c r="G15" s="20" t="str">
        <f>IF(ISTEXT(B15),VLOOKUP(B15,__rune_attr_config_atf!B:D,3,FALSE),"")</f>
        <v>Base</v>
      </c>
      <c r="H15" s="20" t="str">
        <f t="shared" si="0"/>
        <v>2-10</v>
      </c>
      <c r="I15" s="20">
        <f t="shared" si="1"/>
        <v>8</v>
      </c>
      <c r="J15" s="31">
        <v>2</v>
      </c>
      <c r="K15" s="32">
        <v>0</v>
      </c>
      <c r="L15" s="31">
        <f t="shared" si="2"/>
        <v>2</v>
      </c>
      <c r="M15" s="32">
        <v>0.4</v>
      </c>
      <c r="N15" s="33">
        <f t="shared" si="3"/>
        <v>5.2</v>
      </c>
      <c r="O15" s="34">
        <v>0.7</v>
      </c>
      <c r="P15" s="33">
        <f t="shared" si="4"/>
        <v>7.6</v>
      </c>
      <c r="Q15" s="39">
        <v>1</v>
      </c>
    </row>
    <row r="16" ht="30.5" customHeight="1" spans="1:17">
      <c r="A16" s="19">
        <v>14</v>
      </c>
      <c r="B16" s="20" t="s">
        <v>35</v>
      </c>
      <c r="C16" s="20">
        <v>1</v>
      </c>
      <c r="D16" s="20">
        <v>5</v>
      </c>
      <c r="E16" s="20">
        <v>0</v>
      </c>
      <c r="F16" s="20" t="str">
        <f>IF(ISTEXT(B16),VLOOKUP(B16,__rune_attr_config_atf!B:D,2,FALSE),"")</f>
        <v>AllElementDamageBonus</v>
      </c>
      <c r="G16" s="20" t="str">
        <f>IF(ISTEXT(B16),VLOOKUP(B16,__rune_attr_config_atf!B:D,3,FALSE),"")</f>
        <v>Base</v>
      </c>
      <c r="H16" s="20" t="str">
        <f t="shared" si="0"/>
        <v>1-5</v>
      </c>
      <c r="I16" s="20">
        <f t="shared" si="1"/>
        <v>4</v>
      </c>
      <c r="J16" s="31">
        <v>2</v>
      </c>
      <c r="K16" s="32">
        <v>0</v>
      </c>
      <c r="L16" s="31">
        <f t="shared" si="2"/>
        <v>1</v>
      </c>
      <c r="M16" s="32">
        <v>0.2</v>
      </c>
      <c r="N16" s="33">
        <f t="shared" si="3"/>
        <v>1.8</v>
      </c>
      <c r="O16" s="34">
        <v>0.7</v>
      </c>
      <c r="P16" s="33">
        <f t="shared" si="4"/>
        <v>3.8</v>
      </c>
      <c r="Q16" s="39">
        <v>1</v>
      </c>
    </row>
    <row r="17" ht="30.5" customHeight="1" spans="1:17">
      <c r="A17" s="19">
        <v>15</v>
      </c>
      <c r="B17" s="20" t="s">
        <v>36</v>
      </c>
      <c r="C17" s="20">
        <v>1</v>
      </c>
      <c r="D17" s="20">
        <v>5</v>
      </c>
      <c r="E17" s="20">
        <v>0</v>
      </c>
      <c r="F17" s="20" t="str">
        <f>IF(ISTEXT(B17),VLOOKUP(B17,__rune_attr_config_atf!B:D,2,FALSE),"")</f>
        <v>AllElementPent</v>
      </c>
      <c r="G17" s="20" t="str">
        <f>IF(ISTEXT(B17),VLOOKUP(B17,__rune_attr_config_atf!B:D,3,FALSE),"")</f>
        <v>Base</v>
      </c>
      <c r="H17" s="20" t="str">
        <f t="shared" si="0"/>
        <v>1-5</v>
      </c>
      <c r="I17" s="20">
        <f t="shared" si="1"/>
        <v>4</v>
      </c>
      <c r="J17" s="31">
        <v>2</v>
      </c>
      <c r="K17" s="32">
        <v>0</v>
      </c>
      <c r="L17" s="31">
        <f t="shared" si="2"/>
        <v>1</v>
      </c>
      <c r="M17" s="32">
        <v>0.2</v>
      </c>
      <c r="N17" s="33">
        <f t="shared" si="3"/>
        <v>1.8</v>
      </c>
      <c r="O17" s="34">
        <v>0.7</v>
      </c>
      <c r="P17" s="33">
        <f t="shared" si="4"/>
        <v>3.8</v>
      </c>
      <c r="Q17" s="39">
        <v>1</v>
      </c>
    </row>
    <row r="18" ht="30.5" customHeight="1" spans="1:17">
      <c r="A18" s="19">
        <v>16</v>
      </c>
      <c r="B18" s="20" t="s">
        <v>37</v>
      </c>
      <c r="C18" s="20">
        <v>2</v>
      </c>
      <c r="D18" s="20">
        <v>10</v>
      </c>
      <c r="E18" s="20">
        <v>0</v>
      </c>
      <c r="F18" s="20" t="str">
        <f>IF(ISTEXT(B18),VLOOKUP(B18,__rune_attr_config_atf!B:D,2,FALSE),"")</f>
        <v>DmgReductionPct</v>
      </c>
      <c r="G18" s="20" t="str">
        <f>IF(ISTEXT(B18),VLOOKUP(B18,__rune_attr_config_atf!B:D,3,FALSE),"")</f>
        <v>Base</v>
      </c>
      <c r="H18" s="20" t="str">
        <f t="shared" si="0"/>
        <v>2-10</v>
      </c>
      <c r="I18" s="20">
        <f t="shared" si="1"/>
        <v>8</v>
      </c>
      <c r="J18" s="31">
        <v>2</v>
      </c>
      <c r="K18" s="32">
        <v>0</v>
      </c>
      <c r="L18" s="31">
        <f t="shared" si="2"/>
        <v>2</v>
      </c>
      <c r="M18" s="32">
        <v>0.4</v>
      </c>
      <c r="N18" s="33">
        <f t="shared" si="3"/>
        <v>5.2</v>
      </c>
      <c r="O18" s="34">
        <v>0.7</v>
      </c>
      <c r="P18" s="33">
        <f t="shared" si="4"/>
        <v>7.6</v>
      </c>
      <c r="Q18" s="39">
        <v>1</v>
      </c>
    </row>
    <row r="19" ht="30.5" customHeight="1" spans="1:17">
      <c r="A19" s="19">
        <v>17</v>
      </c>
      <c r="B19" s="20" t="s">
        <v>38</v>
      </c>
      <c r="C19" s="20">
        <v>1</v>
      </c>
      <c r="D19" s="20">
        <v>5</v>
      </c>
      <c r="E19" s="20">
        <v>0</v>
      </c>
      <c r="F19" s="20" t="str">
        <f>IF(ISTEXT(B19),VLOOKUP(B19,__rune_attr_config_atf!B:D,2,FALSE),"")</f>
        <v>PhyicalArmor</v>
      </c>
      <c r="G19" s="20" t="str">
        <f>IF(ISTEXT(B19),VLOOKUP(B19,__rune_attr_config_atf!B:D,3,FALSE),"")</f>
        <v>Base</v>
      </c>
      <c r="H19" s="20" t="str">
        <f t="shared" ref="H19:H28" si="5">C19&amp;"-"&amp;D19</f>
        <v>1-5</v>
      </c>
      <c r="I19" s="20">
        <f t="shared" si="1"/>
        <v>4</v>
      </c>
      <c r="J19" s="33">
        <v>0</v>
      </c>
      <c r="K19" s="32">
        <v>0</v>
      </c>
      <c r="L19" s="31">
        <f t="shared" si="2"/>
        <v>1</v>
      </c>
      <c r="M19" s="32">
        <v>0.4</v>
      </c>
      <c r="N19" s="33">
        <f t="shared" si="3"/>
        <v>3</v>
      </c>
      <c r="O19" s="34">
        <v>0.7</v>
      </c>
      <c r="P19" s="33">
        <f t="shared" si="4"/>
        <v>4</v>
      </c>
      <c r="Q19" s="39">
        <v>1</v>
      </c>
    </row>
    <row r="20" ht="30.5" customHeight="1" spans="1:17">
      <c r="A20" s="19"/>
      <c r="B20" s="20"/>
      <c r="C20" s="21"/>
      <c r="D20" s="21"/>
      <c r="E20" s="21"/>
      <c r="F20" s="20" t="str">
        <f>IF(ISTEXT(B20),VLOOKUP(B20,__rune_attr_config_atf!B:D,2,FALSE),"")</f>
        <v/>
      </c>
      <c r="G20" s="20" t="str">
        <f>IF(ISTEXT(B20),VLOOKUP(B20,__rune_attr_config_atf!B:D,3,FALSE),"")</f>
        <v/>
      </c>
      <c r="H20" s="20" t="str">
        <f t="shared" si="5"/>
        <v>-</v>
      </c>
      <c r="I20" s="20"/>
      <c r="J20" s="33"/>
      <c r="K20" s="34"/>
      <c r="L20" s="33"/>
      <c r="M20" s="34"/>
      <c r="N20" s="33"/>
      <c r="O20" s="34"/>
      <c r="P20" s="33"/>
      <c r="Q20" s="39"/>
    </row>
    <row r="21" ht="30.5" customHeight="1" spans="1:17">
      <c r="A21" s="19"/>
      <c r="B21" s="20"/>
      <c r="C21" s="21"/>
      <c r="D21" s="21"/>
      <c r="E21" s="21"/>
      <c r="F21" s="20" t="str">
        <f>IF(ISTEXT(B21),VLOOKUP(B21,__rune_attr_config_atf!B:D,2,FALSE),"")</f>
        <v/>
      </c>
      <c r="G21" s="20" t="str">
        <f>IF(ISTEXT(B21),VLOOKUP(B21,__rune_attr_config_atf!B:D,3,FALSE),"")</f>
        <v/>
      </c>
      <c r="H21" s="20" t="str">
        <f t="shared" si="5"/>
        <v>-</v>
      </c>
      <c r="I21" s="20"/>
      <c r="J21" s="33"/>
      <c r="K21" s="34"/>
      <c r="L21" s="33"/>
      <c r="M21" s="34"/>
      <c r="N21" s="33"/>
      <c r="O21" s="34"/>
      <c r="P21" s="33"/>
      <c r="Q21" s="39"/>
    </row>
    <row r="22" ht="30.5" customHeight="1" spans="1:17">
      <c r="A22" s="19"/>
      <c r="B22" s="20"/>
      <c r="C22" s="21"/>
      <c r="D22" s="21"/>
      <c r="E22" s="21"/>
      <c r="F22" s="20" t="str">
        <f>IF(ISTEXT(B22),VLOOKUP(B22,__rune_attr_config_atf!B:D,2,FALSE),"")</f>
        <v/>
      </c>
      <c r="G22" s="20" t="str">
        <f>IF(ISTEXT(B22),VLOOKUP(B22,__rune_attr_config_atf!B:D,3,FALSE),"")</f>
        <v/>
      </c>
      <c r="H22" s="20" t="str">
        <f t="shared" si="5"/>
        <v>-</v>
      </c>
      <c r="I22" s="20"/>
      <c r="J22" s="33"/>
      <c r="K22" s="34"/>
      <c r="L22" s="33"/>
      <c r="M22" s="34"/>
      <c r="N22" s="33"/>
      <c r="O22" s="34"/>
      <c r="P22" s="33"/>
      <c r="Q22" s="39"/>
    </row>
    <row r="23" ht="30.5" customHeight="1" spans="1:17">
      <c r="A23" s="19"/>
      <c r="B23" s="20"/>
      <c r="C23" s="21"/>
      <c r="D23" s="21"/>
      <c r="E23" s="21"/>
      <c r="F23" s="20" t="str">
        <f>IF(ISTEXT(B23),VLOOKUP(B23,__rune_attr_config_atf!B:D,2,FALSE),"")</f>
        <v/>
      </c>
      <c r="G23" s="20" t="str">
        <f>IF(ISTEXT(B23),VLOOKUP(B23,__rune_attr_config_atf!B:D,3,FALSE),"")</f>
        <v/>
      </c>
      <c r="H23" s="20" t="str">
        <f t="shared" si="5"/>
        <v>-</v>
      </c>
      <c r="I23" s="20"/>
      <c r="J23" s="33"/>
      <c r="K23" s="34"/>
      <c r="L23" s="33"/>
      <c r="M23" s="34"/>
      <c r="N23" s="33"/>
      <c r="O23" s="34"/>
      <c r="P23" s="33"/>
      <c r="Q23" s="39"/>
    </row>
    <row r="24" ht="30.5" customHeight="1" spans="1:17">
      <c r="A24" s="19"/>
      <c r="B24" s="20"/>
      <c r="C24" s="21"/>
      <c r="D24" s="21"/>
      <c r="E24" s="21"/>
      <c r="F24" s="20" t="str">
        <f>IF(ISTEXT(B24),VLOOKUP(B24,__rune_attr_config_atf!B:D,2,FALSE),"")</f>
        <v/>
      </c>
      <c r="G24" s="20" t="str">
        <f>IF(ISTEXT(B24),VLOOKUP(B24,__rune_attr_config_atf!B:D,3,FALSE),"")</f>
        <v/>
      </c>
      <c r="H24" s="20" t="str">
        <f t="shared" si="5"/>
        <v>-</v>
      </c>
      <c r="I24" s="20"/>
      <c r="J24" s="33"/>
      <c r="K24" s="34"/>
      <c r="L24" s="33"/>
      <c r="M24" s="34"/>
      <c r="N24" s="33"/>
      <c r="O24" s="34"/>
      <c r="P24" s="33"/>
      <c r="Q24" s="39"/>
    </row>
    <row r="25" ht="30.5" customHeight="1" spans="1:17">
      <c r="A25" s="19"/>
      <c r="B25" s="20"/>
      <c r="C25" s="21"/>
      <c r="D25" s="21"/>
      <c r="E25" s="21"/>
      <c r="F25" s="20" t="str">
        <f>IF(ISTEXT(B25),VLOOKUP(B25,__rune_attr_config_atf!B:D,2,FALSE),"")</f>
        <v/>
      </c>
      <c r="G25" s="20" t="str">
        <f>IF(ISTEXT(B25),VLOOKUP(B25,__rune_attr_config_atf!B:D,3,FALSE),"")</f>
        <v/>
      </c>
      <c r="H25" s="20" t="str">
        <f t="shared" si="5"/>
        <v>-</v>
      </c>
      <c r="I25" s="20"/>
      <c r="J25" s="33"/>
      <c r="K25" s="34"/>
      <c r="L25" s="33"/>
      <c r="M25" s="34"/>
      <c r="N25" s="33"/>
      <c r="O25" s="34"/>
      <c r="P25" s="33"/>
      <c r="Q25" s="39"/>
    </row>
    <row r="26" ht="30.5" customHeight="1" spans="1:17">
      <c r="A26" s="19"/>
      <c r="B26" s="20"/>
      <c r="C26" s="21"/>
      <c r="D26" s="21"/>
      <c r="E26" s="21"/>
      <c r="F26" s="20" t="str">
        <f>IF(ISTEXT(B26),VLOOKUP(B26,__rune_attr_config_atf!B:D,2,FALSE),"")</f>
        <v/>
      </c>
      <c r="G26" s="20" t="str">
        <f>IF(ISTEXT(B26),VLOOKUP(B26,__rune_attr_config_atf!B:D,3,FALSE),"")</f>
        <v/>
      </c>
      <c r="H26" s="20" t="str">
        <f t="shared" si="5"/>
        <v>-</v>
      </c>
      <c r="I26" s="20"/>
      <c r="J26" s="33"/>
      <c r="K26" s="34"/>
      <c r="L26" s="33"/>
      <c r="M26" s="34"/>
      <c r="N26" s="33"/>
      <c r="O26" s="34"/>
      <c r="P26" s="33"/>
      <c r="Q26" s="39"/>
    </row>
    <row r="27" ht="30.5" customHeight="1" spans="1:17">
      <c r="A27" s="19"/>
      <c r="B27" s="20"/>
      <c r="C27" s="21"/>
      <c r="D27" s="21"/>
      <c r="E27" s="21"/>
      <c r="F27" s="20" t="str">
        <f>IF(ISTEXT(B27),VLOOKUP(B27,__rune_attr_config_atf!B:D,2,FALSE),"")</f>
        <v/>
      </c>
      <c r="G27" s="20" t="str">
        <f>IF(ISTEXT(B27),VLOOKUP(B27,__rune_attr_config_atf!B:D,3,FALSE),"")</f>
        <v/>
      </c>
      <c r="H27" s="20" t="str">
        <f t="shared" si="5"/>
        <v>-</v>
      </c>
      <c r="I27" s="20"/>
      <c r="J27" s="33"/>
      <c r="K27" s="34"/>
      <c r="L27" s="33"/>
      <c r="M27" s="34"/>
      <c r="N27" s="33"/>
      <c r="O27" s="34"/>
      <c r="P27" s="33"/>
      <c r="Q27" s="39"/>
    </row>
    <row r="28" ht="30.5" customHeight="1" spans="1:17">
      <c r="A28" s="22"/>
      <c r="B28" s="23"/>
      <c r="C28" s="24"/>
      <c r="D28" s="24"/>
      <c r="E28" s="24"/>
      <c r="F28" s="23" t="str">
        <f>IF(ISTEXT(B28),VLOOKUP(B28,__rune_attr_config_atf!B:D,2,FALSE),"")</f>
        <v/>
      </c>
      <c r="G28" s="23" t="str">
        <f>IF(ISTEXT(B28),VLOOKUP(B28,__rune_attr_config_atf!B:D,3,FALSE),"")</f>
        <v/>
      </c>
      <c r="H28" s="23" t="str">
        <f t="shared" si="5"/>
        <v>-</v>
      </c>
      <c r="I28" s="23"/>
      <c r="J28" s="35"/>
      <c r="K28" s="36"/>
      <c r="L28" s="35"/>
      <c r="M28" s="36"/>
      <c r="N28" s="35"/>
      <c r="O28" s="36"/>
      <c r="P28" s="35"/>
      <c r="Q28" s="40"/>
    </row>
  </sheetData>
  <dataValidations count="2">
    <dataValidation allowBlank="1" showInputMessage="1" showErrorMessage="1" sqref="B1:D1 E1 F1 G1 H1 I1 B2 E2 F2 G2 I2 E3:E19 E20:E1048576 F3:F28 F29:F1048576 G3:G28 G29:G1048576 H2:H1048576 I3:I28 I29:I1048576 C2:D1048576"/>
    <dataValidation type="list" allowBlank="1" showInputMessage="1" showErrorMessage="1" sqref="B3:B1048576">
      <formula1>__rune_attr_config_atf!$B:$B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topLeftCell="A20" workbookViewId="0">
      <selection activeCell="D3" sqref="D3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1" t="s">
        <v>39</v>
      </c>
      <c r="B1" s="2" t="s">
        <v>40</v>
      </c>
      <c r="C1" s="2" t="s">
        <v>5</v>
      </c>
      <c r="D1" s="2" t="s">
        <v>41</v>
      </c>
    </row>
    <row r="2" ht="18.5" customHeight="1" spans="1:4">
      <c r="A2" s="3" t="s">
        <v>42</v>
      </c>
      <c r="B2" s="4"/>
      <c r="C2" s="4"/>
      <c r="D2" s="4"/>
    </row>
    <row r="3" ht="51.5" customHeight="1" spans="1:4">
      <c r="A3" s="5">
        <v>1</v>
      </c>
      <c r="B3" s="6" t="s">
        <v>23</v>
      </c>
      <c r="C3" s="6" t="s">
        <v>43</v>
      </c>
      <c r="D3" s="6" t="s">
        <v>44</v>
      </c>
    </row>
    <row r="4" ht="51.5" customHeight="1" spans="1:4">
      <c r="A4" s="5">
        <v>2</v>
      </c>
      <c r="B4" s="6" t="s">
        <v>45</v>
      </c>
      <c r="C4" s="6" t="s">
        <v>43</v>
      </c>
      <c r="D4" s="6" t="s">
        <v>46</v>
      </c>
    </row>
    <row r="5" ht="51.5" customHeight="1" spans="1:4">
      <c r="A5" s="5">
        <v>3</v>
      </c>
      <c r="B5" s="6" t="s">
        <v>38</v>
      </c>
      <c r="C5" s="6" t="s">
        <v>47</v>
      </c>
      <c r="D5" s="6" t="s">
        <v>44</v>
      </c>
    </row>
    <row r="6" ht="51.5" customHeight="1" spans="1:4">
      <c r="A6" s="5">
        <v>4</v>
      </c>
      <c r="B6" s="6" t="s">
        <v>24</v>
      </c>
      <c r="C6" s="6" t="s">
        <v>48</v>
      </c>
      <c r="D6" s="6" t="s">
        <v>44</v>
      </c>
    </row>
    <row r="7" ht="51.5" customHeight="1" spans="1:4">
      <c r="A7" s="5">
        <v>5</v>
      </c>
      <c r="B7" s="6" t="s">
        <v>49</v>
      </c>
      <c r="C7" s="6" t="s">
        <v>50</v>
      </c>
      <c r="D7" s="6" t="s">
        <v>44</v>
      </c>
    </row>
    <row r="8" ht="51.5" customHeight="1" spans="1:4">
      <c r="A8" s="5">
        <v>6</v>
      </c>
      <c r="B8" s="6" t="s">
        <v>51</v>
      </c>
      <c r="C8" s="6" t="s">
        <v>50</v>
      </c>
      <c r="D8" s="6" t="s">
        <v>52</v>
      </c>
    </row>
    <row r="9" ht="51.5" customHeight="1" spans="1:4">
      <c r="A9" s="5">
        <v>7</v>
      </c>
      <c r="B9" s="6" t="s">
        <v>25</v>
      </c>
      <c r="C9" s="6" t="s">
        <v>53</v>
      </c>
      <c r="D9" s="6" t="s">
        <v>52</v>
      </c>
    </row>
    <row r="10" ht="51.5" customHeight="1" spans="1:4">
      <c r="A10" s="5">
        <v>8</v>
      </c>
      <c r="B10" s="6" t="s">
        <v>26</v>
      </c>
      <c r="C10" s="6" t="s">
        <v>54</v>
      </c>
      <c r="D10" s="6" t="s">
        <v>44</v>
      </c>
    </row>
    <row r="11" ht="51.5" customHeight="1" spans="1:4">
      <c r="A11" s="5">
        <v>9</v>
      </c>
      <c r="B11" s="6" t="s">
        <v>27</v>
      </c>
      <c r="C11" s="6" t="s">
        <v>55</v>
      </c>
      <c r="D11" s="6" t="s">
        <v>44</v>
      </c>
    </row>
    <row r="12" ht="51.5" customHeight="1" spans="1:4">
      <c r="A12" s="5">
        <v>10</v>
      </c>
      <c r="B12" s="6" t="s">
        <v>28</v>
      </c>
      <c r="C12" s="6" t="s">
        <v>56</v>
      </c>
      <c r="D12" s="6" t="s">
        <v>44</v>
      </c>
    </row>
    <row r="13" ht="51.5" customHeight="1" spans="1:4">
      <c r="A13" s="5">
        <v>11</v>
      </c>
      <c r="B13" s="6" t="s">
        <v>29</v>
      </c>
      <c r="C13" s="6" t="s">
        <v>57</v>
      </c>
      <c r="D13" s="6" t="s">
        <v>44</v>
      </c>
    </row>
    <row r="14" ht="51.5" customHeight="1" spans="1:4">
      <c r="A14" s="5">
        <v>12</v>
      </c>
      <c r="B14" s="6" t="s">
        <v>30</v>
      </c>
      <c r="C14" s="6" t="s">
        <v>58</v>
      </c>
      <c r="D14" s="6" t="s">
        <v>44</v>
      </c>
    </row>
    <row r="15" ht="51.5" customHeight="1" spans="1:4">
      <c r="A15" s="5">
        <v>13</v>
      </c>
      <c r="B15" s="6" t="s">
        <v>31</v>
      </c>
      <c r="C15" s="6" t="s">
        <v>59</v>
      </c>
      <c r="D15" s="6" t="s">
        <v>44</v>
      </c>
    </row>
    <row r="16" ht="51.5" customHeight="1" spans="1:4">
      <c r="A16" s="5">
        <v>14</v>
      </c>
      <c r="B16" s="6" t="s">
        <v>32</v>
      </c>
      <c r="C16" s="6" t="s">
        <v>60</v>
      </c>
      <c r="D16" s="6" t="s">
        <v>44</v>
      </c>
    </row>
    <row r="17" ht="51.5" customHeight="1" spans="1:4">
      <c r="A17" s="5">
        <v>15</v>
      </c>
      <c r="B17" s="6" t="s">
        <v>33</v>
      </c>
      <c r="C17" s="6" t="s">
        <v>61</v>
      </c>
      <c r="D17" s="6" t="s">
        <v>44</v>
      </c>
    </row>
    <row r="18" ht="51.5" customHeight="1" spans="1:4">
      <c r="A18" s="5">
        <v>16</v>
      </c>
      <c r="B18" s="6" t="s">
        <v>34</v>
      </c>
      <c r="C18" s="6" t="s">
        <v>62</v>
      </c>
      <c r="D18" s="6" t="s">
        <v>44</v>
      </c>
    </row>
    <row r="19" ht="51.5" customHeight="1" spans="1:4">
      <c r="A19" s="5">
        <v>17</v>
      </c>
      <c r="B19" s="6" t="s">
        <v>35</v>
      </c>
      <c r="C19" s="6" t="s">
        <v>63</v>
      </c>
      <c r="D19" s="6" t="s">
        <v>44</v>
      </c>
    </row>
    <row r="20" ht="51.5" customHeight="1" spans="1:4">
      <c r="A20" s="5">
        <v>18</v>
      </c>
      <c r="B20" s="6" t="s">
        <v>36</v>
      </c>
      <c r="C20" s="6" t="s">
        <v>64</v>
      </c>
      <c r="D20" s="6" t="s">
        <v>44</v>
      </c>
    </row>
    <row r="21" ht="51.5" customHeight="1" spans="1:4">
      <c r="A21" s="5">
        <v>19</v>
      </c>
      <c r="B21" s="6" t="s">
        <v>37</v>
      </c>
      <c r="C21" s="6" t="s">
        <v>65</v>
      </c>
      <c r="D21" s="6" t="s">
        <v>44</v>
      </c>
    </row>
    <row r="22" ht="51.5" customHeight="1" spans="1:4">
      <c r="A22" s="5">
        <v>20</v>
      </c>
      <c r="B22" s="6" t="s">
        <v>66</v>
      </c>
      <c r="C22" s="6" t="s">
        <v>48</v>
      </c>
      <c r="D22" s="6" t="s">
        <v>52</v>
      </c>
    </row>
    <row r="23" customFormat="1" ht="51.5" customHeight="1" spans="1:4">
      <c r="A23" s="5">
        <v>21</v>
      </c>
      <c r="B23" s="7" t="s">
        <v>67</v>
      </c>
      <c r="C23" s="7" t="s">
        <v>68</v>
      </c>
      <c r="D23" s="7" t="s">
        <v>44</v>
      </c>
    </row>
    <row r="24" customFormat="1" ht="51.5" customHeight="1" spans="1:4">
      <c r="A24" s="5">
        <v>22</v>
      </c>
      <c r="B24" s="7" t="s">
        <v>69</v>
      </c>
      <c r="C24" s="7" t="s">
        <v>70</v>
      </c>
      <c r="D24" s="7" t="s">
        <v>44</v>
      </c>
    </row>
    <row r="25" customFormat="1" ht="51.5" customHeight="1" spans="1:4">
      <c r="A25" s="5">
        <v>23</v>
      </c>
      <c r="B25" s="7" t="s">
        <v>71</v>
      </c>
      <c r="C25" s="7" t="s">
        <v>72</v>
      </c>
      <c r="D25" s="7" t="s">
        <v>44</v>
      </c>
    </row>
    <row r="26" customFormat="1" ht="51.5" customHeight="1" spans="1:4">
      <c r="A26" s="5">
        <v>24</v>
      </c>
      <c r="B26" s="7" t="s">
        <v>73</v>
      </c>
      <c r="C26" s="7" t="s">
        <v>74</v>
      </c>
      <c r="D26" s="7" t="s">
        <v>44</v>
      </c>
    </row>
    <row r="27" ht="51.5" customHeight="1" spans="1:4">
      <c r="A27" s="5">
        <v>25</v>
      </c>
      <c r="B27" s="6" t="s">
        <v>75</v>
      </c>
      <c r="C27" s="6" t="s">
        <v>76</v>
      </c>
      <c r="D27" s="6" t="s">
        <v>44</v>
      </c>
    </row>
    <row r="28" ht="51.5" customHeight="1" spans="1:4">
      <c r="A28" s="5">
        <v>26</v>
      </c>
      <c r="B28" s="6" t="s">
        <v>77</v>
      </c>
      <c r="C28" s="6" t="s">
        <v>78</v>
      </c>
      <c r="D28" s="6" t="s">
        <v>44</v>
      </c>
    </row>
    <row r="29" ht="51.5" customHeight="1" spans="1:4">
      <c r="A29" s="5">
        <v>27</v>
      </c>
      <c r="B29" s="6" t="s">
        <v>79</v>
      </c>
      <c r="C29" s="6" t="s">
        <v>80</v>
      </c>
      <c r="D29" s="6" t="s">
        <v>44</v>
      </c>
    </row>
    <row r="30" ht="51.5" customHeight="1" spans="1:4">
      <c r="A30" s="5">
        <v>28</v>
      </c>
      <c r="B30" s="6" t="s">
        <v>81</v>
      </c>
      <c r="C30" s="6" t="s">
        <v>82</v>
      </c>
      <c r="D30" s="6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rune_attr_config</vt:lpstr>
      <vt:lpstr>__rune_attr_config_atf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2024-11-14T12:29:59Z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67ABA744A62C4D8CB48B7B5E4CB26A47_13</vt:lpwstr>
  </property>
  <property fmtid="{D5CDD505-2E9C-101B-9397-08002B2CF9AE}" pid="3" name="KSOProductBuildVer">
    <vt:lpwstr>2052-12.1.0.18608</vt:lpwstr>
  </property>
</Properties>
</file>