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pecial_keyvalue" sheetId="1" r:id="rId1"/>
    <sheet name="__Sheet2" sheetId="2" r:id="rId2"/>
    <sheet name="__Sheet3" sheetId="3" r:id="rId3"/>
  </sheets>
  <definedNames>
    <definedName name="_xlnm._FilterDatabase" localSheetId="0" hidden="1">special_keyvalue!$B$1:$B$39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<sst xmlns="http://schemas.openxmlformats.org/spreadsheetml/2006/main" count="148" uniqueCount="94">
  <si>
    <t>index  下标</t>
  </si>
  <si>
    <t>中文名字</t>
  </si>
  <si>
    <t>词条类型</t>
  </si>
  <si>
    <t>备注</t>
  </si>
  <si>
    <t>基础值</t>
  </si>
  <si>
    <t>基础值百分比加成</t>
  </si>
  <si>
    <t>独立乘区乘算</t>
  </si>
  <si>
    <t>最终修正值</t>
  </si>
  <si>
    <t>key</t>
  </si>
  <si>
    <t>#Loccustom_special_key_{}</t>
  </si>
  <si>
    <t>InCategory</t>
  </si>
  <si>
    <t>AbilityValues[{]</t>
  </si>
  <si>
    <t>[}]</t>
  </si>
  <si>
    <t>skv_missile_count</t>
  </si>
  <si>
    <t>弹道型</t>
  </si>
  <si>
    <t>弹道数量,影响弹道型技能的KV值</t>
  </si>
  <si>
    <t>Base 1</t>
  </si>
  <si>
    <t>Percent 2</t>
  </si>
  <si>
    <t>Multiple 3</t>
  </si>
  <si>
    <t>Correct 4</t>
  </si>
  <si>
    <t>skv_missile_speed</t>
  </si>
  <si>
    <t>弹道速度</t>
  </si>
  <si>
    <t>skv_aoe_radius</t>
  </si>
  <si>
    <t>范围型</t>
  </si>
  <si>
    <t>范围型范围</t>
  </si>
  <si>
    <t>skv_aoe_set1</t>
  </si>
  <si>
    <t>未定义</t>
  </si>
  <si>
    <t>skv_dot_duration</t>
  </si>
  <si>
    <t>持续型</t>
  </si>
  <si>
    <t>持续时间%</t>
  </si>
  <si>
    <t>skv_dot_interval</t>
  </si>
  <si>
    <t>持续周期%</t>
  </si>
  <si>
    <t>skv_grow_value</t>
  </si>
  <si>
    <t>成长型</t>
  </si>
  <si>
    <t>成长值</t>
  </si>
  <si>
    <t>skv_surround_speed</t>
  </si>
  <si>
    <t>环绕型</t>
  </si>
  <si>
    <t>环绕速度</t>
  </si>
  <si>
    <t>skv_surround_duration</t>
  </si>
  <si>
    <t>环绕物持续时间</t>
  </si>
  <si>
    <t>skv_surround_limit</t>
  </si>
  <si>
    <t>环绕物个数</t>
  </si>
  <si>
    <t>skv_surround_distance</t>
  </si>
  <si>
    <t>环绕距离</t>
  </si>
  <si>
    <t>skv_ring_width</t>
  </si>
  <si>
    <t>线圈型</t>
  </si>
  <si>
    <t>线圈宽度</t>
  </si>
  <si>
    <t>skv_ring_interval</t>
  </si>
  <si>
    <t>线圈判定周期%</t>
  </si>
  <si>
    <t>skv_ring_range</t>
  </si>
  <si>
    <t>线圈范围%</t>
  </si>
  <si>
    <t>线圈判定宽度</t>
  </si>
  <si>
    <t>skv_ring_dmg</t>
  </si>
  <si>
    <t>线圈伤害</t>
  </si>
  <si>
    <t>skv_bounce_count</t>
  </si>
  <si>
    <t>弹射型</t>
  </si>
  <si>
    <t>弹射次数</t>
  </si>
  <si>
    <t>skv_bounce_increase</t>
  </si>
  <si>
    <t>弹射增伤</t>
  </si>
  <si>
    <t>skv_target_count</t>
  </si>
  <si>
    <t>目标型</t>
  </si>
  <si>
    <t>目标个数</t>
  </si>
  <si>
    <t>skv_resource_income</t>
  </si>
  <si>
    <t>理财型</t>
  </si>
  <si>
    <t>理财收益</t>
  </si>
  <si>
    <t>skv_buff_increase</t>
  </si>
  <si>
    <t>增益型</t>
  </si>
  <si>
    <t>增益效率</t>
  </si>
  <si>
    <t>skv_orb_chance</t>
  </si>
  <si>
    <t>法球型</t>
  </si>
  <si>
    <t>法球概率</t>
  </si>
  <si>
    <t>skv_orb_count</t>
  </si>
  <si>
    <t>法球次数</t>
  </si>
  <si>
    <t>skv_summon_duration</t>
  </si>
  <si>
    <t>召唤型</t>
  </si>
  <si>
    <t>召唤时间</t>
  </si>
  <si>
    <t>skv_summon_dmg</t>
  </si>
  <si>
    <t>召唤物伤害乘区</t>
  </si>
  <si>
    <t>skv_summon_strength</t>
  </si>
  <si>
    <t>召唤物强度</t>
  </si>
  <si>
    <t>Aoe</t>
  </si>
  <si>
    <t>Missile</t>
  </si>
  <si>
    <t>Surround</t>
  </si>
  <si>
    <t>Dot</t>
  </si>
  <si>
    <t>Buff</t>
  </si>
  <si>
    <t>Resource</t>
  </si>
  <si>
    <t>Summon</t>
  </si>
  <si>
    <t>Grow</t>
  </si>
  <si>
    <t>Orb</t>
  </si>
  <si>
    <t>无</t>
  </si>
  <si>
    <t>Null</t>
  </si>
  <si>
    <t>Ring</t>
  </si>
  <si>
    <t>Bounce</t>
  </si>
  <si>
    <t>Targe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</si>
</sst>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0"/>
      <color theme="1"/>
      <name val="Microsoft YaHei"/>
      <charset val="134"/>
    </font>
    <font>
      <b/>
      <sz val="11"/>
      <color theme="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A3BC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/>
      <top/>
      <bottom/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5A5A5A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medium">
        <color rgb="FF5A5A5A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/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23" applyNumberFormat="0" applyAlignment="0" applyProtection="0">
      <alignment vertical="center"/>
    </xf>
    <xf numFmtId="0" fontId="13" fillId="7" borderId="24" applyNumberFormat="0" applyAlignment="0" applyProtection="0">
      <alignment vertical="center"/>
    </xf>
    <xf numFmtId="0" fontId="14" fillId="7" borderId="23" applyNumberFormat="0" applyAlignment="0" applyProtection="0">
      <alignment vertical="center"/>
    </xf>
    <xf numFmtId="0" fontId="15" fillId="8" borderId="25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ill>
        <patternFill patternType="solid">
          <bgColor rgb="FF92D050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</dxfs>
  <tableStyles count="2" defaultTableStyle="TableStyleMedium2" defaultPivotStyle="PivotStyleLight16">
    <tableStyle name="黑色中色系标题行镶边行表格样式" count="3" xr9:uid="{DAEAC354-981A-4854-A1A1-5BEA181135E7}">
      <tableStyleElement type="wholeTable" dxfId="3"/>
      <tableStyleElement type="headerRow" dxfId="2"/>
      <tableStyleElement type="secondRowStripe" dxfId="1"/>
    </tableStyle>
    <tableStyle name="黑色浅色系标题行表格样式" count="2" xr9:uid="{DA1545F4-1DCD-464A-A17D-969EC2AD2773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7"/>
  <sheetViews>
    <sheetView tabSelected="1" workbookViewId="0">
      <selection activeCell="D9" sqref="D9"/>
    </sheetView>
  </sheetViews>
  <sheetFormatPr defaultColWidth="9" defaultRowHeight="13.5"/>
  <cols>
    <col min="1" max="1" width="24.8416666666667" customWidth="1"/>
    <col min="2" max="2" width="25.8416666666667" customWidth="1"/>
    <col min="3" max="3" width="8" customWidth="1"/>
    <col min="4" max="4" width="25.8416666666667" customWidth="1"/>
    <col min="5" max="5" width="16.675" customWidth="1"/>
    <col min="6" max="6" width="17.175" customWidth="1"/>
    <col min="7" max="7" width="10.5083333333333" customWidth="1"/>
    <col min="8" max="8" width="21.675" customWidth="1"/>
    <col min="9" max="9" width="16.0083333333333" customWidth="1"/>
    <col min="10" max="10" width="14.175" customWidth="1"/>
  </cols>
  <sheetData>
    <row r="1" ht="22.5" customHeight="1" spans="1:11">
      <c r="A1" s="6" t="s">
        <v>0</v>
      </c>
      <c r="B1" s="7" t="s">
        <v>1</v>
      </c>
      <c r="C1" s="7"/>
      <c r="D1" s="7" t="s">
        <v>2</v>
      </c>
      <c r="E1" s="7" t="s">
        <v>3</v>
      </c>
      <c r="F1" s="7"/>
      <c r="G1" s="7" t="s">
        <v>4</v>
      </c>
      <c r="H1" s="7" t="s">
        <v>5</v>
      </c>
      <c r="I1" s="7" t="s">
        <v>6</v>
      </c>
      <c r="J1" s="21" t="s">
        <v>7</v>
      </c>
      <c r="K1" s="22"/>
    </row>
    <row r="2" ht="22.5" customHeight="1" spans="1:11">
      <c r="A2" s="8" t="s">
        <v>8</v>
      </c>
      <c r="B2" s="5" t="s">
        <v>9</v>
      </c>
      <c r="C2" s="5"/>
      <c r="D2" s="5" t="s">
        <v>10</v>
      </c>
      <c r="E2" s="5"/>
      <c r="F2" s="5" t="s">
        <v>11</v>
      </c>
      <c r="G2" s="5">
        <v>1</v>
      </c>
      <c r="H2" s="5">
        <v>2</v>
      </c>
      <c r="I2" s="5">
        <v>3</v>
      </c>
      <c r="J2" s="23">
        <v>4</v>
      </c>
      <c r="K2" s="22" t="s">
        <v>12</v>
      </c>
    </row>
    <row r="3" ht="33" spans="1:13">
      <c r="A3" s="9" t="s">
        <v>13</v>
      </c>
      <c r="B3" s="4" t="s">
        <v>14</v>
      </c>
      <c r="C3" s="4" t="s">
        <v>14</v>
      </c>
      <c r="D3" s="4" t="str">
        <f>VLOOKUP(C3,__Sheet3!A:B,2,FALSE)</f>
        <v>Missile</v>
      </c>
      <c r="E3" s="4" t="s">
        <v>15</v>
      </c>
      <c r="F3" s="4"/>
      <c r="G3" s="4" t="s">
        <v>16</v>
      </c>
      <c r="H3" s="4" t="s">
        <v>17</v>
      </c>
      <c r="I3" s="4" t="s">
        <v>18</v>
      </c>
      <c r="J3" s="24" t="s">
        <v>19</v>
      </c>
      <c r="K3" s="22"/>
      <c r="M3" s="15"/>
    </row>
    <row r="4" ht="22.5" customHeight="1" spans="1:13">
      <c r="A4" s="8" t="s">
        <v>20</v>
      </c>
      <c r="B4" s="5" t="s">
        <v>14</v>
      </c>
      <c r="C4" s="5" t="s">
        <v>14</v>
      </c>
      <c r="D4" s="4" t="str">
        <f>VLOOKUP(C4,__Sheet3!A:B,2,FALSE)</f>
        <v>Missile</v>
      </c>
      <c r="E4" s="5" t="s">
        <v>21</v>
      </c>
      <c r="F4" s="5"/>
      <c r="G4" s="5"/>
      <c r="H4" s="5"/>
      <c r="I4" s="5"/>
      <c r="J4" s="23"/>
      <c r="K4" s="22"/>
      <c r="M4" s="15"/>
    </row>
    <row r="5" ht="22.5" customHeight="1" spans="1:13">
      <c r="A5" s="9" t="s">
        <v>22</v>
      </c>
      <c r="B5" s="4" t="s">
        <v>23</v>
      </c>
      <c r="C5" s="4" t="s">
        <v>23</v>
      </c>
      <c r="D5" s="4" t="str">
        <f>VLOOKUP(C5,__Sheet3!A:B,2,FALSE)</f>
        <v>Aoe</v>
      </c>
      <c r="E5" s="4" t="s">
        <v>24</v>
      </c>
      <c r="F5" s="4"/>
      <c r="G5" s="4"/>
      <c r="H5" s="4"/>
      <c r="I5" s="4"/>
      <c r="J5" s="24"/>
      <c r="K5" s="22"/>
      <c r="M5" s="15"/>
    </row>
    <row r="6" ht="22.5" customHeight="1" spans="1:13">
      <c r="A6" s="9" t="s">
        <v>25</v>
      </c>
      <c r="B6" s="4" t="s">
        <v>23</v>
      </c>
      <c r="C6" s="4" t="s">
        <v>23</v>
      </c>
      <c r="D6" s="4" t="str">
        <f>VLOOKUP(C6,__Sheet3!A:B,2,FALSE)</f>
        <v>Aoe</v>
      </c>
      <c r="E6" s="4" t="s">
        <v>26</v>
      </c>
      <c r="F6" s="4"/>
      <c r="G6" s="4"/>
      <c r="H6" s="4"/>
      <c r="I6" s="4"/>
      <c r="J6" s="24"/>
      <c r="K6" s="22"/>
      <c r="M6" s="15"/>
    </row>
    <row r="7" ht="22.5" customHeight="1" spans="1:13">
      <c r="A7" s="8" t="s">
        <v>27</v>
      </c>
      <c r="B7" s="5" t="s">
        <v>28</v>
      </c>
      <c r="C7" s="5" t="s">
        <v>28</v>
      </c>
      <c r="D7" s="4" t="str">
        <f>VLOOKUP(C7,__Sheet3!A:B,2,FALSE)</f>
        <v>Dot</v>
      </c>
      <c r="E7" s="5" t="s">
        <v>29</v>
      </c>
      <c r="F7" s="5"/>
      <c r="G7" s="5"/>
      <c r="H7" s="5"/>
      <c r="I7" s="5"/>
      <c r="J7" s="23"/>
      <c r="K7" s="22"/>
      <c r="M7" s="15"/>
    </row>
    <row r="8" ht="22.5" customHeight="1" spans="1:13">
      <c r="A8" s="9" t="s">
        <v>30</v>
      </c>
      <c r="B8" s="4" t="s">
        <v>28</v>
      </c>
      <c r="C8" s="4" t="s">
        <v>28</v>
      </c>
      <c r="D8" s="4" t="str">
        <f>VLOOKUP(C8,__Sheet3!A:B,2,FALSE)</f>
        <v>Dot</v>
      </c>
      <c r="E8" s="4" t="s">
        <v>31</v>
      </c>
      <c r="F8" s="4"/>
      <c r="G8" s="4"/>
      <c r="H8" s="4"/>
      <c r="I8" s="4"/>
      <c r="J8" s="24"/>
      <c r="K8" s="22"/>
      <c r="M8" s="15"/>
    </row>
    <row r="9" ht="22.5" customHeight="1" spans="1:13">
      <c r="A9" s="8" t="s">
        <v>32</v>
      </c>
      <c r="B9" s="5" t="s">
        <v>33</v>
      </c>
      <c r="C9" s="5" t="s">
        <v>33</v>
      </c>
      <c r="D9" s="4" t="str">
        <f>VLOOKUP(C9,__Sheet3!A:B,2,FALSE)</f>
        <v>Grow</v>
      </c>
      <c r="E9" s="5" t="s">
        <v>34</v>
      </c>
      <c r="F9" s="5"/>
      <c r="G9" s="5"/>
      <c r="H9" s="5"/>
      <c r="I9" s="5"/>
      <c r="J9" s="23"/>
      <c r="K9" s="22"/>
      <c r="M9" s="15"/>
    </row>
    <row r="10" ht="22.5" customHeight="1" spans="1:13">
      <c r="A10" s="9" t="s">
        <v>35</v>
      </c>
      <c r="B10" s="4" t="s">
        <v>36</v>
      </c>
      <c r="C10" s="4" t="s">
        <v>36</v>
      </c>
      <c r="D10" s="4" t="str">
        <f>VLOOKUP(C10,__Sheet3!A:B,2,FALSE)</f>
        <v>Surround</v>
      </c>
      <c r="E10" s="4" t="s">
        <v>37</v>
      </c>
      <c r="F10" s="4"/>
      <c r="G10" s="4"/>
      <c r="H10" s="4"/>
      <c r="I10" s="4"/>
      <c r="J10" s="24"/>
      <c r="K10" s="22"/>
      <c r="M10" s="15"/>
    </row>
    <row r="11" ht="22.5" customHeight="1" spans="1:13">
      <c r="A11" s="8" t="s">
        <v>38</v>
      </c>
      <c r="B11" s="5" t="s">
        <v>36</v>
      </c>
      <c r="C11" s="5" t="s">
        <v>36</v>
      </c>
      <c r="D11" s="4" t="str">
        <f>VLOOKUP(C11,__Sheet3!A:B,2,FALSE)</f>
        <v>Surround</v>
      </c>
      <c r="E11" s="5" t="s">
        <v>39</v>
      </c>
      <c r="F11" s="5"/>
      <c r="G11" s="5"/>
      <c r="H11" s="5"/>
      <c r="I11" s="5"/>
      <c r="J11" s="23"/>
      <c r="K11" s="22"/>
      <c r="M11" s="15"/>
    </row>
    <row r="12" ht="22.5" customHeight="1" spans="1:11">
      <c r="A12" s="9" t="s">
        <v>40</v>
      </c>
      <c r="B12" s="4" t="s">
        <v>36</v>
      </c>
      <c r="C12" s="4" t="s">
        <v>36</v>
      </c>
      <c r="D12" s="4" t="str">
        <f>VLOOKUP(C12,__Sheet3!A:B,2,FALSE)</f>
        <v>Surround</v>
      </c>
      <c r="E12" s="4" t="s">
        <v>41</v>
      </c>
      <c r="F12" s="4"/>
      <c r="G12" s="4"/>
      <c r="H12" s="4"/>
      <c r="I12" s="4"/>
      <c r="J12" s="24"/>
      <c r="K12" s="22"/>
    </row>
    <row r="13" ht="22.5" customHeight="1" spans="1:11">
      <c r="A13" s="10" t="s">
        <v>42</v>
      </c>
      <c r="B13" s="11" t="s">
        <v>36</v>
      </c>
      <c r="C13" s="4" t="s">
        <v>36</v>
      </c>
      <c r="D13" s="4" t="str">
        <f>VLOOKUP(C13,__Sheet3!A:B,2,FALSE)</f>
        <v>Surround</v>
      </c>
      <c r="E13" s="11" t="s">
        <v>43</v>
      </c>
      <c r="F13" s="11"/>
      <c r="G13" s="11"/>
      <c r="H13" s="11"/>
      <c r="I13" s="11"/>
      <c r="J13" s="25"/>
      <c r="K13" s="22"/>
    </row>
    <row r="14" ht="22.5" customHeight="1" spans="1:11">
      <c r="A14" s="8" t="s">
        <v>44</v>
      </c>
      <c r="B14" s="5" t="s">
        <v>45</v>
      </c>
      <c r="C14" s="5" t="s">
        <v>45</v>
      </c>
      <c r="D14" s="4" t="str">
        <f>VLOOKUP(C14,__Sheet3!A:B,2,FALSE)</f>
        <v>Ring</v>
      </c>
      <c r="E14" s="5" t="s">
        <v>46</v>
      </c>
      <c r="F14" s="5"/>
      <c r="G14" s="5"/>
      <c r="H14" s="5"/>
      <c r="I14" s="5"/>
      <c r="J14" s="23"/>
      <c r="K14" s="22"/>
    </row>
    <row r="15" ht="22.5" customHeight="1" spans="1:13">
      <c r="A15" s="9" t="s">
        <v>47</v>
      </c>
      <c r="B15" s="4" t="s">
        <v>45</v>
      </c>
      <c r="C15" s="4" t="s">
        <v>45</v>
      </c>
      <c r="D15" s="4" t="str">
        <f>VLOOKUP(C15,__Sheet3!A:B,2,FALSE)</f>
        <v>Ring</v>
      </c>
      <c r="E15" s="4" t="s">
        <v>48</v>
      </c>
      <c r="F15" s="4"/>
      <c r="G15" s="4"/>
      <c r="H15" s="4"/>
      <c r="I15" s="4"/>
      <c r="J15" s="24"/>
      <c r="K15" s="22"/>
      <c r="M15" s="19"/>
    </row>
    <row r="16" ht="22.5" customHeight="1" spans="1:13">
      <c r="A16" s="9" t="s">
        <v>49</v>
      </c>
      <c r="B16" s="4" t="s">
        <v>45</v>
      </c>
      <c r="C16" s="4" t="s">
        <v>45</v>
      </c>
      <c r="D16" s="4" t="str">
        <f>VLOOKUP(C16,__Sheet3!A:B,2,FALSE)</f>
        <v>Ring</v>
      </c>
      <c r="E16" s="4" t="s">
        <v>50</v>
      </c>
      <c r="F16" s="4"/>
      <c r="G16" s="4"/>
      <c r="H16" s="4"/>
      <c r="I16" s="4"/>
      <c r="J16" s="24"/>
      <c r="K16" s="22"/>
      <c r="M16" s="19"/>
    </row>
    <row r="17" ht="22.5" customHeight="1" spans="1:13">
      <c r="A17" s="9" t="s">
        <v>44</v>
      </c>
      <c r="B17" s="4" t="s">
        <v>45</v>
      </c>
      <c r="C17" s="4" t="s">
        <v>45</v>
      </c>
      <c r="D17" s="4" t="str">
        <f>VLOOKUP(C17,__Sheet3!A:B,2,FALSE)</f>
        <v>Ring</v>
      </c>
      <c r="E17" s="4" t="s">
        <v>51</v>
      </c>
      <c r="F17" s="4"/>
      <c r="G17" s="4"/>
      <c r="H17" s="4"/>
      <c r="I17" s="4"/>
      <c r="J17" s="24"/>
      <c r="K17" s="22"/>
      <c r="M17" s="19"/>
    </row>
    <row r="18" ht="22.5" customHeight="1" spans="1:13">
      <c r="A18" s="9" t="s">
        <v>52</v>
      </c>
      <c r="B18" s="4" t="s">
        <v>45</v>
      </c>
      <c r="C18" s="4" t="s">
        <v>45</v>
      </c>
      <c r="D18" s="4" t="str">
        <f>VLOOKUP(C18,__Sheet3!A:B,2,FALSE)</f>
        <v>Ring</v>
      </c>
      <c r="E18" s="4" t="s">
        <v>53</v>
      </c>
      <c r="F18" s="4"/>
      <c r="G18" s="4"/>
      <c r="H18" s="4"/>
      <c r="I18" s="4"/>
      <c r="J18" s="24"/>
      <c r="K18" s="22"/>
      <c r="M18" s="19"/>
    </row>
    <row r="19" ht="22.5" customHeight="1" spans="1:11">
      <c r="A19" s="8" t="s">
        <v>54</v>
      </c>
      <c r="B19" s="5" t="s">
        <v>55</v>
      </c>
      <c r="C19" s="5" t="s">
        <v>55</v>
      </c>
      <c r="D19" s="4" t="str">
        <f>VLOOKUP(C19,__Sheet3!A:B,2,FALSE)</f>
        <v>Bounce</v>
      </c>
      <c r="E19" s="5" t="s">
        <v>56</v>
      </c>
      <c r="F19" s="5"/>
      <c r="G19" s="5"/>
      <c r="H19" s="5"/>
      <c r="I19" s="5"/>
      <c r="J19" s="23"/>
      <c r="K19" s="22"/>
    </row>
    <row r="20" ht="22.5" customHeight="1" spans="1:11">
      <c r="A20" s="9" t="s">
        <v>57</v>
      </c>
      <c r="B20" s="4" t="s">
        <v>55</v>
      </c>
      <c r="C20" s="4" t="s">
        <v>55</v>
      </c>
      <c r="D20" s="4" t="str">
        <f>VLOOKUP(C20,__Sheet3!A:B,2,FALSE)</f>
        <v>Bounce</v>
      </c>
      <c r="E20" s="4" t="s">
        <v>58</v>
      </c>
      <c r="F20" s="4"/>
      <c r="G20" s="4"/>
      <c r="H20" s="4"/>
      <c r="I20" s="4"/>
      <c r="J20" s="24"/>
      <c r="K20" s="22"/>
    </row>
    <row r="21" ht="22.5" customHeight="1" spans="1:11">
      <c r="A21" s="8" t="s">
        <v>59</v>
      </c>
      <c r="B21" s="5" t="s">
        <v>60</v>
      </c>
      <c r="C21" s="5" t="s">
        <v>60</v>
      </c>
      <c r="D21" s="4" t="str">
        <f>VLOOKUP(C21,__Sheet3!A:B,2,FALSE)</f>
        <v>Targe</v>
      </c>
      <c r="E21" s="5" t="s">
        <v>61</v>
      </c>
      <c r="F21" s="5"/>
      <c r="G21" s="5"/>
      <c r="H21" s="5"/>
      <c r="I21" s="5"/>
      <c r="J21" s="23"/>
      <c r="K21" s="22"/>
    </row>
    <row r="22" ht="22.5" customHeight="1" spans="1:10">
      <c r="A22" s="9" t="s">
        <v>62</v>
      </c>
      <c r="B22" s="4" t="s">
        <v>63</v>
      </c>
      <c r="C22" s="4" t="s">
        <v>63</v>
      </c>
      <c r="D22" s="4" t="str">
        <f>VLOOKUP(C22,__Sheet3!A:B,2,FALSE)</f>
        <v>Resource</v>
      </c>
      <c r="E22" s="4" t="s">
        <v>64</v>
      </c>
      <c r="F22" s="4"/>
      <c r="G22" s="4"/>
      <c r="H22" s="4"/>
      <c r="I22" s="4"/>
      <c r="J22" s="24"/>
    </row>
    <row r="23" ht="22.5" customHeight="1" spans="1:10">
      <c r="A23" s="8" t="s">
        <v>65</v>
      </c>
      <c r="B23" s="5" t="s">
        <v>66</v>
      </c>
      <c r="C23" s="5" t="s">
        <v>66</v>
      </c>
      <c r="D23" s="4" t="str">
        <f>VLOOKUP(C23,__Sheet3!A:B,2,FALSE)</f>
        <v>Buff</v>
      </c>
      <c r="E23" s="5" t="s">
        <v>67</v>
      </c>
      <c r="F23" s="5"/>
      <c r="G23" s="5"/>
      <c r="H23" s="5"/>
      <c r="I23" s="5"/>
      <c r="J23" s="23"/>
    </row>
    <row r="24" ht="22.5" customHeight="1" spans="1:10">
      <c r="A24" s="9" t="s">
        <v>68</v>
      </c>
      <c r="B24" s="4" t="s">
        <v>69</v>
      </c>
      <c r="C24" s="4" t="s">
        <v>69</v>
      </c>
      <c r="D24" s="4" t="str">
        <f>VLOOKUP(C24,__Sheet3!A:B,2,FALSE)</f>
        <v>Orb</v>
      </c>
      <c r="E24" s="4" t="s">
        <v>70</v>
      </c>
      <c r="F24" s="4"/>
      <c r="G24" s="4"/>
      <c r="H24" s="4"/>
      <c r="I24" s="4"/>
      <c r="J24" s="24"/>
    </row>
    <row r="25" ht="22.5" customHeight="1" spans="1:10">
      <c r="A25" s="8" t="s">
        <v>71</v>
      </c>
      <c r="B25" s="5" t="s">
        <v>69</v>
      </c>
      <c r="C25" s="5" t="s">
        <v>69</v>
      </c>
      <c r="D25" s="4" t="str">
        <f>VLOOKUP(C25,__Sheet3!A:B,2,FALSE)</f>
        <v>Orb</v>
      </c>
      <c r="E25" s="5" t="s">
        <v>72</v>
      </c>
      <c r="F25" s="5"/>
      <c r="G25" s="5"/>
      <c r="H25" s="5"/>
      <c r="I25" s="5"/>
      <c r="J25" s="23"/>
    </row>
    <row r="26" ht="22.5" customHeight="1" spans="1:10">
      <c r="A26" s="9" t="s">
        <v>73</v>
      </c>
      <c r="B26" s="4" t="s">
        <v>74</v>
      </c>
      <c r="C26" s="4" t="s">
        <v>74</v>
      </c>
      <c r="D26" s="4" t="str">
        <f>VLOOKUP(C26,__Sheet3!A:B,2,FALSE)</f>
        <v>Summon</v>
      </c>
      <c r="E26" s="4" t="s">
        <v>75</v>
      </c>
      <c r="F26" s="4"/>
      <c r="G26" s="4"/>
      <c r="H26" s="4"/>
      <c r="I26" s="4"/>
      <c r="J26" s="24"/>
    </row>
    <row r="27" ht="22.5" customHeight="1" spans="1:10">
      <c r="A27" s="9" t="s">
        <v>76</v>
      </c>
      <c r="B27" s="4" t="s">
        <v>74</v>
      </c>
      <c r="C27" s="4" t="s">
        <v>74</v>
      </c>
      <c r="D27" s="4" t="str">
        <f>VLOOKUP(C27,__Sheet3!A:B,2,FALSE)</f>
        <v>Summon</v>
      </c>
      <c r="E27" s="4" t="s">
        <v>77</v>
      </c>
      <c r="F27" s="4"/>
      <c r="G27" s="4"/>
      <c r="H27" s="4"/>
      <c r="I27" s="4"/>
      <c r="J27" s="24"/>
    </row>
    <row r="28" ht="22.5" customHeight="1" spans="1:10">
      <c r="A28" s="12" t="s">
        <v>78</v>
      </c>
      <c r="B28" s="13" t="s">
        <v>74</v>
      </c>
      <c r="C28" s="13" t="s">
        <v>74</v>
      </c>
      <c r="D28" s="4" t="str">
        <f>VLOOKUP(C28,__Sheet3!A:B,2,FALSE)</f>
        <v>Summon</v>
      </c>
      <c r="E28" s="13" t="s">
        <v>79</v>
      </c>
      <c r="F28" s="13"/>
      <c r="G28" s="13"/>
      <c r="H28" s="13"/>
      <c r="I28" s="13"/>
      <c r="J28" s="26"/>
    </row>
    <row r="29" ht="17.25" spans="1:5">
      <c r="A29" s="14"/>
      <c r="B29" s="15"/>
      <c r="C29" s="15"/>
      <c r="D29" s="15"/>
      <c r="E29" s="16"/>
    </row>
    <row r="30" ht="16.5" spans="1:5">
      <c r="A30" s="17"/>
      <c r="B30" s="15"/>
      <c r="C30" s="15"/>
      <c r="D30" s="15"/>
      <c r="E30" s="18"/>
    </row>
    <row r="31" ht="16.5" spans="1:5">
      <c r="A31" s="17"/>
      <c r="B31" s="15"/>
      <c r="C31" s="15"/>
      <c r="D31" s="15"/>
      <c r="E31" s="18"/>
    </row>
    <row r="32" ht="16.5" spans="1:5">
      <c r="A32" s="17"/>
      <c r="B32" s="15"/>
      <c r="C32" s="15"/>
      <c r="D32" s="15"/>
      <c r="E32" s="18"/>
    </row>
    <row r="33" ht="16.5" spans="1:5">
      <c r="A33" s="17"/>
      <c r="B33" s="15"/>
      <c r="C33" s="15"/>
      <c r="D33" s="15"/>
      <c r="E33" s="18"/>
    </row>
    <row r="34" ht="16.5" spans="1:5">
      <c r="A34" s="17"/>
      <c r="B34" s="15"/>
      <c r="C34" s="15"/>
      <c r="D34" s="15"/>
      <c r="E34" s="18"/>
    </row>
    <row r="37" ht="16.5" spans="2:4">
      <c r="B37" s="19"/>
      <c r="C37" s="20"/>
      <c r="D37" s="20"/>
    </row>
  </sheetData>
  <autoFilter ref="B1:B39">
    <extLst/>
  </autoFilter>
  <conditionalFormatting sqref="B37:D37">
    <cfRule type="cellIs" dxfId="0" priority="1" operator="equal">
      <formula>"y"</formula>
    </cfRule>
  </conditionalFormatting>
  <conditionalFormatting sqref="M15:M18">
    <cfRule type="cellIs" dxfId="0" priority="2" operator="equal">
      <formula>"y"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34"/>
  <sheetViews>
    <sheetView workbookViewId="0">
      <selection activeCell="C2" sqref="C2:C20"/>
    </sheetView>
  </sheetViews>
  <sheetFormatPr defaultColWidth="9" defaultRowHeight="13.5" outlineLevelCol="3"/>
  <cols>
    <col min="1" max="1" width="21.25" customWidth="1"/>
    <col min="3" max="3" width="30.5" customWidth="1"/>
    <col min="4" max="4" width="41.25" customWidth="1"/>
  </cols>
  <sheetData>
    <row r="2" spans="1:3">
      <c r="A2" t="str">
        <f>special_keyvalue!A3</f>
        <v>skv_missile_count</v>
      </c>
      <c r="C2" t="str">
        <f>""""&amp;special_keyvalue!A3&amp;""""</f>
        <v>"skv_missile_count"</v>
      </c>
    </row>
    <row r="3" spans="1:3">
      <c r="A3" t="str">
        <f>special_keyvalue!A4</f>
        <v>skv_missile_speed</v>
      </c>
      <c r="C3" t="str">
        <f>"|"""&amp;special_keyvalue!A5&amp;""""</f>
        <v>|"skv_aoe_radius"</v>
      </c>
    </row>
    <row r="4" spans="1:3">
      <c r="A4" t="str">
        <f>special_keyvalue!A5</f>
        <v>skv_aoe_radius</v>
      </c>
      <c r="C4" t="str">
        <f>"|"""&amp;special_keyvalue!A7&amp;""""</f>
        <v>|"skv_dot_duration"</v>
      </c>
    </row>
    <row r="5" ht="16.5" spans="1:4">
      <c r="A5" t="str">
        <f>special_keyvalue!A7</f>
        <v>skv_dot_duration</v>
      </c>
      <c r="C5" t="str">
        <f>"|"""&amp;special_keyvalue!A8&amp;""""</f>
        <v>|"skv_dot_interval"</v>
      </c>
      <c r="D5" s="4"/>
    </row>
    <row r="6" ht="16.5" spans="1:4">
      <c r="A6" t="str">
        <f>special_keyvalue!A8</f>
        <v>skv_dot_interval</v>
      </c>
      <c r="C6" t="str">
        <f>"|"""&amp;special_keyvalue!A9&amp;""""</f>
        <v>|"skv_grow_value"</v>
      </c>
      <c r="D6" s="5"/>
    </row>
    <row r="7" ht="16.5" spans="1:4">
      <c r="A7" t="str">
        <f>special_keyvalue!A9</f>
        <v>skv_grow_value</v>
      </c>
      <c r="C7" t="str">
        <f>"|"""&amp;special_keyvalue!A10&amp;""""</f>
        <v>|"skv_surround_speed"</v>
      </c>
      <c r="D7" s="4"/>
    </row>
    <row r="8" ht="16.5" spans="1:4">
      <c r="A8" t="str">
        <f>special_keyvalue!A10</f>
        <v>skv_surround_speed</v>
      </c>
      <c r="C8" t="str">
        <f>"|"""&amp;special_keyvalue!A11&amp;""""</f>
        <v>|"skv_surround_duration"</v>
      </c>
      <c r="D8" s="5"/>
    </row>
    <row r="9" ht="16.5" spans="1:4">
      <c r="A9" t="str">
        <f>special_keyvalue!A11</f>
        <v>skv_surround_duration</v>
      </c>
      <c r="C9" t="str">
        <f>"|"""&amp;special_keyvalue!A12&amp;""""</f>
        <v>|"skv_surround_limit"</v>
      </c>
      <c r="D9" s="4"/>
    </row>
    <row r="10" ht="16.5" spans="1:4">
      <c r="A10" t="str">
        <f>special_keyvalue!A12</f>
        <v>skv_surround_limit</v>
      </c>
      <c r="C10" t="str">
        <f>"|"""&amp;special_keyvalue!A14&amp;""""</f>
        <v>|"skv_ring_width"</v>
      </c>
      <c r="D10" s="5"/>
    </row>
    <row r="11" ht="16.5" spans="1:4">
      <c r="A11" t="str">
        <f>special_keyvalue!A14</f>
        <v>skv_ring_width</v>
      </c>
      <c r="C11" t="str">
        <f>"|"""&amp;special_keyvalue!A15&amp;""""</f>
        <v>|"skv_ring_interval"</v>
      </c>
      <c r="D11" s="4"/>
    </row>
    <row r="12" ht="16.5" spans="1:4">
      <c r="A12" t="str">
        <f>special_keyvalue!A15</f>
        <v>skv_ring_interval</v>
      </c>
      <c r="C12" t="str">
        <f>"|"""&amp;special_keyvalue!A19&amp;""""</f>
        <v>|"skv_bounce_count"</v>
      </c>
      <c r="D12" s="5"/>
    </row>
    <row r="13" ht="16.5" spans="1:4">
      <c r="A13" t="str">
        <f>special_keyvalue!A19</f>
        <v>skv_bounce_count</v>
      </c>
      <c r="C13" t="str">
        <f>"|"""&amp;special_keyvalue!A20&amp;""""</f>
        <v>|"skv_bounce_increase"</v>
      </c>
      <c r="D13" s="4"/>
    </row>
    <row r="14" spans="1:3">
      <c r="A14" t="str">
        <f>special_keyvalue!A20</f>
        <v>skv_bounce_increase</v>
      </c>
      <c r="C14" t="str">
        <f>"|"""&amp;special_keyvalue!A21&amp;""""</f>
        <v>|"skv_target_count"</v>
      </c>
    </row>
    <row r="15" spans="1:3">
      <c r="A15" t="str">
        <f>special_keyvalue!A21</f>
        <v>skv_target_count</v>
      </c>
      <c r="C15" t="str">
        <f>"|"""&amp;special_keyvalue!A22&amp;""""</f>
        <v>|"skv_resource_income"</v>
      </c>
    </row>
    <row r="16" spans="1:3">
      <c r="A16" t="str">
        <f>special_keyvalue!A22</f>
        <v>skv_resource_income</v>
      </c>
      <c r="C16" t="str">
        <f>"|"""&amp;special_keyvalue!A23&amp;""""</f>
        <v>|"skv_buff_increase"</v>
      </c>
    </row>
    <row r="17" spans="1:3">
      <c r="A17" t="str">
        <f>special_keyvalue!A23</f>
        <v>skv_buff_increase</v>
      </c>
      <c r="C17" t="str">
        <f>"|"""&amp;special_keyvalue!A24&amp;""""</f>
        <v>|"skv_orb_chance"</v>
      </c>
    </row>
    <row r="18" spans="1:3">
      <c r="A18" t="str">
        <f>special_keyvalue!A24</f>
        <v>skv_orb_chance</v>
      </c>
      <c r="C18" t="str">
        <f>"|"""&amp;special_keyvalue!A25&amp;""""</f>
        <v>|"skv_orb_count"</v>
      </c>
    </row>
    <row r="19" spans="1:3">
      <c r="A19" t="str">
        <f>special_keyvalue!A25</f>
        <v>skv_orb_count</v>
      </c>
      <c r="C19" t="str">
        <f>"|"""&amp;special_keyvalue!A26&amp;""""</f>
        <v>|"skv_summon_duration"</v>
      </c>
    </row>
    <row r="20" spans="1:3">
      <c r="A20" t="str">
        <f>special_keyvalue!A26</f>
        <v>skv_summon_duration</v>
      </c>
      <c r="C20" t="str">
        <f>"|"""&amp;special_keyvalue!A28&amp;""""</f>
        <v>|"skv_summon_strength"</v>
      </c>
    </row>
    <row r="21" spans="1:3">
      <c r="A21" t="str">
        <f>special_keyvalue!A28</f>
        <v>skv_summon_strength</v>
      </c>
      <c r="C21" t="str">
        <f>"|"""&amp;special_keyvalue!A29&amp;""""</f>
        <v>|""</v>
      </c>
    </row>
    <row r="22" spans="1:3">
      <c r="A22">
        <f>special_keyvalue!A29</f>
        <v>0</v>
      </c>
      <c r="C22" t="str">
        <f>"|"""&amp;special_keyvalue!A30&amp;""""</f>
        <v>|""</v>
      </c>
    </row>
    <row r="23" spans="1:3">
      <c r="A23">
        <f>special_keyvalue!A30</f>
        <v>0</v>
      </c>
      <c r="C23" t="str">
        <f>"|"""&amp;special_keyvalue!A31&amp;""""</f>
        <v>|""</v>
      </c>
    </row>
    <row r="24" spans="1:3">
      <c r="A24">
        <f>special_keyvalue!A31</f>
        <v>0</v>
      </c>
      <c r="C24" t="str">
        <f>"|"""&amp;special_keyvalue!A32&amp;""""</f>
        <v>|""</v>
      </c>
    </row>
    <row r="25" spans="1:3">
      <c r="A25">
        <f>special_keyvalue!A32</f>
        <v>0</v>
      </c>
      <c r="C25" t="str">
        <f>"|"""&amp;special_keyvalue!A33&amp;""""</f>
        <v>|""</v>
      </c>
    </row>
    <row r="26" spans="1:3">
      <c r="A26">
        <f>special_keyvalue!A33</f>
        <v>0</v>
      </c>
      <c r="C26" t="str">
        <f>"|"""&amp;special_keyvalue!A34&amp;""""</f>
        <v>|""</v>
      </c>
    </row>
    <row r="27" spans="1:3">
      <c r="A27">
        <f>special_keyvalue!A34</f>
        <v>0</v>
      </c>
      <c r="C27" t="str">
        <f>"|"""&amp;special_keyvalue!A35&amp;""""</f>
        <v>|""</v>
      </c>
    </row>
    <row r="28" spans="1:3">
      <c r="A28">
        <f>special_keyvalue!A35</f>
        <v>0</v>
      </c>
      <c r="C28" t="str">
        <f>"|"""&amp;special_keyvalue!A36&amp;""""</f>
        <v>|""</v>
      </c>
    </row>
    <row r="29" spans="1:3">
      <c r="A29">
        <f>special_keyvalue!A36</f>
        <v>0</v>
      </c>
      <c r="C29" t="str">
        <f>"|"""&amp;special_keyvalue!A37&amp;""""</f>
        <v>|""</v>
      </c>
    </row>
    <row r="30" spans="1:3">
      <c r="A30">
        <f>special_keyvalue!A37</f>
        <v>0</v>
      </c>
      <c r="C30" t="str">
        <f>"|"""&amp;special_keyvalue!A38&amp;""""</f>
        <v>|""</v>
      </c>
    </row>
    <row r="31" spans="1:3">
      <c r="A31">
        <f>special_keyvalue!A38</f>
        <v>0</v>
      </c>
      <c r="C31" t="str">
        <f>"|"""&amp;special_keyvalue!A39&amp;""""</f>
        <v>|""</v>
      </c>
    </row>
    <row r="32" spans="1:3">
      <c r="A32">
        <f>special_keyvalue!A39</f>
        <v>0</v>
      </c>
      <c r="C32" t="str">
        <f>"|"""&amp;special_keyvalue!A40&amp;""""</f>
        <v>|""</v>
      </c>
    </row>
    <row r="33" spans="1:3">
      <c r="A33">
        <f>special_keyvalue!A40</f>
        <v>0</v>
      </c>
      <c r="C33" t="str">
        <f>"|"""&amp;special_keyvalue!A37&amp;""""</f>
        <v>|""</v>
      </c>
    </row>
    <row r="34" spans="1:3">
      <c r="A34">
        <f>special_keyvalue!A38</f>
        <v>0</v>
      </c>
      <c r="C34" t="str">
        <f>"|"""&amp;special_keyvalue!A38&amp;""""</f>
        <v>|""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5" sqref="B15"/>
    </sheetView>
  </sheetViews>
  <sheetFormatPr defaultColWidth="9" defaultRowHeight="13.5" outlineLevelCol="1"/>
  <sheetData>
    <row r="1" spans="1:2">
      <c r="A1" s="1" t="s">
        <v>23</v>
      </c>
      <c r="B1" s="2" t="s">
        <v>80</v>
      </c>
    </row>
    <row r="2" spans="1:2">
      <c r="A2" s="1" t="s">
        <v>14</v>
      </c>
      <c r="B2" s="2" t="s">
        <v>81</v>
      </c>
    </row>
    <row r="3" spans="1:2">
      <c r="A3" s="1" t="s">
        <v>36</v>
      </c>
      <c r="B3" s="2" t="s">
        <v>82</v>
      </c>
    </row>
    <row r="4" spans="1:2">
      <c r="A4" s="1" t="s">
        <v>28</v>
      </c>
      <c r="B4" s="2" t="s">
        <v>83</v>
      </c>
    </row>
    <row r="5" spans="1:2">
      <c r="A5" s="1" t="s">
        <v>66</v>
      </c>
      <c r="B5" s="2" t="s">
        <v>84</v>
      </c>
    </row>
    <row r="6" spans="1:2">
      <c r="A6" s="1" t="s">
        <v>63</v>
      </c>
      <c r="B6" s="2" t="s">
        <v>85</v>
      </c>
    </row>
    <row r="7" spans="1:2">
      <c r="A7" s="1" t="s">
        <v>74</v>
      </c>
      <c r="B7" s="2" t="s">
        <v>86</v>
      </c>
    </row>
    <row r="8" spans="1:2">
      <c r="A8" s="1" t="s">
        <v>33</v>
      </c>
      <c r="B8" s="2" t="s">
        <v>87</v>
      </c>
    </row>
    <row r="9" spans="1:2">
      <c r="A9" s="2" t="s">
        <v>69</v>
      </c>
      <c r="B9" s="2" t="s">
        <v>88</v>
      </c>
    </row>
    <row r="10" spans="1:2">
      <c r="A10" s="2" t="s">
        <v>89</v>
      </c>
      <c r="B10" s="2" t="s">
        <v>90</v>
      </c>
    </row>
    <row r="11" ht="16.5" spans="1:2">
      <c r="A11" s="3" t="s">
        <v>45</v>
      </c>
      <c r="B11" s="2" t="s">
        <v>91</v>
      </c>
    </row>
    <row r="12" spans="1:2">
      <c r="A12" s="2" t="s">
        <v>55</v>
      </c>
      <c r="B12" s="2" t="s">
        <v>92</v>
      </c>
    </row>
    <row r="13" spans="1:2">
      <c r="A13" s="2" t="s">
        <v>60</v>
      </c>
      <c r="B13" s="2" t="s">
        <v>93</v>
      </c>
    </row>
    <row r="14" spans="2:2">
      <c r="B14" t="s">
        <v>90</v>
      </c>
    </row>
  </sheetData>
  <conditionalFormatting sqref="A11">
    <cfRule type="cellIs" dxfId="0" priority="1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special_keyvalue</vt:lpstr>
      <vt:lpstr>__Sheet2</vt:lpstr>
      <vt:lpstr>__Sheet3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2024-06-26T06:22:21Z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C042348C18154E7EB861D035B0937A4B_12</vt:lpwstr>
  </property>
</Properties>
</file>