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une_attr_config" sheetId="5" r:id="rId1"/>
    <sheet name="rune_attr_config_atf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<sst xmlns="http://schemas.openxmlformats.org/spreadsheetml/2006/main" count="158" uniqueCount="86">
  <si>
    <t>符文属性索引</t>
  </si>
  <si>
    <t>属性中文1
随机概率（可重复，和符文品质无关）
89%概率出现1条属性
9%概率出现2条属性
2%概率出现3条属性</t>
  </si>
  <si>
    <t>最小值</t>
  </si>
  <si>
    <t>最大值</t>
  </si>
  <si>
    <t>属性值1</t>
  </si>
  <si>
    <t>羁绊属性id</t>
  </si>
  <si>
    <t>小数位数</t>
  </si>
  <si>
    <t>蓝</t>
  </si>
  <si>
    <t>蓝-紫</t>
  </si>
  <si>
    <t>紫-金</t>
  </si>
  <si>
    <t>金以上</t>
  </si>
  <si>
    <t>id</t>
  </si>
  <si>
    <t>ListValues[{]</t>
  </si>
  <si>
    <t>[}]</t>
  </si>
  <si>
    <t>two</t>
  </si>
  <si>
    <t>r_2</t>
  </si>
  <si>
    <t>r_3</t>
  </si>
  <si>
    <t>r_4</t>
  </si>
  <si>
    <t>攻击力(基础)</t>
  </si>
  <si>
    <t>1</t>
  </si>
  <si>
    <t>5</t>
  </si>
  <si>
    <t>生命值(基础)</t>
  </si>
  <si>
    <t>10</t>
  </si>
  <si>
    <t>50</t>
  </si>
  <si>
    <t>攻击速度(基础)</t>
  </si>
  <si>
    <t>25</t>
  </si>
  <si>
    <t>%移动速度(基础百分比)</t>
  </si>
  <si>
    <t>生命恢复(基础单位秒)</t>
  </si>
  <si>
    <t>蓝量回复(基础单位秒)</t>
  </si>
  <si>
    <t>技能急速(基础)</t>
  </si>
  <si>
    <t>15</t>
  </si>
  <si>
    <t>%闪避(基础)</t>
  </si>
  <si>
    <t>%经验值获取(基础)</t>
  </si>
  <si>
    <t>%灵魂获取(基础)</t>
  </si>
  <si>
    <t>%暴击概率(基础)</t>
  </si>
  <si>
    <t>%暴击伤害(基础)</t>
  </si>
  <si>
    <t>%伤害加成(基础)</t>
  </si>
  <si>
    <t>2</t>
  </si>
  <si>
    <t>%元素伤害(基础)</t>
  </si>
  <si>
    <t>%元素穿透(基础)</t>
  </si>
  <si>
    <t>%伤害减免(基础)</t>
  </si>
  <si>
    <t>防御力(基础)</t>
  </si>
  <si>
    <t>激活索引</t>
  </si>
  <si>
    <t>属性中文</t>
  </si>
  <si>
    <t>属性名</t>
  </si>
  <si>
    <t>类型</t>
  </si>
  <si>
    <t>attr_id</t>
  </si>
  <si>
    <t>AttackDamage</t>
  </si>
  <si>
    <t>Base</t>
  </si>
  <si>
    <t>%攻击力(基础百分比)</t>
  </si>
  <si>
    <t>BonusPercent</t>
  </si>
  <si>
    <t>PhyicalArmor</t>
  </si>
  <si>
    <t>MaxHealth</t>
  </si>
  <si>
    <t>AttackSpeed</t>
  </si>
  <si>
    <t>%攻击速度(基础百分比)</t>
  </si>
  <si>
    <t>BasePercent</t>
  </si>
  <si>
    <t>MoveSpeed</t>
  </si>
  <si>
    <t>HealthRegen</t>
  </si>
  <si>
    <t>ManaRegen</t>
  </si>
  <si>
    <t>AbilityHaste</t>
  </si>
  <si>
    <t>EvasionProb</t>
  </si>
  <si>
    <t>SingleExpeIncrease</t>
  </si>
  <si>
    <t>SoulGetRate</t>
  </si>
  <si>
    <t>CriticalChance</t>
  </si>
  <si>
    <t>CriticalDamage</t>
  </si>
  <si>
    <t>DamageBonusMul</t>
  </si>
  <si>
    <t>AllElementDamageBonus</t>
  </si>
  <si>
    <t>AllElementPent</t>
  </si>
  <si>
    <t>DmgReductionPct</t>
  </si>
  <si>
    <t>%生命值(基础加成)</t>
  </si>
  <si>
    <t>%火元素伤害(基础)</t>
  </si>
  <si>
    <t>FireDamageBonus</t>
  </si>
  <si>
    <t>%雷元素伤害(基础)</t>
  </si>
  <si>
    <t>ThunderDamageBonus</t>
  </si>
  <si>
    <t>%冰元素伤害(基础)</t>
  </si>
  <si>
    <t>IceDamageBonus</t>
  </si>
  <si>
    <t>%风元素伤害(基础)</t>
  </si>
  <si>
    <t>WindDamageBonus</t>
  </si>
  <si>
    <t>%火元素穿透(基础)</t>
  </si>
  <si>
    <t>FirePent</t>
  </si>
  <si>
    <t>%雷元素穿透(基础)</t>
  </si>
  <si>
    <t>ThunderPent</t>
  </si>
  <si>
    <t>%冰元素穿透(基础)</t>
  </si>
  <si>
    <t>IcePent</t>
  </si>
  <si>
    <t>%风元素穿透(基础)</t>
  </si>
  <si>
    <t>WindPent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</si>
</sst>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/>
      <bottom style="thin">
        <color theme="1" tint="0.6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/>
      <right/>
      <top style="thin">
        <color theme="1" tint="0.66"/>
      </top>
      <bottom style="thin">
        <color theme="1" tint="0.66"/>
      </bottom>
      <diagonal/>
    </border>
    <border>
      <left/>
      <right/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24" applyNumberFormat="0" applyAlignment="0" applyProtection="0">
      <alignment vertical="center"/>
    </xf>
    <xf numFmtId="0" fontId="17" fillId="6" borderId="25" applyNumberFormat="0" applyAlignment="0" applyProtection="0">
      <alignment vertical="center"/>
    </xf>
    <xf numFmtId="0" fontId="18" fillId="6" borderId="24" applyNumberFormat="0" applyAlignment="0" applyProtection="0">
      <alignment vertical="center"/>
    </xf>
    <xf numFmtId="0" fontId="19" fillId="7" borderId="26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NumberFormat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center" vertical="center" wrapText="1"/>
    </xf>
    <xf numFmtId="10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5" defaultTableStyle="TableStyleMedium2" defaultPivotStyle="PivotStyleLight16">
    <tableStyle name="黑色浅色系标题行表格样式" count="2" xr9:uid="{4B992DFB-09D9-4ACB-A7C1-B40DBE36FBD1}">
      <tableStyleElement type="wholeTable" dxfId="1"/>
      <tableStyleElement type="headerRow" dxfId="0"/>
    </tableStyle>
    <tableStyle name="黑色中色系标题行镶边行表格样式" count="3" xr9:uid="{65023F4B-75A9-4678-9201-E132D5687A0F}">
      <tableStyleElement type="wholeTable" dxfId="4"/>
      <tableStyleElement type="headerRow" dxfId="3"/>
      <tableStyleElement type="secondRowStripe" dxfId="2"/>
    </tableStyle>
    <tableStyle name="中色系标题行镶边行表格样式_372eea" count="7" xr9:uid="{0FBC1F89-EB37-4386-B8EE-A4B8C5733E52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浅色系标题行表格样式_0af9f8" count="10" xr9:uid="{D0A99947-AC4A-4897-97CA-D3942834A3AA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  <tableStyle name="简约浅色系标题行表格样式_e1d59c" count="12" xr9:uid="{D870391F-75B5-4ACA-94BC-0BA32455E468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lastHeaderCell" dxfId="24"/>
      <tableStyleElement type="firstTotalCell" dxfId="23"/>
      <tableStyleElement type="lastTotalCell" dxfId="2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zoomScale="85" zoomScaleNormal="85" workbookViewId="0">
      <pane xSplit="1" topLeftCell="B1" activePane="topRight" state="frozen"/>
      <selection/>
      <selection pane="topRight" activeCell="H6" sqref="H6"/>
    </sheetView>
  </sheetViews>
  <sheetFormatPr defaultColWidth="9" defaultRowHeight="13.5"/>
  <cols>
    <col min="1" max="1" width="17.8416666666667" style="8" customWidth="1"/>
    <col min="2" max="2" width="26.875" style="8" customWidth="1"/>
    <col min="3" max="4" width="14.175" style="10" customWidth="1"/>
    <col min="5" max="5" width="14.175" style="11" customWidth="1"/>
    <col min="6" max="6" width="16.8416666666667" style="8" customWidth="1"/>
    <col min="7" max="7" width="30.175" style="8" customWidth="1"/>
    <col min="8" max="8" width="16.8416666666667" style="8" customWidth="1"/>
    <col min="9" max="9" width="13.25" style="8" customWidth="1"/>
    <col min="10" max="10" width="13.25" style="12" customWidth="1"/>
    <col min="11" max="11" width="13.25" style="8" customWidth="1"/>
    <col min="12" max="12" width="9.10833333333333" style="12" customWidth="1"/>
    <col min="13" max="13" width="17.05" style="8" customWidth="1"/>
    <col min="14" max="14" width="8.525" style="12" customWidth="1"/>
    <col min="15" max="15" width="14.4083333333333" style="8" customWidth="1"/>
    <col min="16" max="16" width="9.375" style="12"/>
    <col min="17" max="16384" width="9" style="8"/>
  </cols>
  <sheetData>
    <row r="1" ht="108.75" spans="1:16">
      <c r="A1" s="13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6" t="s">
        <v>5</v>
      </c>
      <c r="G1" s="16"/>
      <c r="H1" s="17"/>
      <c r="I1" s="40" t="s">
        <v>6</v>
      </c>
      <c r="J1" s="41" t="s">
        <v>7</v>
      </c>
      <c r="K1" s="8"/>
      <c r="L1" s="41" t="s">
        <v>8</v>
      </c>
      <c r="M1" s="8"/>
      <c r="N1" s="12" t="s">
        <v>9</v>
      </c>
      <c r="O1" s="8"/>
      <c r="P1" s="12" t="s">
        <v>10</v>
      </c>
    </row>
    <row r="2" ht="63.5" customHeight="1" spans="1:15">
      <c r="A2" s="18" t="s">
        <v>11</v>
      </c>
      <c r="B2" s="19"/>
      <c r="C2" s="20"/>
      <c r="D2" s="20"/>
      <c r="E2" s="19"/>
      <c r="F2" s="21" t="s">
        <v>12</v>
      </c>
      <c r="G2" s="21">
        <v>1</v>
      </c>
      <c r="H2" s="22" t="s">
        <v>13</v>
      </c>
      <c r="I2" s="40" t="s">
        <v>14</v>
      </c>
      <c r="J2" s="41"/>
      <c r="K2" s="8" t="s">
        <v>15</v>
      </c>
      <c r="L2" s="41"/>
      <c r="M2" s="8" t="s">
        <v>16</v>
      </c>
      <c r="O2" s="8" t="s">
        <v>17</v>
      </c>
    </row>
    <row r="3" s="8" customFormat="1" ht="47" customHeight="1" spans="1:16">
      <c r="A3" s="23">
        <v>1</v>
      </c>
      <c r="B3" s="24" t="s">
        <v>18</v>
      </c>
      <c r="C3" s="25" t="s">
        <v>19</v>
      </c>
      <c r="D3" s="25" t="s">
        <v>20</v>
      </c>
      <c r="E3" s="24" t="str">
        <f>C3&amp;"-"&amp;D3</f>
        <v>1-5</v>
      </c>
      <c r="F3" s="24"/>
      <c r="G3" s="26" t="str">
        <f>IF(ISTEXT(B3),VLOOKUP(B3,rune_attr_config_atf!B:D,2,FALSE)&amp;" {"&amp;CHAR(10)&amp;CHAR(34)&amp;VLOOKUP(B3,rune_attr_config_atf!B:D,3,FALSE)&amp;CHAR(34)&amp;" "&amp;CHAR(34)&amp;E3&amp;CHAR(34)&amp;CHAR(10)&amp;" }","")</f>
        <v>AttackDamage {
"Base" "1-5"
 }</v>
      </c>
      <c r="H3" s="27"/>
      <c r="I3" s="40">
        <v>2</v>
      </c>
      <c r="J3" s="41">
        <v>0</v>
      </c>
      <c r="K3" s="42">
        <f>D3*J3+ROUND(D3*J3,I3)</f>
        <v>0</v>
      </c>
      <c r="L3" s="41">
        <v>0.4</v>
      </c>
      <c r="M3" s="8">
        <f>ROUND(D3*L3,I3)</f>
        <v>2</v>
      </c>
      <c r="N3" s="12">
        <v>0.7</v>
      </c>
      <c r="O3" s="8">
        <f>ROUND(D3*N3,I3)</f>
        <v>3.5</v>
      </c>
      <c r="P3" s="12">
        <v>1</v>
      </c>
    </row>
    <row r="4" s="8" customFormat="1" ht="30.5" customHeight="1" spans="1:16">
      <c r="A4" s="28">
        <v>2</v>
      </c>
      <c r="B4" s="29" t="s">
        <v>21</v>
      </c>
      <c r="C4" s="30" t="s">
        <v>22</v>
      </c>
      <c r="D4" s="30" t="s">
        <v>23</v>
      </c>
      <c r="E4" s="24" t="str">
        <f t="shared" ref="E4:E18" si="0">C4&amp;"-"&amp;D4</f>
        <v>10-50</v>
      </c>
      <c r="F4" s="29"/>
      <c r="G4" s="31" t="str">
        <f>IF(ISTEXT(B4),VLOOKUP(B4,rune_attr_config_atf!B:D,2,FALSE)&amp;" {"&amp;CHAR(10)&amp;CHAR(34)&amp;VLOOKUP(B4,rune_attr_config_atf!B:D,3,FALSE)&amp;CHAR(34)&amp;" "&amp;CHAR(34)&amp;E4&amp;CHAR(34)&amp;CHAR(10)&amp;" }","")</f>
        <v>MaxHealth {
"Base" "10-50"
 }</v>
      </c>
      <c r="H4" s="32"/>
      <c r="I4" s="40">
        <v>2</v>
      </c>
      <c r="J4" s="41">
        <v>0</v>
      </c>
      <c r="K4" s="42">
        <f t="shared" ref="K4:K19" si="1">D4*J4+ROUND(D4*J4,I4)</f>
        <v>0</v>
      </c>
      <c r="L4" s="41">
        <v>0.4</v>
      </c>
      <c r="M4" s="8">
        <f t="shared" ref="M4:M19" si="2">ROUND(D4*L4,I4)</f>
        <v>20</v>
      </c>
      <c r="N4" s="12">
        <v>0.7</v>
      </c>
      <c r="O4" s="8">
        <f t="shared" ref="O4:O19" si="3">ROUND(D4*N4,I4)</f>
        <v>35</v>
      </c>
      <c r="P4" s="12">
        <v>1</v>
      </c>
    </row>
    <row r="5" s="8" customFormat="1" ht="47" customHeight="1" spans="1:16">
      <c r="A5" s="28">
        <v>3</v>
      </c>
      <c r="B5" s="29" t="s">
        <v>24</v>
      </c>
      <c r="C5" s="30" t="s">
        <v>20</v>
      </c>
      <c r="D5" s="30" t="s">
        <v>25</v>
      </c>
      <c r="E5" s="24" t="str">
        <f t="shared" si="0"/>
        <v>5-25</v>
      </c>
      <c r="F5" s="29"/>
      <c r="G5" s="31" t="str">
        <f>IF(ISTEXT(B5),VLOOKUP(B5,rune_attr_config_atf!B:D,2,FALSE)&amp;" {"&amp;CHAR(10)&amp;CHAR(34)&amp;VLOOKUP(B5,rune_attr_config_atf!B:D,3,FALSE)&amp;CHAR(34)&amp;" "&amp;CHAR(34)&amp;E5&amp;CHAR(34)&amp;CHAR(10)&amp;" }","")</f>
        <v>AttackSpeed {
"Base" "5-25"
 }</v>
      </c>
      <c r="H5" s="32"/>
      <c r="I5" s="40">
        <v>2</v>
      </c>
      <c r="J5" s="41">
        <v>0</v>
      </c>
      <c r="K5" s="42">
        <f t="shared" si="1"/>
        <v>0</v>
      </c>
      <c r="L5" s="41">
        <v>0.4</v>
      </c>
      <c r="M5" s="8">
        <f t="shared" si="2"/>
        <v>10</v>
      </c>
      <c r="N5" s="12">
        <v>0.7</v>
      </c>
      <c r="O5" s="8">
        <f t="shared" si="3"/>
        <v>17.5</v>
      </c>
      <c r="P5" s="12">
        <v>1</v>
      </c>
    </row>
    <row r="6" s="8" customFormat="1" ht="30.5" customHeight="1" spans="1:16">
      <c r="A6" s="28">
        <v>4</v>
      </c>
      <c r="B6" s="29" t="s">
        <v>26</v>
      </c>
      <c r="C6" s="30" t="s">
        <v>19</v>
      </c>
      <c r="D6" s="30" t="s">
        <v>20</v>
      </c>
      <c r="E6" s="24" t="str">
        <f t="shared" si="0"/>
        <v>1-5</v>
      </c>
      <c r="F6" s="29"/>
      <c r="G6" s="31" t="str">
        <f>IF(ISTEXT(B6),VLOOKUP(B6,rune_attr_config_atf!B:D,2,FALSE)&amp;" {"&amp;CHAR(10)&amp;CHAR(34)&amp;VLOOKUP(B6,rune_attr_config_atf!B:D,3,FALSE)&amp;CHAR(34)&amp;" "&amp;CHAR(34)&amp;E6&amp;CHAR(34)&amp;CHAR(10)&amp;" }","")</f>
        <v>MoveSpeed {
"BasePercent" "1-5"
 }</v>
      </c>
      <c r="H6" s="32"/>
      <c r="I6" s="40">
        <v>2</v>
      </c>
      <c r="J6" s="41">
        <v>0</v>
      </c>
      <c r="K6" s="42">
        <f t="shared" si="1"/>
        <v>0</v>
      </c>
      <c r="L6" s="41">
        <v>0.4</v>
      </c>
      <c r="M6" s="8">
        <f t="shared" si="2"/>
        <v>2</v>
      </c>
      <c r="N6" s="12">
        <v>0.7</v>
      </c>
      <c r="O6" s="8">
        <f t="shared" si="3"/>
        <v>3.5</v>
      </c>
      <c r="P6" s="12">
        <v>1</v>
      </c>
    </row>
    <row r="7" s="8" customFormat="1" ht="63.5" customHeight="1" spans="1:16">
      <c r="A7" s="28">
        <v>5</v>
      </c>
      <c r="B7" s="29" t="s">
        <v>27</v>
      </c>
      <c r="C7" s="30" t="s">
        <v>19</v>
      </c>
      <c r="D7" s="30" t="s">
        <v>20</v>
      </c>
      <c r="E7" s="24" t="str">
        <f t="shared" si="0"/>
        <v>1-5</v>
      </c>
      <c r="F7" s="29"/>
      <c r="G7" s="31" t="str">
        <f>IF(ISTEXT(B7),VLOOKUP(B7,rune_attr_config_atf!B:D,2,FALSE)&amp;" {"&amp;CHAR(10)&amp;CHAR(34)&amp;VLOOKUP(B7,rune_attr_config_atf!B:D,3,FALSE)&amp;CHAR(34)&amp;" "&amp;CHAR(34)&amp;E7&amp;CHAR(34)&amp;CHAR(10)&amp;" }","")</f>
        <v>HealthRegen {
"Base" "1-5"
 }</v>
      </c>
      <c r="H7" s="32"/>
      <c r="I7" s="40">
        <v>2</v>
      </c>
      <c r="J7" s="41">
        <v>0</v>
      </c>
      <c r="K7" s="42">
        <f t="shared" si="1"/>
        <v>0</v>
      </c>
      <c r="L7" s="41">
        <v>0.4</v>
      </c>
      <c r="M7" s="8">
        <f t="shared" si="2"/>
        <v>2</v>
      </c>
      <c r="N7" s="12">
        <v>0.7</v>
      </c>
      <c r="O7" s="8">
        <f t="shared" si="3"/>
        <v>3.5</v>
      </c>
      <c r="P7" s="12">
        <v>1</v>
      </c>
    </row>
    <row r="8" s="8" customFormat="1" ht="47" customHeight="1" spans="1:16">
      <c r="A8" s="28">
        <v>6</v>
      </c>
      <c r="B8" s="29" t="s">
        <v>28</v>
      </c>
      <c r="C8" s="30" t="s">
        <v>19</v>
      </c>
      <c r="D8" s="30" t="s">
        <v>20</v>
      </c>
      <c r="E8" s="24" t="str">
        <f t="shared" si="0"/>
        <v>1-5</v>
      </c>
      <c r="F8" s="29"/>
      <c r="G8" s="31" t="str">
        <f>IF(ISTEXT(B8),VLOOKUP(B8,rune_attr_config_atf!B:D,2,FALSE)&amp;" {"&amp;CHAR(10)&amp;CHAR(34)&amp;VLOOKUP(B8,rune_attr_config_atf!B:D,3,FALSE)&amp;CHAR(34)&amp;" "&amp;CHAR(34)&amp;E8&amp;CHAR(34)&amp;CHAR(10)&amp;" }","")</f>
        <v>ManaRegen {
"Base" "1-5"
 }</v>
      </c>
      <c r="H8" s="32"/>
      <c r="I8" s="40">
        <v>2</v>
      </c>
      <c r="J8" s="41">
        <v>0</v>
      </c>
      <c r="K8" s="42">
        <f t="shared" si="1"/>
        <v>0</v>
      </c>
      <c r="L8" s="41">
        <v>0.4</v>
      </c>
      <c r="M8" s="8">
        <f t="shared" si="2"/>
        <v>2</v>
      </c>
      <c r="N8" s="12">
        <v>0.7</v>
      </c>
      <c r="O8" s="8">
        <f t="shared" si="3"/>
        <v>3.5</v>
      </c>
      <c r="P8" s="12">
        <v>1</v>
      </c>
    </row>
    <row r="9" s="8" customFormat="1" ht="30.5" customHeight="1" spans="1:16">
      <c r="A9" s="28">
        <v>7</v>
      </c>
      <c r="B9" s="29" t="s">
        <v>29</v>
      </c>
      <c r="C9" s="30" t="s">
        <v>20</v>
      </c>
      <c r="D9" s="30" t="s">
        <v>30</v>
      </c>
      <c r="E9" s="24" t="str">
        <f t="shared" si="0"/>
        <v>5-15</v>
      </c>
      <c r="F9" s="29"/>
      <c r="G9" s="31" t="str">
        <f>IF(ISTEXT(B9),VLOOKUP(B9,rune_attr_config_atf!B:D,2,FALSE)&amp;" {"&amp;CHAR(10)&amp;CHAR(34)&amp;VLOOKUP(B9,rune_attr_config_atf!B:D,3,FALSE)&amp;CHAR(34)&amp;" "&amp;CHAR(34)&amp;E9&amp;CHAR(34)&amp;CHAR(10)&amp;" }","")</f>
        <v>AbilityHaste {
"Base" "5-15"
 }</v>
      </c>
      <c r="H9" s="32"/>
      <c r="I9" s="40"/>
      <c r="J9" s="41">
        <v>0</v>
      </c>
      <c r="K9" s="42">
        <f t="shared" si="1"/>
        <v>0</v>
      </c>
      <c r="L9" s="41">
        <v>0.4</v>
      </c>
      <c r="M9" s="8">
        <f t="shared" si="2"/>
        <v>6</v>
      </c>
      <c r="N9" s="12">
        <v>0.7</v>
      </c>
      <c r="O9" s="8">
        <f t="shared" si="3"/>
        <v>11</v>
      </c>
      <c r="P9" s="12">
        <v>1</v>
      </c>
    </row>
    <row r="10" s="8" customFormat="1" ht="30.5" customHeight="1" spans="1:16">
      <c r="A10" s="28">
        <v>8</v>
      </c>
      <c r="B10" s="29" t="s">
        <v>31</v>
      </c>
      <c r="C10" s="30" t="s">
        <v>19</v>
      </c>
      <c r="D10" s="30" t="s">
        <v>20</v>
      </c>
      <c r="E10" s="24" t="str">
        <f t="shared" si="0"/>
        <v>1-5</v>
      </c>
      <c r="F10" s="29"/>
      <c r="G10" s="31" t="str">
        <f>IF(ISTEXT(B10),VLOOKUP(B10,rune_attr_config_atf!B:D,2,FALSE)&amp;" {"&amp;CHAR(10)&amp;CHAR(34)&amp;VLOOKUP(B10,rune_attr_config_atf!B:D,3,FALSE)&amp;CHAR(34)&amp;" "&amp;CHAR(34)&amp;E10&amp;CHAR(34)&amp;CHAR(10)&amp;" }","")</f>
        <v>EvasionProb {
"Base" "1-5"
 }</v>
      </c>
      <c r="H10" s="32"/>
      <c r="I10" s="40"/>
      <c r="J10" s="41">
        <v>0</v>
      </c>
      <c r="K10" s="42">
        <f t="shared" si="1"/>
        <v>0</v>
      </c>
      <c r="L10" s="41">
        <v>0.2</v>
      </c>
      <c r="M10" s="8">
        <f t="shared" si="2"/>
        <v>1</v>
      </c>
      <c r="N10" s="12">
        <v>0.7</v>
      </c>
      <c r="O10" s="8">
        <f t="shared" si="3"/>
        <v>4</v>
      </c>
      <c r="P10" s="12">
        <v>1</v>
      </c>
    </row>
    <row r="11" s="8" customFormat="1" ht="47" customHeight="1" spans="1:16">
      <c r="A11" s="28">
        <v>9</v>
      </c>
      <c r="B11" s="29" t="s">
        <v>32</v>
      </c>
      <c r="C11" s="30" t="s">
        <v>19</v>
      </c>
      <c r="D11" s="30" t="s">
        <v>20</v>
      </c>
      <c r="E11" s="24" t="str">
        <f t="shared" si="0"/>
        <v>1-5</v>
      </c>
      <c r="F11" s="29"/>
      <c r="G11" s="31" t="str">
        <f>IF(ISTEXT(B11),VLOOKUP(B11,rune_attr_config_atf!B:D,2,FALSE)&amp;" {"&amp;CHAR(10)&amp;CHAR(34)&amp;VLOOKUP(B11,rune_attr_config_atf!B:D,3,FALSE)&amp;CHAR(34)&amp;" "&amp;CHAR(34)&amp;E11&amp;CHAR(34)&amp;CHAR(10)&amp;" }","")</f>
        <v>SingleExpeIncrease {
"Base" "1-5"
 }</v>
      </c>
      <c r="H11" s="32"/>
      <c r="I11" s="40"/>
      <c r="J11" s="41">
        <v>0</v>
      </c>
      <c r="K11" s="42">
        <f t="shared" si="1"/>
        <v>0</v>
      </c>
      <c r="L11" s="41">
        <v>0.4</v>
      </c>
      <c r="M11" s="8">
        <f t="shared" si="2"/>
        <v>2</v>
      </c>
      <c r="N11" s="12">
        <v>0.7</v>
      </c>
      <c r="O11" s="8">
        <f t="shared" si="3"/>
        <v>4</v>
      </c>
      <c r="P11" s="12">
        <v>1</v>
      </c>
    </row>
    <row r="12" s="9" customFormat="1" ht="47" customHeight="1" spans="1:16">
      <c r="A12" s="28">
        <v>10</v>
      </c>
      <c r="B12" s="29" t="s">
        <v>33</v>
      </c>
      <c r="C12" s="30" t="s">
        <v>22</v>
      </c>
      <c r="D12" s="30" t="s">
        <v>23</v>
      </c>
      <c r="E12" s="24" t="str">
        <f t="shared" si="0"/>
        <v>10-50</v>
      </c>
      <c r="F12" s="29"/>
      <c r="G12" s="31" t="str">
        <f>IF(ISTEXT(B12),VLOOKUP(B12,rune_attr_config_atf!B:D,2,FALSE)&amp;" {"&amp;CHAR(10)&amp;CHAR(34)&amp;VLOOKUP(B12,rune_attr_config_atf!B:D,3,FALSE)&amp;CHAR(34)&amp;" "&amp;CHAR(34)&amp;E12&amp;CHAR(34)&amp;CHAR(10)&amp;" }","")</f>
        <v>SoulGetRate {
"Base" "10-50"
 }</v>
      </c>
      <c r="H12" s="33"/>
      <c r="J12" s="41">
        <v>0</v>
      </c>
      <c r="K12" s="42">
        <f t="shared" si="1"/>
        <v>0</v>
      </c>
      <c r="L12" s="41">
        <v>0.4</v>
      </c>
      <c r="M12" s="8">
        <f t="shared" si="2"/>
        <v>20</v>
      </c>
      <c r="N12" s="12">
        <v>0.7</v>
      </c>
      <c r="O12" s="8">
        <f t="shared" si="3"/>
        <v>35</v>
      </c>
      <c r="P12" s="12">
        <v>1</v>
      </c>
    </row>
    <row r="13" ht="47" customHeight="1" spans="1:16">
      <c r="A13" s="28">
        <v>11</v>
      </c>
      <c r="B13" s="29" t="s">
        <v>34</v>
      </c>
      <c r="C13" s="30" t="s">
        <v>19</v>
      </c>
      <c r="D13" s="30" t="s">
        <v>20</v>
      </c>
      <c r="E13" s="24" t="str">
        <f t="shared" si="0"/>
        <v>1-5</v>
      </c>
      <c r="F13" s="29"/>
      <c r="G13" s="31" t="str">
        <f>IF(ISTEXT(B13),VLOOKUP(B13,rune_attr_config_atf!B:D,2,FALSE)&amp;" {"&amp;CHAR(10)&amp;CHAR(34)&amp;VLOOKUP(B13,rune_attr_config_atf!B:D,3,FALSE)&amp;CHAR(34)&amp;" "&amp;CHAR(34)&amp;E13&amp;CHAR(34)&amp;CHAR(10)&amp;" }","")</f>
        <v>CriticalChance {
"Base" "1-5"
 }</v>
      </c>
      <c r="H13" s="32"/>
      <c r="I13" s="40"/>
      <c r="J13" s="41">
        <v>0</v>
      </c>
      <c r="K13" s="42">
        <f t="shared" si="1"/>
        <v>0</v>
      </c>
      <c r="L13" s="41">
        <v>0.2</v>
      </c>
      <c r="M13" s="8">
        <f t="shared" si="2"/>
        <v>1</v>
      </c>
      <c r="N13" s="12">
        <v>0.7</v>
      </c>
      <c r="O13" s="8">
        <f t="shared" si="3"/>
        <v>4</v>
      </c>
      <c r="P13" s="12">
        <v>1</v>
      </c>
    </row>
    <row r="14" ht="30.5" customHeight="1" spans="1:16">
      <c r="A14" s="28">
        <v>12</v>
      </c>
      <c r="B14" s="29" t="s">
        <v>35</v>
      </c>
      <c r="C14" s="30" t="s">
        <v>20</v>
      </c>
      <c r="D14" s="30" t="s">
        <v>25</v>
      </c>
      <c r="E14" s="24" t="str">
        <f t="shared" si="0"/>
        <v>5-25</v>
      </c>
      <c r="F14" s="29"/>
      <c r="G14" s="31" t="str">
        <f>IF(ISTEXT(B14),VLOOKUP(B14,rune_attr_config_atf!B:D,2,FALSE)&amp;" {"&amp;CHAR(10)&amp;CHAR(34)&amp;VLOOKUP(B14,rune_attr_config_atf!B:D,3,FALSE)&amp;CHAR(34)&amp;" "&amp;CHAR(34)&amp;E14&amp;CHAR(34)&amp;CHAR(10)&amp;" }","")</f>
        <v>CriticalDamage {
"Base" "5-25"
 }</v>
      </c>
      <c r="H14" s="32"/>
      <c r="I14" s="40"/>
      <c r="J14" s="41">
        <v>0</v>
      </c>
      <c r="K14" s="42">
        <f t="shared" si="1"/>
        <v>0</v>
      </c>
      <c r="L14" s="41">
        <v>0.2</v>
      </c>
      <c r="M14" s="8">
        <f t="shared" si="2"/>
        <v>5</v>
      </c>
      <c r="N14" s="12">
        <v>0.7</v>
      </c>
      <c r="O14" s="8">
        <f t="shared" si="3"/>
        <v>18</v>
      </c>
      <c r="P14" s="12">
        <v>1</v>
      </c>
    </row>
    <row r="15" ht="47" customHeight="1" spans="1:16">
      <c r="A15" s="28">
        <v>13</v>
      </c>
      <c r="B15" s="29" t="s">
        <v>36</v>
      </c>
      <c r="C15" s="30" t="s">
        <v>37</v>
      </c>
      <c r="D15" s="30" t="s">
        <v>22</v>
      </c>
      <c r="E15" s="24" t="str">
        <f t="shared" si="0"/>
        <v>2-10</v>
      </c>
      <c r="F15" s="29"/>
      <c r="G15" s="31" t="str">
        <f>IF(ISTEXT(B15),VLOOKUP(B15,rune_attr_config_atf!B:D,2,FALSE)&amp;" {"&amp;CHAR(10)&amp;CHAR(34)&amp;VLOOKUP(B15,rune_attr_config_atf!B:D,3,FALSE)&amp;CHAR(34)&amp;" "&amp;CHAR(34)&amp;E15&amp;CHAR(34)&amp;CHAR(10)&amp;" }","")</f>
        <v>DamageBonusMul {
"Base" "2-10"
 }</v>
      </c>
      <c r="H15" s="32"/>
      <c r="I15" s="40"/>
      <c r="J15" s="41">
        <v>0</v>
      </c>
      <c r="K15" s="42">
        <f t="shared" si="1"/>
        <v>0</v>
      </c>
      <c r="L15" s="41">
        <v>0.4</v>
      </c>
      <c r="M15" s="8">
        <f t="shared" si="2"/>
        <v>4</v>
      </c>
      <c r="N15" s="12">
        <v>0.7</v>
      </c>
      <c r="O15" s="8">
        <f t="shared" si="3"/>
        <v>7</v>
      </c>
      <c r="P15" s="12">
        <v>1</v>
      </c>
    </row>
    <row r="16" ht="47" customHeight="1" spans="1:16">
      <c r="A16" s="28">
        <v>14</v>
      </c>
      <c r="B16" s="29" t="s">
        <v>38</v>
      </c>
      <c r="C16" s="30" t="s">
        <v>19</v>
      </c>
      <c r="D16" s="30" t="s">
        <v>20</v>
      </c>
      <c r="E16" s="24" t="str">
        <f t="shared" si="0"/>
        <v>1-5</v>
      </c>
      <c r="F16" s="29"/>
      <c r="G16" s="31" t="str">
        <f>IF(ISTEXT(B16),VLOOKUP(B16,rune_attr_config_atf!B:D,2,FALSE)&amp;" {"&amp;CHAR(10)&amp;CHAR(34)&amp;VLOOKUP(B16,rune_attr_config_atf!B:D,3,FALSE)&amp;CHAR(34)&amp;" "&amp;CHAR(34)&amp;E16&amp;CHAR(34)&amp;CHAR(10)&amp;" }","")</f>
        <v>AllElementDamageBonus {
"Base" "1-5"
 }</v>
      </c>
      <c r="H16" s="32"/>
      <c r="I16" s="40"/>
      <c r="J16" s="41">
        <v>0</v>
      </c>
      <c r="K16" s="42">
        <f t="shared" si="1"/>
        <v>0</v>
      </c>
      <c r="L16" s="41">
        <v>0.2</v>
      </c>
      <c r="M16" s="8">
        <f t="shared" si="2"/>
        <v>1</v>
      </c>
      <c r="N16" s="12">
        <v>0.7</v>
      </c>
      <c r="O16" s="8">
        <f t="shared" si="3"/>
        <v>4</v>
      </c>
      <c r="P16" s="12">
        <v>1</v>
      </c>
    </row>
    <row r="17" ht="47" customHeight="1" spans="1:16">
      <c r="A17" s="28">
        <v>15</v>
      </c>
      <c r="B17" s="29" t="s">
        <v>39</v>
      </c>
      <c r="C17" s="30" t="s">
        <v>19</v>
      </c>
      <c r="D17" s="30" t="s">
        <v>20</v>
      </c>
      <c r="E17" s="24" t="str">
        <f t="shared" si="0"/>
        <v>1-5</v>
      </c>
      <c r="F17" s="29"/>
      <c r="G17" s="31" t="str">
        <f>IF(ISTEXT(B17),VLOOKUP(B17,rune_attr_config_atf!B:D,2,FALSE)&amp;" {"&amp;CHAR(10)&amp;CHAR(34)&amp;VLOOKUP(B17,rune_attr_config_atf!B:D,3,FALSE)&amp;CHAR(34)&amp;" "&amp;CHAR(34)&amp;E17&amp;CHAR(34)&amp;CHAR(10)&amp;" }","")</f>
        <v>AllElementPent {
"Base" "1-5"
 }</v>
      </c>
      <c r="H17" s="32"/>
      <c r="I17" s="40"/>
      <c r="J17" s="41">
        <v>0</v>
      </c>
      <c r="K17" s="42">
        <f t="shared" si="1"/>
        <v>0</v>
      </c>
      <c r="L17" s="41">
        <v>0.2</v>
      </c>
      <c r="M17" s="8">
        <f t="shared" si="2"/>
        <v>1</v>
      </c>
      <c r="N17" s="12">
        <v>0.7</v>
      </c>
      <c r="O17" s="8">
        <f t="shared" si="3"/>
        <v>4</v>
      </c>
      <c r="P17" s="12">
        <v>1</v>
      </c>
    </row>
    <row r="18" ht="30.5" customHeight="1" spans="1:16">
      <c r="A18" s="28">
        <v>16</v>
      </c>
      <c r="B18" s="29" t="s">
        <v>40</v>
      </c>
      <c r="C18" s="30" t="s">
        <v>37</v>
      </c>
      <c r="D18" s="30" t="s">
        <v>22</v>
      </c>
      <c r="E18" s="24" t="str">
        <f t="shared" si="0"/>
        <v>2-10</v>
      </c>
      <c r="F18" s="29"/>
      <c r="G18" s="31" t="str">
        <f>IF(ISTEXT(B18),VLOOKUP(B18,rune_attr_config_atf!B:D,2,FALSE)&amp;" {"&amp;CHAR(10)&amp;CHAR(34)&amp;VLOOKUP(B18,rune_attr_config_atf!B:D,3,FALSE)&amp;CHAR(34)&amp;" "&amp;CHAR(34)&amp;E18&amp;CHAR(34)&amp;CHAR(10)&amp;" }","")</f>
        <v>DmgReductionPct {
"Base" "2-10"
 }</v>
      </c>
      <c r="H18" s="32"/>
      <c r="I18" s="40"/>
      <c r="J18" s="41">
        <v>0</v>
      </c>
      <c r="K18" s="42">
        <f t="shared" si="1"/>
        <v>0</v>
      </c>
      <c r="L18" s="41">
        <v>0.4</v>
      </c>
      <c r="M18" s="8">
        <f t="shared" si="2"/>
        <v>4</v>
      </c>
      <c r="N18" s="12">
        <v>0.7</v>
      </c>
      <c r="O18" s="8">
        <f t="shared" si="3"/>
        <v>7</v>
      </c>
      <c r="P18" s="12">
        <v>1</v>
      </c>
    </row>
    <row r="19" ht="30.5" customHeight="1" spans="1:16">
      <c r="A19" s="28">
        <v>17</v>
      </c>
      <c r="B19" s="29" t="s">
        <v>41</v>
      </c>
      <c r="C19" s="30" t="s">
        <v>19</v>
      </c>
      <c r="D19" s="30" t="s">
        <v>20</v>
      </c>
      <c r="E19" s="24" t="str">
        <f t="shared" ref="E19:E28" si="4">C19&amp;"-"&amp;D19</f>
        <v>1-5</v>
      </c>
      <c r="F19" s="34"/>
      <c r="G19" s="31" t="str">
        <f>IF(ISTEXT(B19),VLOOKUP(B19,rune_attr_config_atf!B:D,2,FALSE)&amp;" {"&amp;CHAR(10)&amp;CHAR(34)&amp;VLOOKUP(B19,rune_attr_config_atf!B:D,3,FALSE)&amp;CHAR(34)&amp;" "&amp;CHAR(34)&amp;E19&amp;CHAR(34)&amp;CHAR(10)&amp;" }","")</f>
        <v>PhyicalArmor {
"Base" "1-5"
 }</v>
      </c>
      <c r="H19" s="32"/>
      <c r="J19" s="41">
        <v>0</v>
      </c>
      <c r="K19" s="42">
        <f t="shared" si="1"/>
        <v>0</v>
      </c>
      <c r="L19" s="41">
        <v>0.4</v>
      </c>
      <c r="M19" s="8">
        <f t="shared" si="2"/>
        <v>2</v>
      </c>
      <c r="N19" s="12">
        <v>0.7</v>
      </c>
      <c r="O19" s="8">
        <f t="shared" si="3"/>
        <v>4</v>
      </c>
      <c r="P19" s="12">
        <v>1</v>
      </c>
    </row>
    <row r="20" ht="30.5" customHeight="1" spans="1:8">
      <c r="A20" s="28"/>
      <c r="B20" s="29"/>
      <c r="C20" s="30"/>
      <c r="D20" s="30"/>
      <c r="E20" s="24" t="str">
        <f t="shared" si="4"/>
        <v>-</v>
      </c>
      <c r="F20" s="34"/>
      <c r="G20" s="31" t="str">
        <f>IF(ISTEXT(B20),VLOOKUP(B20,rune_attr_config_atf!B:D,2,FALSE)&amp;" {"&amp;CHAR(10)&amp;CHAR(34)&amp;VLOOKUP(B20,rune_attr_config_atf!B:D,3,FALSE)&amp;CHAR(34)&amp;" "&amp;CHAR(34)&amp;E20&amp;CHAR(34)&amp;CHAR(10)&amp;" }","")</f>
        <v/>
      </c>
      <c r="H20" s="32"/>
    </row>
    <row r="21" ht="30.5" customHeight="1" spans="1:8">
      <c r="A21" s="28"/>
      <c r="B21" s="29"/>
      <c r="C21" s="30"/>
      <c r="D21" s="30"/>
      <c r="E21" s="24" t="str">
        <f t="shared" si="4"/>
        <v>-</v>
      </c>
      <c r="F21" s="34"/>
      <c r="G21" s="31" t="str">
        <f>IF(ISTEXT(B21),VLOOKUP(B21,rune_attr_config_atf!B:D,2,FALSE)&amp;" {"&amp;CHAR(10)&amp;CHAR(34)&amp;VLOOKUP(B21,rune_attr_config_atf!B:D,3,FALSE)&amp;CHAR(34)&amp;" "&amp;CHAR(34)&amp;E21&amp;CHAR(34)&amp;CHAR(10)&amp;" }","")</f>
        <v/>
      </c>
      <c r="H21" s="32"/>
    </row>
    <row r="22" ht="30.5" customHeight="1" spans="1:8">
      <c r="A22" s="28"/>
      <c r="B22" s="29"/>
      <c r="C22" s="30"/>
      <c r="D22" s="30"/>
      <c r="E22" s="24" t="str">
        <f t="shared" si="4"/>
        <v>-</v>
      </c>
      <c r="F22" s="34"/>
      <c r="G22" s="31" t="str">
        <f>IF(ISTEXT(B22),VLOOKUP(B22,rune_attr_config_atf!B:D,2,FALSE)&amp;" {"&amp;CHAR(10)&amp;CHAR(34)&amp;VLOOKUP(B22,rune_attr_config_atf!B:D,3,FALSE)&amp;CHAR(34)&amp;" "&amp;CHAR(34)&amp;E22&amp;CHAR(34)&amp;CHAR(10)&amp;" }","")</f>
        <v/>
      </c>
      <c r="H22" s="32"/>
    </row>
    <row r="23" ht="30.5" customHeight="1" spans="1:8">
      <c r="A23" s="28"/>
      <c r="B23" s="29"/>
      <c r="C23" s="30"/>
      <c r="D23" s="30"/>
      <c r="E23" s="24" t="str">
        <f t="shared" si="4"/>
        <v>-</v>
      </c>
      <c r="F23" s="34"/>
      <c r="G23" s="31" t="str">
        <f>IF(ISTEXT(B23),VLOOKUP(B23,rune_attr_config_atf!B:D,2,FALSE)&amp;" {"&amp;CHAR(10)&amp;CHAR(34)&amp;VLOOKUP(B23,rune_attr_config_atf!B:D,3,FALSE)&amp;CHAR(34)&amp;" "&amp;CHAR(34)&amp;E23&amp;CHAR(34)&amp;CHAR(10)&amp;" }","")</f>
        <v/>
      </c>
      <c r="H23" s="32"/>
    </row>
    <row r="24" ht="30.5" customHeight="1" spans="1:8">
      <c r="A24" s="28"/>
      <c r="B24" s="29"/>
      <c r="C24" s="30"/>
      <c r="D24" s="30"/>
      <c r="E24" s="24" t="str">
        <f t="shared" si="4"/>
        <v>-</v>
      </c>
      <c r="F24" s="34"/>
      <c r="G24" s="31" t="str">
        <f>IF(ISTEXT(B24),VLOOKUP(B24,rune_attr_config_atf!B:D,2,FALSE)&amp;" {"&amp;CHAR(10)&amp;CHAR(34)&amp;VLOOKUP(B24,rune_attr_config_atf!B:D,3,FALSE)&amp;CHAR(34)&amp;" "&amp;CHAR(34)&amp;E24&amp;CHAR(34)&amp;CHAR(10)&amp;" }","")</f>
        <v/>
      </c>
      <c r="H24" s="32"/>
    </row>
    <row r="25" ht="30.5" customHeight="1" spans="1:8">
      <c r="A25" s="28"/>
      <c r="B25" s="29"/>
      <c r="C25" s="30"/>
      <c r="D25" s="30"/>
      <c r="E25" s="24" t="str">
        <f t="shared" si="4"/>
        <v>-</v>
      </c>
      <c r="F25" s="34"/>
      <c r="G25" s="31" t="str">
        <f>IF(ISTEXT(B25),VLOOKUP(B25,rune_attr_config_atf!B:D,2,FALSE)&amp;" {"&amp;CHAR(10)&amp;CHAR(34)&amp;VLOOKUP(B25,rune_attr_config_atf!B:D,3,FALSE)&amp;CHAR(34)&amp;" "&amp;CHAR(34)&amp;E25&amp;CHAR(34)&amp;CHAR(10)&amp;" }","")</f>
        <v/>
      </c>
      <c r="H25" s="32"/>
    </row>
    <row r="26" ht="30.5" customHeight="1" spans="1:8">
      <c r="A26" s="28"/>
      <c r="B26" s="29"/>
      <c r="C26" s="30"/>
      <c r="D26" s="30"/>
      <c r="E26" s="24" t="str">
        <f t="shared" si="4"/>
        <v>-</v>
      </c>
      <c r="F26" s="34"/>
      <c r="G26" s="31" t="str">
        <f>IF(ISTEXT(B26),VLOOKUP(B26,rune_attr_config_atf!B:D,2,FALSE)&amp;" {"&amp;CHAR(10)&amp;CHAR(34)&amp;VLOOKUP(B26,rune_attr_config_atf!B:D,3,FALSE)&amp;CHAR(34)&amp;" "&amp;CHAR(34)&amp;E26&amp;CHAR(34)&amp;CHAR(10)&amp;" }","")</f>
        <v/>
      </c>
      <c r="H26" s="32"/>
    </row>
    <row r="27" ht="30.5" customHeight="1" spans="1:8">
      <c r="A27" s="28"/>
      <c r="B27" s="29"/>
      <c r="C27" s="30"/>
      <c r="D27" s="30"/>
      <c r="E27" s="24" t="str">
        <f t="shared" si="4"/>
        <v>-</v>
      </c>
      <c r="F27" s="34"/>
      <c r="G27" s="31" t="str">
        <f>IF(ISTEXT(B27),VLOOKUP(B27,rune_attr_config_atf!B:D,2,FALSE)&amp;" {"&amp;CHAR(10)&amp;CHAR(34)&amp;VLOOKUP(B27,rune_attr_config_atf!B:D,3,FALSE)&amp;CHAR(34)&amp;" "&amp;CHAR(34)&amp;E27&amp;CHAR(34)&amp;CHAR(10)&amp;" }","")</f>
        <v/>
      </c>
      <c r="H27" s="32"/>
    </row>
    <row r="28" ht="30.5" customHeight="1" spans="1:8">
      <c r="A28" s="35"/>
      <c r="B28" s="36"/>
      <c r="C28" s="37"/>
      <c r="D28" s="37"/>
      <c r="E28" s="24" t="str">
        <f t="shared" si="4"/>
        <v>-</v>
      </c>
      <c r="F28" s="38"/>
      <c r="G28" s="39" t="str">
        <f>IF(ISTEXT(B28),VLOOKUP(B28,rune_attr_config_atf!B:D,2,FALSE)&amp;" {"&amp;CHAR(10)&amp;CHAR(34)&amp;VLOOKUP(B28,rune_attr_config_atf!B:D,3,FALSE)&amp;CHAR(34)&amp;" "&amp;CHAR(34)&amp;E28&amp;CHAR(34)&amp;CHAR(10)&amp;" }","")</f>
        <v/>
      </c>
      <c r="H28" s="32"/>
    </row>
  </sheetData>
  <dataValidations count="2">
    <dataValidation allowBlank="1" showInputMessage="1" showErrorMessage="1" sqref="B1 C1 D1 E1 B2 E2 C2:C18 C19:C1048576 D2:D18 D19:D1048576 E3:E17 E18:E28 E29:E1048576 F4:F18"/>
    <dataValidation type="list" allowBlank="1" showInputMessage="1" showErrorMessage="1" sqref="B3:B18 B19:B1048576">
      <formula1>rune_attr_config_atf!$B:$B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topLeftCell="A13" workbookViewId="0">
      <selection activeCell="E29" sqref="E29"/>
    </sheetView>
  </sheetViews>
  <sheetFormatPr defaultColWidth="9" defaultRowHeight="13.5" outlineLevelCol="3"/>
  <cols>
    <col min="1" max="1" width="10.3416666666667" customWidth="1"/>
    <col min="2" max="2" width="16.0083333333333" customWidth="1"/>
    <col min="3" max="3" width="16" customWidth="1"/>
    <col min="4" max="4" width="16.0083333333333" customWidth="1"/>
  </cols>
  <sheetData>
    <row r="1" ht="18.5" customHeight="1" spans="1:4">
      <c r="A1" s="1" t="s">
        <v>42</v>
      </c>
      <c r="B1" s="2" t="s">
        <v>43</v>
      </c>
      <c r="C1" s="2" t="s">
        <v>44</v>
      </c>
      <c r="D1" s="2" t="s">
        <v>45</v>
      </c>
    </row>
    <row r="2" ht="18.5" customHeight="1" spans="1:4">
      <c r="A2" s="3" t="s">
        <v>46</v>
      </c>
      <c r="B2" s="4"/>
      <c r="C2" s="4"/>
      <c r="D2" s="4"/>
    </row>
    <row r="3" ht="51.5" customHeight="1" spans="1:4">
      <c r="A3" s="5">
        <v>1</v>
      </c>
      <c r="B3" s="6" t="s">
        <v>18</v>
      </c>
      <c r="C3" s="6" t="s">
        <v>47</v>
      </c>
      <c r="D3" s="6" t="s">
        <v>48</v>
      </c>
    </row>
    <row r="4" ht="51.5" customHeight="1" spans="1:4">
      <c r="A4" s="5">
        <v>2</v>
      </c>
      <c r="B4" s="6" t="s">
        <v>49</v>
      </c>
      <c r="C4" s="6" t="s">
        <v>47</v>
      </c>
      <c r="D4" s="6" t="s">
        <v>50</v>
      </c>
    </row>
    <row r="5" ht="51.5" customHeight="1" spans="1:4">
      <c r="A5" s="5">
        <v>3</v>
      </c>
      <c r="B5" s="6" t="s">
        <v>41</v>
      </c>
      <c r="C5" s="6" t="s">
        <v>51</v>
      </c>
      <c r="D5" s="6" t="s">
        <v>48</v>
      </c>
    </row>
    <row r="6" ht="51.5" customHeight="1" spans="1:4">
      <c r="A6" s="5">
        <v>4</v>
      </c>
      <c r="B6" s="6" t="s">
        <v>21</v>
      </c>
      <c r="C6" s="6" t="s">
        <v>52</v>
      </c>
      <c r="D6" s="6" t="s">
        <v>48</v>
      </c>
    </row>
    <row r="7" ht="51.5" customHeight="1" spans="1:4">
      <c r="A7" s="5">
        <v>5</v>
      </c>
      <c r="B7" s="6" t="s">
        <v>24</v>
      </c>
      <c r="C7" s="6" t="s">
        <v>53</v>
      </c>
      <c r="D7" s="6" t="s">
        <v>48</v>
      </c>
    </row>
    <row r="8" ht="51.5" customHeight="1" spans="1:4">
      <c r="A8" s="5">
        <v>6</v>
      </c>
      <c r="B8" s="6" t="s">
        <v>54</v>
      </c>
      <c r="C8" s="6" t="s">
        <v>53</v>
      </c>
      <c r="D8" s="6" t="s">
        <v>55</v>
      </c>
    </row>
    <row r="9" ht="51.5" customHeight="1" spans="1:4">
      <c r="A9" s="5">
        <v>7</v>
      </c>
      <c r="B9" s="6" t="s">
        <v>26</v>
      </c>
      <c r="C9" s="6" t="s">
        <v>56</v>
      </c>
      <c r="D9" s="6" t="s">
        <v>55</v>
      </c>
    </row>
    <row r="10" ht="51.5" customHeight="1" spans="1:4">
      <c r="A10" s="5">
        <v>8</v>
      </c>
      <c r="B10" s="6" t="s">
        <v>27</v>
      </c>
      <c r="C10" s="6" t="s">
        <v>57</v>
      </c>
      <c r="D10" s="6" t="s">
        <v>48</v>
      </c>
    </row>
    <row r="11" ht="51.5" customHeight="1" spans="1:4">
      <c r="A11" s="5">
        <v>9</v>
      </c>
      <c r="B11" s="6" t="s">
        <v>28</v>
      </c>
      <c r="C11" s="6" t="s">
        <v>58</v>
      </c>
      <c r="D11" s="6" t="s">
        <v>48</v>
      </c>
    </row>
    <row r="12" ht="51.5" customHeight="1" spans="1:4">
      <c r="A12" s="5">
        <v>10</v>
      </c>
      <c r="B12" s="6" t="s">
        <v>29</v>
      </c>
      <c r="C12" s="6" t="s">
        <v>59</v>
      </c>
      <c r="D12" s="6" t="s">
        <v>48</v>
      </c>
    </row>
    <row r="13" ht="51.5" customHeight="1" spans="1:4">
      <c r="A13" s="5">
        <v>11</v>
      </c>
      <c r="B13" s="6" t="s">
        <v>31</v>
      </c>
      <c r="C13" s="6" t="s">
        <v>60</v>
      </c>
      <c r="D13" s="6" t="s">
        <v>48</v>
      </c>
    </row>
    <row r="14" ht="51.5" customHeight="1" spans="1:4">
      <c r="A14" s="5">
        <v>12</v>
      </c>
      <c r="B14" s="6" t="s">
        <v>32</v>
      </c>
      <c r="C14" s="6" t="s">
        <v>61</v>
      </c>
      <c r="D14" s="6" t="s">
        <v>48</v>
      </c>
    </row>
    <row r="15" ht="51.5" customHeight="1" spans="1:4">
      <c r="A15" s="5">
        <v>13</v>
      </c>
      <c r="B15" s="6" t="s">
        <v>33</v>
      </c>
      <c r="C15" s="6" t="s">
        <v>62</v>
      </c>
      <c r="D15" s="6" t="s">
        <v>48</v>
      </c>
    </row>
    <row r="16" ht="51.5" customHeight="1" spans="1:4">
      <c r="A16" s="5">
        <v>14</v>
      </c>
      <c r="B16" s="6" t="s">
        <v>34</v>
      </c>
      <c r="C16" s="6" t="s">
        <v>63</v>
      </c>
      <c r="D16" s="6" t="s">
        <v>48</v>
      </c>
    </row>
    <row r="17" ht="51.5" customHeight="1" spans="1:4">
      <c r="A17" s="5">
        <v>15</v>
      </c>
      <c r="B17" s="6" t="s">
        <v>35</v>
      </c>
      <c r="C17" s="6" t="s">
        <v>64</v>
      </c>
      <c r="D17" s="6" t="s">
        <v>48</v>
      </c>
    </row>
    <row r="18" ht="51.5" customHeight="1" spans="1:4">
      <c r="A18" s="5">
        <v>16</v>
      </c>
      <c r="B18" s="6" t="s">
        <v>36</v>
      </c>
      <c r="C18" s="6" t="s">
        <v>65</v>
      </c>
      <c r="D18" s="6" t="s">
        <v>48</v>
      </c>
    </row>
    <row r="19" ht="51.5" customHeight="1" spans="1:4">
      <c r="A19" s="5">
        <v>17</v>
      </c>
      <c r="B19" s="6" t="s">
        <v>38</v>
      </c>
      <c r="C19" s="6" t="s">
        <v>66</v>
      </c>
      <c r="D19" s="6" t="s">
        <v>48</v>
      </c>
    </row>
    <row r="20" ht="51.5" customHeight="1" spans="1:4">
      <c r="A20" s="5">
        <v>18</v>
      </c>
      <c r="B20" s="6" t="s">
        <v>39</v>
      </c>
      <c r="C20" s="6" t="s">
        <v>67</v>
      </c>
      <c r="D20" s="6" t="s">
        <v>48</v>
      </c>
    </row>
    <row r="21" ht="51.5" customHeight="1" spans="1:4">
      <c r="A21" s="5">
        <v>19</v>
      </c>
      <c r="B21" s="6" t="s">
        <v>40</v>
      </c>
      <c r="C21" s="6" t="s">
        <v>68</v>
      </c>
      <c r="D21" s="6" t="s">
        <v>48</v>
      </c>
    </row>
    <row r="22" ht="51.5" customHeight="1" spans="1:4">
      <c r="A22" s="5">
        <v>20</v>
      </c>
      <c r="B22" s="6" t="s">
        <v>69</v>
      </c>
      <c r="C22" s="6" t="s">
        <v>52</v>
      </c>
      <c r="D22" s="6" t="s">
        <v>55</v>
      </c>
    </row>
    <row r="23" customFormat="1" ht="51.5" customHeight="1" spans="1:4">
      <c r="A23" s="5">
        <v>21</v>
      </c>
      <c r="B23" s="7" t="s">
        <v>70</v>
      </c>
      <c r="C23" s="7" t="s">
        <v>71</v>
      </c>
      <c r="D23" s="7" t="s">
        <v>48</v>
      </c>
    </row>
    <row r="24" customFormat="1" ht="51.5" customHeight="1" spans="1:4">
      <c r="A24" s="5">
        <v>22</v>
      </c>
      <c r="B24" s="7" t="s">
        <v>72</v>
      </c>
      <c r="C24" s="7" t="s">
        <v>73</v>
      </c>
      <c r="D24" s="7" t="s">
        <v>48</v>
      </c>
    </row>
    <row r="25" customFormat="1" ht="51.5" customHeight="1" spans="1:4">
      <c r="A25" s="5">
        <v>23</v>
      </c>
      <c r="B25" s="7" t="s">
        <v>74</v>
      </c>
      <c r="C25" s="7" t="s">
        <v>75</v>
      </c>
      <c r="D25" s="7" t="s">
        <v>48</v>
      </c>
    </row>
    <row r="26" customFormat="1" ht="51.5" customHeight="1" spans="1:4">
      <c r="A26" s="5">
        <v>24</v>
      </c>
      <c r="B26" s="7" t="s">
        <v>76</v>
      </c>
      <c r="C26" s="7" t="s">
        <v>77</v>
      </c>
      <c r="D26" s="7" t="s">
        <v>48</v>
      </c>
    </row>
    <row r="27" ht="51.5" customHeight="1" spans="1:4">
      <c r="A27" s="5">
        <v>25</v>
      </c>
      <c r="B27" s="6" t="s">
        <v>78</v>
      </c>
      <c r="C27" s="6" t="s">
        <v>79</v>
      </c>
      <c r="D27" s="6" t="s">
        <v>48</v>
      </c>
    </row>
    <row r="28" ht="51.5" customHeight="1" spans="1:4">
      <c r="A28" s="5">
        <v>26</v>
      </c>
      <c r="B28" s="6" t="s">
        <v>80</v>
      </c>
      <c r="C28" s="6" t="s">
        <v>81</v>
      </c>
      <c r="D28" s="6" t="s">
        <v>48</v>
      </c>
    </row>
    <row r="29" ht="51.5" customHeight="1" spans="1:4">
      <c r="A29" s="5">
        <v>27</v>
      </c>
      <c r="B29" s="6" t="s">
        <v>82</v>
      </c>
      <c r="C29" s="6" t="s">
        <v>83</v>
      </c>
      <c r="D29" s="6" t="s">
        <v>48</v>
      </c>
    </row>
    <row r="30" ht="51.5" customHeight="1" spans="1:4">
      <c r="A30" s="5">
        <v>28</v>
      </c>
      <c r="B30" s="6" t="s">
        <v>84</v>
      </c>
      <c r="C30" s="6" t="s">
        <v>85</v>
      </c>
      <c r="D30" s="6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rune_attr_config</vt:lpstr>
      <vt:lpstr>rune_attr_config_atf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2024-11-14T07:53:30Z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67ABA744A62C4D8CB48B7B5E4CB26A47_13</vt:lpwstr>
  </property>
  <property fmtid="{D5CDD505-2E9C-101B-9397-08002B2CF9AE}" pid="3" name="KSOProductBuildVer">
    <vt:lpwstr>2052-12.1.0.18608</vt:lpwstr>
  </property>
</Properties>
</file>