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q448\Desktop\3d打印附件\um2al\"/>
    </mc:Choice>
  </mc:AlternateContent>
  <bookViews>
    <workbookView minimized="1" xWindow="0" yWindow="0" windowWidth="23040" windowHeight="9360"/>
  </bookViews>
  <sheets>
    <sheet name="BOM" sheetId="1" r:id="rId1"/>
    <sheet name="Vitamins" sheetId="2" r:id="rId2"/>
  </sheets>
  <calcPr calcId="152511"/>
</workbook>
</file>

<file path=xl/calcChain.xml><?xml version="1.0" encoding="utf-8"?>
<calcChain xmlns="http://schemas.openxmlformats.org/spreadsheetml/2006/main">
  <c r="F10" i="2" l="1"/>
  <c r="F9" i="2"/>
  <c r="F8" i="2"/>
  <c r="F6" i="2"/>
  <c r="B5" i="2"/>
  <c r="F5" i="2" s="1"/>
  <c r="F4" i="2"/>
  <c r="F3" i="2"/>
  <c r="D71" i="1"/>
  <c r="D70" i="1"/>
  <c r="D69" i="1"/>
  <c r="D64" i="1"/>
  <c r="D65" i="1" s="1"/>
  <c r="D63" i="1"/>
  <c r="D57" i="1"/>
  <c r="E44" i="1"/>
  <c r="E40" i="1"/>
  <c r="D40" i="1"/>
  <c r="D44" i="1" s="1"/>
  <c r="D37" i="1"/>
  <c r="B36" i="1"/>
  <c r="D29" i="1"/>
  <c r="D27" i="1"/>
  <c r="D30" i="1" s="1"/>
  <c r="D20" i="1"/>
  <c r="D14" i="1"/>
  <c r="D8" i="1"/>
  <c r="D7" i="1"/>
  <c r="D6" i="1"/>
  <c r="D5" i="1"/>
  <c r="D4" i="1"/>
  <c r="D15" i="1" s="1"/>
  <c r="G2" i="1" l="1"/>
</calcChain>
</file>

<file path=xl/sharedStrings.xml><?xml version="1.0" encoding="utf-8"?>
<sst xmlns="http://schemas.openxmlformats.org/spreadsheetml/2006/main" count="172" uniqueCount="141">
  <si>
    <t>Item</t>
  </si>
  <si>
    <t>URL</t>
  </si>
  <si>
    <t>Qty</t>
  </si>
  <si>
    <t>Price</t>
  </si>
  <si>
    <t>Package</t>
  </si>
  <si>
    <t>Total</t>
  </si>
  <si>
    <t>Motion (Gantry)</t>
  </si>
  <si>
    <t>2020 Setup w/HeatBed Upgrade Kit</t>
  </si>
  <si>
    <t>200-2GT-6 Endless GT2 Belt</t>
  </si>
  <si>
    <t>http://www.robotdigg.com/product/233/194mm-or-200mm-length,-6mm-width,-Closed-loop,-GT2-belt</t>
  </si>
  <si>
    <t>610mm 305 Tooth Closed-loop GT2 Belt</t>
  </si>
  <si>
    <t>http://www.robotdigg.com/product/95/610mm-or-616mm-length,-6mm-width,-Closed-loop,-GT2-belt</t>
  </si>
  <si>
    <t>http://www.robotdigg.com/product/234/LM6LUU-Linear-Bearing</t>
  </si>
  <si>
    <t>Flanged Ball Bearing F688ZZ</t>
  </si>
  <si>
    <t>Ultimaker GT2 Pulley 20 Tooth 5mm Bore</t>
  </si>
  <si>
    <t>GT2 Pulley 20 Teeth 8mm Bore</t>
  </si>
  <si>
    <t>GT2 Double Pulley 20 Teeth 8mm Bore</t>
  </si>
  <si>
    <t>Linear Rods (12mm, 8mm, 6mm)</t>
  </si>
  <si>
    <t>http://www.aliexpress.com/item/8pcs-set-6mm-8mm-12mm-Ultimaker-2-3D-printer-cnc-linear-rail-linear-shaft-Linear-Motion/1991615806.html</t>
  </si>
  <si>
    <t>Slider Blocks w/8mm sleeves (x4)</t>
  </si>
  <si>
    <t>Tension Springs (x10)</t>
  </si>
  <si>
    <t>Nema 17 Stepper 40mm (1.8° Step Angle)</t>
  </si>
  <si>
    <t>Extruder</t>
  </si>
  <si>
    <t>Nema 17 Stepper 40mm (0.9° Step Angle)</t>
  </si>
  <si>
    <t>Knurled drive</t>
  </si>
  <si>
    <t>UM2 Printhead (Hotend)</t>
  </si>
  <si>
    <t>Printhead</t>
  </si>
  <si>
    <t>Thermocouple</t>
  </si>
  <si>
    <t>http://www.aliexpress.com/item/3-D-printer-accessory-Ultimaker-2-PT100-B-sensor-Thermocouple-Sensor-M3-16-mm-Germany-chip/32233538282.html</t>
  </si>
  <si>
    <t>Heater Cartridge</t>
  </si>
  <si>
    <t>http://www.aliexpress.com/store/product/M4-16mm-Cartridge-Heater-24V-25W-for-RepRap-UM2-Ultimaker-2-3D-Printer-Extruder-Hot-End/115344_32233510800.html</t>
  </si>
  <si>
    <t>30mmx30mmx10mm fan (3010s)</t>
  </si>
  <si>
    <t>http://www.ebay.com/itm/3cm-30mm-x-30mm-x-10mm-2pin-DC-12V-Mini-Brushless-Cooling-Cooler-Fan-3010s-/261580966493?pt=LH_DefaultDomain_0&amp;hash=item3ce770ca5d</t>
  </si>
  <si>
    <t>PTFE tubing (for Bowden extruder)</t>
  </si>
  <si>
    <t>Bowden Couplings</t>
  </si>
  <si>
    <t>Heatbed (UM2 part-by-part)</t>
  </si>
  <si>
    <t>w/o PSU</t>
  </si>
  <si>
    <t>UM2 Heater Bed</t>
  </si>
  <si>
    <t>Base Plate</t>
  </si>
  <si>
    <t>M3 Knurled Thumb Screws (x3)</t>
  </si>
  <si>
    <t>Glass Retaining Clips (x4)</t>
  </si>
  <si>
    <t>LMK12LUU 12mm bearings</t>
  </si>
  <si>
    <t>Glass Plate</t>
  </si>
  <si>
    <t>Bed Springs (x3)</t>
  </si>
  <si>
    <t>Sub Total</t>
  </si>
  <si>
    <t>Threaded Rod NEMA17, 280mm Tr8*8mm Acme Leadscrew</t>
  </si>
  <si>
    <t>24v 9.2a PSU</t>
  </si>
  <si>
    <t>4-pin Kycon Connector</t>
  </si>
  <si>
    <t>http://www.mouser.com/ProductDetail/Kycon/KPPX-4P/?qs=%2fha2pyFaduhJFFzcGrLglkGGagirOnMaeNKGJCJxtow%3d</t>
  </si>
  <si>
    <t>Heatbed (UM2 Upgrade Kit)</t>
  </si>
  <si>
    <t>Official Upgrade Kit (includes:)</t>
  </si>
  <si>
    <t>http://fbrc8.com/collections/ultimaker-original-spare-parts/products/umo-heated-bed-upgrade-kit</t>
  </si>
  <si>
    <t>Limit Switch (long arm)</t>
  </si>
  <si>
    <t>Electronics (UM2)</t>
  </si>
  <si>
    <t>UM2 Mainboard</t>
  </si>
  <si>
    <t>http://www.aliexpress.com/store/product/3D-printer-accessories-Ultimaker-v2-1-1-Dashboard-Ultimaker-2-generation-motherboard-for-3D-printers/614095_2024214319.html</t>
  </si>
  <si>
    <t>UM2 Controller + Display</t>
  </si>
  <si>
    <t>http://www.aliexpress.com/store/product/3D-printer-LCD-control-panel-Ultimaker-v2-1-1-control-board-Ultimaker-2-generation-3D-printer/614095_2024219334.html</t>
  </si>
  <si>
    <t>24 LED strip</t>
  </si>
  <si>
    <t>http://www.aliexpress.com/item/White-DC24V-Non-waterproof-60leds-m-SMD5050-led-flexible-strip-light-5m-reel/32242085728.html</t>
  </si>
  <si>
    <t>20x20 Aluminum Extrusion Setup</t>
  </si>
  <si>
    <t>http://us.misumi-ec.com/vona2/detail/110302683830/?HissuCode=HFS5-2020-%5B50-4000%2F0.5%5D&amp;SeriesSpec=D001%3A%3A334&amp;PNSearch=HFS5-2020</t>
  </si>
  <si>
    <t>308mm (HSF5-2020-308)</t>
  </si>
  <si>
    <t>PACK-HNTT5-3 Nuts (x100)</t>
  </si>
  <si>
    <t>http://us.misumi-ec.com/vona2/detail/110302246150/?Inch=0&amp;CategorySpec=00000042725%3A%3Ab%0900000042748%3A%3Aa</t>
  </si>
  <si>
    <t>Post Assembly nuts 2020 M3</t>
  </si>
  <si>
    <t>http://www.aliexpress.com/item/100pcs-lot-T-nut-Hammer-Head-Fasten-Nut-M3-Connector-Nickel-Plated-for-20-series-Slot/1903670706.html</t>
  </si>
  <si>
    <t>Other/Various parts</t>
  </si>
  <si>
    <t>JST XHP-2 connector</t>
  </si>
  <si>
    <t>JST XHP-4 connector</t>
  </si>
  <si>
    <t>JST XHP pins</t>
  </si>
  <si>
    <t>Expandable Sleeving (1/4" &amp; 3/8")</t>
  </si>
  <si>
    <t xml:space="preserve"> </t>
  </si>
  <si>
    <t>* Fray-resistant version is recomended</t>
  </si>
  <si>
    <t>Quantity</t>
  </si>
  <si>
    <t>Type</t>
  </si>
  <si>
    <t>Extrusion Frame</t>
  </si>
  <si>
    <t>Totals</t>
  </si>
  <si>
    <t>M3x12 (flat head)</t>
  </si>
  <si>
    <t>Gantry Supports</t>
  </si>
  <si>
    <t>M3x10 (socket head)</t>
  </si>
  <si>
    <t>Extrusion Side Brackets</t>
  </si>
  <si>
    <t>M3x10 (flat head)</t>
  </si>
  <si>
    <t>Extrusion Top Brackets</t>
  </si>
  <si>
    <t>M3x8 (socket head)</t>
  </si>
  <si>
    <t>Extrusion Bottom Brackets</t>
  </si>
  <si>
    <t>M3x6 (button head)</t>
  </si>
  <si>
    <t>Extrusion Top/Bottom</t>
  </si>
  <si>
    <t>M5x10 (socket head)</t>
  </si>
  <si>
    <t>M3x30 (socket head)</t>
  </si>
  <si>
    <t>LED Brackets</t>
  </si>
  <si>
    <t>M2.5x16 (socket head)</t>
  </si>
  <si>
    <t>Propulsion System</t>
  </si>
  <si>
    <t>X+Y Motor (mount to bracket)</t>
  </si>
  <si>
    <t>M3 Nuts</t>
  </si>
  <si>
    <t>X+Y Motor Brackets</t>
  </si>
  <si>
    <t>M3 Washers</t>
  </si>
  <si>
    <t>X+Z Axis Limit Switch Brackets</t>
  </si>
  <si>
    <t>Bowden support</t>
  </si>
  <si>
    <t>Z-Axis Brackets</t>
  </si>
  <si>
    <t>Extruder Bracket</t>
  </si>
  <si>
    <t>Limit Switches</t>
  </si>
  <si>
    <t>Cooler Fans Mount (to printhead)</t>
  </si>
  <si>
    <t>OLED Display</t>
  </si>
  <si>
    <t>Front plate</t>
  </si>
  <si>
    <t>PCB (mount  to bracket)</t>
  </si>
  <si>
    <t>PCB Bracket</t>
  </si>
  <si>
    <t>Mainboard</t>
  </si>
  <si>
    <t>Mainboard enclosure</t>
  </si>
  <si>
    <t>Mainboard (mount to enclosure)</t>
  </si>
  <si>
    <t>M3x30</t>
  </si>
  <si>
    <t>334mm (HFS5-2020-334)</t>
    <phoneticPr fontId="18" type="noConversion"/>
  </si>
  <si>
    <t>395mm (HSF5-2020-395)</t>
    <phoneticPr fontId="18" type="noConversion"/>
  </si>
  <si>
    <t>http://us.misumi-ec.com/vona2/detail/110302683830/?HissuCode=HFS5-2020-%5B50-4000%2F0.5%5D&amp;SeriesSpec=D001%3A%3A334&amp;PNSearch=HFS5-2020</t>
    <phoneticPr fontId="18" type="noConversion"/>
  </si>
  <si>
    <t>LM6LUU Linear Bearing</t>
    <phoneticPr fontId="18" type="noConversion"/>
  </si>
  <si>
    <t>http://www.robotdigg.com/product/217/Flanged-Ball-Bearing-F688ZZ</t>
    <phoneticPr fontId="18" type="noConversion"/>
  </si>
  <si>
    <t>http://www.robotdigg.com/product/23/GT2-Pulley-20-Teeth-8mm-Bore</t>
    <phoneticPr fontId="18" type="noConversion"/>
  </si>
  <si>
    <t>http://www.robotdigg.com/product/343/Double-GT2-Pulley-8mm-Shaft-20-Tooth</t>
    <phoneticPr fontId="18" type="noConversion"/>
  </si>
  <si>
    <t>http://www.ebay.com/itm/4x-UM2-Ultimaker-2-DIY-Injection-Molding-Sliding-Block-Copper-Sintered-Bush-3D-/151501616045?pt=LH_DefaultDomain_0&amp;hash=item23463333ad</t>
    <phoneticPr fontId="18" type="noConversion"/>
  </si>
  <si>
    <t>http://www.aliexpress.com/item/3D-Printer-Special-synchronous-belt-torque-spring-for-Ultimaker-2-10-pcs-free-shipping/32262296322.html</t>
    <phoneticPr fontId="18" type="noConversion"/>
  </si>
  <si>
    <t>Limit Switch (X-axis needs long arm)</t>
    <phoneticPr fontId="18" type="noConversion"/>
  </si>
  <si>
    <t>http://www.digikey.com/product-detail/en/0/455-2266-ND</t>
    <phoneticPr fontId="18" type="noConversion"/>
  </si>
  <si>
    <t>http://www.digikey.com/product-detail/en/0/455-2267-ND</t>
    <phoneticPr fontId="18" type="noConversion"/>
  </si>
  <si>
    <t>http://www.robotdigg.com/product/8/Threaded-Rod-NEMA17,-280mm-Tr8*8mm-Acme-Leadscrew</t>
    <phoneticPr fontId="18" type="noConversion"/>
  </si>
  <si>
    <t>http://www.aliexpress.com/item/Mean-Well-220W-24V-9-2A-Single-Output-Desktop-type-Green-Adaptors-GS220A24-R7B-3-pole/1420100290.html</t>
    <phoneticPr fontId="18" type="noConversion"/>
  </si>
  <si>
    <t>http://www.robotdigg.com/product/241/0.9%C2%B0+Step+Angle+Nema17+48mm+Stepper+Motor</t>
    <phoneticPr fontId="18" type="noConversion"/>
  </si>
  <si>
    <t>http://www.robotdigg.com/product/7/NEMA17-Stepper-Motor-40mm-Long,-1.2A</t>
    <phoneticPr fontId="18" type="noConversion"/>
  </si>
  <si>
    <t>http://www.aliexpress.com/item/3-D-printer-parts-DIY-Ultimaker-2-UM2-stainless-steel-feeder-knurled-wheel-drive-gear-top/32283170332.html</t>
    <phoneticPr fontId="18" type="noConversion"/>
  </si>
  <si>
    <t>http://www.filastruder.com/collections/e3d-spare-parts-and-accessories/products/bowden-couplings-threaded-1-75mm</t>
    <phoneticPr fontId="18" type="noConversion"/>
  </si>
  <si>
    <t>http://www.digikey.com/product-detail/en/0/259-1552-ND</t>
    <phoneticPr fontId="18" type="noConversion"/>
  </si>
  <si>
    <t>25mmx25mmx6mm 13k rpm fan</t>
    <phoneticPr fontId="18" type="noConversion"/>
  </si>
  <si>
    <t>http://www.aliexpress.com/store/product/3-D-printer-accessory-parts-ultimaker-2-UM2-Nozzle-hot-end-kit-set-assembly-print-head/115344_32231980256.html</t>
    <phoneticPr fontId="18" type="noConversion"/>
  </si>
  <si>
    <t>http://www.mcmaster.com/#catalog/121/848/=xfbqxr</t>
    <phoneticPr fontId="18" type="noConversion"/>
  </si>
  <si>
    <t>http://www.digikey.com/product-detail/en/0/455-1135-1-ND</t>
    <phoneticPr fontId="18" type="noConversion"/>
  </si>
  <si>
    <t>http://www.aliexpress.com/item/wholesale-3D-printer-Ultimaker-2-heat-bed-free-shipping/32259652847.html</t>
    <phoneticPr fontId="18" type="noConversion"/>
  </si>
  <si>
    <t>http://www.aliexpress.com/item/3-D-printer-accessory-Ultimaker-2-DIY-print-base-plate-M3-Knurled-Nut-platform-3-Thumbscrew/32282557572.html</t>
    <phoneticPr fontId="18" type="noConversion"/>
  </si>
  <si>
    <t>http://www.aliexpress.com/item/LMK12LUU-12mm-long-type-flange-bearing-linear-bush-3d-priter-xyz-cnc-parts-LMK12L/32261161110.html</t>
    <phoneticPr fontId="18" type="noConversion"/>
  </si>
  <si>
    <t>http://www.aliexpress.com/item/1pcs-3-D-printer-parts-Ultimaker-2-Print-Table-Glass-plate-for-heated-bed-High-boron/32284878005.html</t>
    <phoneticPr fontId="18" type="noConversion"/>
  </si>
  <si>
    <t>http://www.aliexpress.com/item/3d-printer-parts-reprap-ultimaker-2-print-bed-extruder-compress-spring-1-6-8-17mm-nickel/32268009678.html</t>
    <phoneticPr fontId="18" type="noConversion"/>
  </si>
  <si>
    <t>http://www.aliexpress.com/item/3d-printer-parts-diy-ultimaker-2-heated-bed-aluminum-alloy-ultimaker-2-built-plate-germany-electric/32268243618.html</t>
    <phoneticPr fontId="18" type="noConversion"/>
  </si>
  <si>
    <t>http://www.robotdigg.com/product/145/Ultimaker-GT2-Pulley-20-Tooth-5mm-Bore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</si>
</sst>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19" x14ac:knownFonts="1">
    <font>
      <sz val="10"/>
      <color rgb="FF000000"/>
      <name val="Arial"/>
    </font>
    <font>
      <b/>
      <sz val="12"/>
      <color rgb="FFD9D9D9"/>
      <name val="Arial"/>
      <family val="2"/>
    </font>
    <font>
      <b/>
      <sz val="12"/>
      <color rgb="FFFFFFFF"/>
      <name val="Arial"/>
      <family val="2"/>
    </font>
    <font>
      <b/>
      <sz val="10"/>
      <color rgb="FF333333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333333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b/>
      <sz val="10"/>
      <color rgb="FFCFE2F3"/>
      <name val="Arial"/>
      <family val="2"/>
    </font>
    <font>
      <strike/>
      <sz val="10"/>
      <name val="Arial"/>
      <family val="2"/>
    </font>
    <font>
      <strike/>
      <sz val="10"/>
      <color rgb="FF0000FF"/>
      <name val="Arial"/>
      <family val="2"/>
    </font>
    <font>
      <sz val="10"/>
      <color rgb="FF222222"/>
      <name val="Arial"/>
      <family val="2"/>
    </font>
    <font>
      <sz val="11"/>
      <name val="Arial"/>
      <family val="2"/>
    </font>
    <font>
      <b/>
      <sz val="10"/>
      <color rgb="FFEFEFEF"/>
      <name val="Arial"/>
      <family val="2"/>
    </font>
    <font>
      <u/>
      <sz val="10"/>
      <color theme="10"/>
      <name val="Arial"/>
      <family val="2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theme="2" tint="-0.499984740745262"/>
        <bgColor rgb="FFCFE2F3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F6F6F6"/>
      </patternFill>
    </fill>
    <fill>
      <patternFill patternType="solid">
        <fgColor theme="2" tint="-0.499984740745262"/>
        <bgColor rgb="FFFFFFFF"/>
      </patternFill>
    </fill>
    <fill>
      <patternFill patternType="solid">
        <fgColor theme="2" tint="-0.499984740745262"/>
        <bgColor rgb="FFFFD966"/>
      </patternFill>
    </fill>
    <fill>
      <patternFill patternType="solid">
        <fgColor theme="2" tint="-0.499984740745262"/>
        <bgColor rgb="FFCC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176" fontId="1" fillId="2" borderId="0" xfId="0" applyNumberFormat="1" applyFont="1" applyFill="1" applyAlignment="1"/>
    <xf numFmtId="0" fontId="2" fillId="3" borderId="0" xfId="0" applyFont="1" applyFill="1" applyAlignment="1"/>
    <xf numFmtId="0" fontId="3" fillId="4" borderId="0" xfId="0" applyFont="1" applyFill="1" applyAlignment="1">
      <alignment horizontal="left"/>
    </xf>
    <xf numFmtId="0" fontId="4" fillId="4" borderId="0" xfId="0" applyFont="1" applyFill="1" applyAlignment="1"/>
    <xf numFmtId="176" fontId="4" fillId="4" borderId="0" xfId="0" applyNumberFormat="1" applyFont="1" applyFill="1" applyAlignment="1"/>
    <xf numFmtId="0" fontId="4" fillId="0" borderId="0" xfId="0" applyFont="1" applyAlignment="1"/>
    <xf numFmtId="176" fontId="4" fillId="0" borderId="0" xfId="0" applyNumberFormat="1" applyFont="1"/>
    <xf numFmtId="0" fontId="6" fillId="0" borderId="0" xfId="0" applyFont="1" applyAlignment="1"/>
    <xf numFmtId="176" fontId="4" fillId="0" borderId="0" xfId="0" applyNumberFormat="1" applyFont="1" applyAlignment="1"/>
    <xf numFmtId="0" fontId="3" fillId="6" borderId="0" xfId="0" applyFont="1" applyFill="1" applyAlignment="1">
      <alignment horizontal="left"/>
    </xf>
    <xf numFmtId="0" fontId="4" fillId="6" borderId="0" xfId="0" applyFont="1" applyFill="1"/>
    <xf numFmtId="176" fontId="8" fillId="6" borderId="0" xfId="0" applyNumberFormat="1" applyFont="1" applyFill="1"/>
    <xf numFmtId="0" fontId="3" fillId="5" borderId="0" xfId="0" applyFont="1" applyFill="1" applyAlignment="1">
      <alignment horizontal="left"/>
    </xf>
    <xf numFmtId="0" fontId="8" fillId="4" borderId="0" xfId="0" applyFont="1" applyFill="1"/>
    <xf numFmtId="176" fontId="8" fillId="4" borderId="0" xfId="0" applyNumberFormat="1" applyFont="1" applyFill="1"/>
    <xf numFmtId="0" fontId="8" fillId="6" borderId="0" xfId="0" applyFont="1" applyFill="1"/>
    <xf numFmtId="0" fontId="3" fillId="7" borderId="0" xfId="0" applyFont="1" applyFill="1" applyAlignment="1">
      <alignment horizontal="left"/>
    </xf>
    <xf numFmtId="0" fontId="4" fillId="7" borderId="0" xfId="0" applyFont="1" applyFill="1"/>
    <xf numFmtId="176" fontId="4" fillId="7" borderId="0" xfId="0" applyNumberFormat="1" applyFont="1" applyFill="1"/>
    <xf numFmtId="0" fontId="4" fillId="4" borderId="0" xfId="0" applyFont="1" applyFill="1"/>
    <xf numFmtId="176" fontId="4" fillId="4" borderId="0" xfId="0" applyNumberFormat="1" applyFont="1" applyFill="1"/>
    <xf numFmtId="0" fontId="8" fillId="8" borderId="0" xfId="0" applyFont="1" applyFill="1" applyAlignment="1"/>
    <xf numFmtId="0" fontId="4" fillId="8" borderId="0" xfId="0" applyFont="1" applyFill="1"/>
    <xf numFmtId="176" fontId="8" fillId="8" borderId="0" xfId="0" applyNumberFormat="1" applyFont="1" applyFill="1"/>
    <xf numFmtId="0" fontId="8" fillId="6" borderId="0" xfId="0" applyFont="1" applyFill="1" applyAlignment="1"/>
    <xf numFmtId="0" fontId="8" fillId="7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176" fontId="12" fillId="0" borderId="0" xfId="0" applyNumberFormat="1" applyFont="1"/>
    <xf numFmtId="0" fontId="8" fillId="0" borderId="0" xfId="0" applyFont="1" applyAlignment="1"/>
    <xf numFmtId="0" fontId="8" fillId="0" borderId="0" xfId="0" applyFont="1"/>
    <xf numFmtId="176" fontId="8" fillId="0" borderId="0" xfId="0" applyNumberFormat="1" applyFont="1"/>
    <xf numFmtId="0" fontId="4" fillId="7" borderId="0" xfId="0" applyFont="1" applyFill="1" applyAlignment="1"/>
    <xf numFmtId="176" fontId="14" fillId="7" borderId="0" xfId="0" applyNumberFormat="1" applyFont="1" applyFill="1" applyAlignment="1"/>
    <xf numFmtId="0" fontId="15" fillId="5" borderId="0" xfId="0" applyFont="1" applyFill="1" applyAlignment="1">
      <alignment horizontal="left"/>
    </xf>
    <xf numFmtId="0" fontId="16" fillId="9" borderId="0" xfId="0" applyFont="1" applyFill="1" applyAlignment="1"/>
    <xf numFmtId="0" fontId="16" fillId="9" borderId="0" xfId="0" applyFont="1" applyFill="1"/>
    <xf numFmtId="0" fontId="8" fillId="10" borderId="0" xfId="0" applyFont="1" applyFill="1" applyAlignment="1"/>
    <xf numFmtId="0" fontId="4" fillId="10" borderId="0" xfId="0" applyFont="1" applyFill="1" applyAlignment="1"/>
    <xf numFmtId="0" fontId="8" fillId="10" borderId="0" xfId="0" applyFont="1" applyFill="1"/>
    <xf numFmtId="0" fontId="8" fillId="11" borderId="0" xfId="0" applyFont="1" applyFill="1" applyAlignment="1"/>
    <xf numFmtId="0" fontId="8" fillId="11" borderId="0" xfId="0" applyFont="1" applyFill="1"/>
    <xf numFmtId="176" fontId="8" fillId="11" borderId="0" xfId="0" applyNumberFormat="1" applyFont="1" applyFill="1"/>
    <xf numFmtId="0" fontId="4" fillId="12" borderId="0" xfId="0" applyFont="1" applyFill="1" applyAlignment="1"/>
    <xf numFmtId="0" fontId="6" fillId="12" borderId="0" xfId="0" applyFont="1" applyFill="1" applyAlignment="1"/>
    <xf numFmtId="176" fontId="4" fillId="12" borderId="0" xfId="0" applyNumberFormat="1" applyFont="1" applyFill="1" applyAlignment="1"/>
    <xf numFmtId="0" fontId="17" fillId="12" borderId="0" xfId="1" applyFill="1" applyAlignment="1"/>
    <xf numFmtId="0" fontId="5" fillId="12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176" fontId="4" fillId="12" borderId="0" xfId="0" applyNumberFormat="1" applyFont="1" applyFill="1"/>
    <xf numFmtId="0" fontId="17" fillId="0" borderId="0" xfId="1" applyAlignment="1"/>
    <xf numFmtId="0" fontId="5" fillId="13" borderId="0" xfId="0" applyFont="1" applyFill="1" applyAlignment="1">
      <alignment horizontal="left"/>
    </xf>
    <xf numFmtId="0" fontId="7" fillId="14" borderId="0" xfId="0" applyFont="1" applyFill="1" applyAlignment="1">
      <alignment horizontal="left"/>
    </xf>
    <xf numFmtId="0" fontId="17" fillId="14" borderId="0" xfId="1" applyFill="1" applyAlignment="1"/>
    <xf numFmtId="0" fontId="4" fillId="14" borderId="0" xfId="0" applyFont="1" applyFill="1" applyAlignment="1"/>
    <xf numFmtId="176" fontId="4" fillId="14" borderId="0" xfId="0" applyNumberFormat="1" applyFont="1" applyFill="1" applyAlignment="1"/>
    <xf numFmtId="176" fontId="4" fillId="14" borderId="0" xfId="0" applyNumberFormat="1" applyFont="1" applyFill="1"/>
    <xf numFmtId="0" fontId="17" fillId="5" borderId="0" xfId="1" applyFill="1" applyAlignment="1">
      <alignment horizontal="left"/>
    </xf>
    <xf numFmtId="176" fontId="4" fillId="15" borderId="0" xfId="0" applyNumberFormat="1" applyFont="1" applyFill="1" applyAlignment="1"/>
    <xf numFmtId="0" fontId="10" fillId="11" borderId="0" xfId="0" applyFont="1" applyFill="1" applyAlignment="1"/>
    <xf numFmtId="0" fontId="11" fillId="11" borderId="0" xfId="0" applyFont="1" applyFill="1"/>
    <xf numFmtId="176" fontId="11" fillId="11" borderId="0" xfId="0" applyNumberFormat="1" applyFont="1" applyFill="1"/>
    <xf numFmtId="0" fontId="0" fillId="12" borderId="0" xfId="0" applyFont="1" applyFill="1" applyAlignment="1"/>
    <xf numFmtId="0" fontId="8" fillId="16" borderId="0" xfId="0" applyFont="1" applyFill="1" applyAlignment="1"/>
    <xf numFmtId="0" fontId="8" fillId="16" borderId="0" xfId="0" applyFont="1" applyFill="1"/>
    <xf numFmtId="176" fontId="8" fillId="16" borderId="0" xfId="0" applyNumberFormat="1" applyFont="1" applyFill="1" applyAlignment="1"/>
    <xf numFmtId="176" fontId="4" fillId="15" borderId="0" xfId="0" applyNumberFormat="1" applyFont="1" applyFill="1"/>
    <xf numFmtId="0" fontId="9" fillId="12" borderId="0" xfId="0" applyFont="1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iexpress.com/store/product/3-D-printer-accessory-parts-ultimaker-2-UM2-Nozzle-hot-end-kit-set-assembly-print-head/115344_32231980256.html" TargetMode="External"/><Relationship Id="rId18" Type="http://schemas.openxmlformats.org/officeDocument/2006/relationships/hyperlink" Target="http://www.filastruder.com/collections/e3d-spare-parts-and-accessories/products/bowden-couplings-threaded-1-75mm" TargetMode="External"/><Relationship Id="rId26" Type="http://schemas.openxmlformats.org/officeDocument/2006/relationships/hyperlink" Target="http://www.aliexpress.com/store/product/3D-printer-accessories-Ultimaker-v2-1-1-Dashboard-Ultimaker-2-generation-motherboard-for-3D-printers/614095_2024214319.html" TargetMode="External"/><Relationship Id="rId39" Type="http://schemas.openxmlformats.org/officeDocument/2006/relationships/hyperlink" Target="http://www.robotdigg.com/product/8/Threaded-Rod-NEMA17,-280mm-Tr8*8mm-Acme-Leadscrew" TargetMode="External"/><Relationship Id="rId21" Type="http://schemas.openxmlformats.org/officeDocument/2006/relationships/hyperlink" Target="http://www.aliexpress.com/item/1pcs-3-D-printer-parts-Ultimaker-2-Print-Table-Glass-plate-for-heated-bed-High-boron/32284878005.html" TargetMode="External"/><Relationship Id="rId34" Type="http://schemas.openxmlformats.org/officeDocument/2006/relationships/hyperlink" Target="http://www.digikey.com/product-detail/en/0/455-2266-ND" TargetMode="External"/><Relationship Id="rId42" Type="http://schemas.openxmlformats.org/officeDocument/2006/relationships/hyperlink" Target="http://www.aliexpress.com/item/3-D-printer-accessory-Ultimaker-2-DIY-print-base-plate-M3-Knurled-Nut-platform-3-Thumbscrew/32282557572.html" TargetMode="External"/><Relationship Id="rId7" Type="http://schemas.openxmlformats.org/officeDocument/2006/relationships/hyperlink" Target="http://www.robotdigg.com/product/343/Double-GT2-Pulley-8mm-Shaft-20-Tooth" TargetMode="External"/><Relationship Id="rId2" Type="http://schemas.openxmlformats.org/officeDocument/2006/relationships/hyperlink" Target="http://www.robotdigg.com/product/95/610mm-or-616mm-length,-6mm-width,-Closed-loop,-GT2-belt" TargetMode="External"/><Relationship Id="rId16" Type="http://schemas.openxmlformats.org/officeDocument/2006/relationships/hyperlink" Target="http://www.aliexpress.com/store/product/M4-16mm-Cartridge-Heater-24V-25W-for-RepRap-UM2-Ultimaker-2-3D-Printer-Extruder-Hot-End/115344_32233510800.html" TargetMode="External"/><Relationship Id="rId20" Type="http://schemas.openxmlformats.org/officeDocument/2006/relationships/hyperlink" Target="http://www.aliexpress.com/item/LMK12LUU-12mm-long-type-flange-bearing-linear-bush-3d-priter-xyz-cnc-parts-LMK12L/32261161110.html" TargetMode="External"/><Relationship Id="rId29" Type="http://schemas.openxmlformats.org/officeDocument/2006/relationships/hyperlink" Target="http://us.misumi-ec.com/vona2/detail/110302683830/?HissuCode=HFS5-2020-%5B50-4000%2F0.5%5D&amp;SeriesSpec=D001%3A%3A334&amp;PNSearch=HFS5-2020" TargetMode="External"/><Relationship Id="rId41" Type="http://schemas.openxmlformats.org/officeDocument/2006/relationships/hyperlink" Target="http://www.aliexpress.com/item/wholesale-3D-printer-Ultimaker-2-heat-bed-free-shipping/32259652847.html" TargetMode="External"/><Relationship Id="rId1" Type="http://schemas.openxmlformats.org/officeDocument/2006/relationships/hyperlink" Target="http://www.robotdigg.com/product/233/194mm-or-200mm-length,-6mm-width,-Closed-loop,-GT2-belt" TargetMode="External"/><Relationship Id="rId6" Type="http://schemas.openxmlformats.org/officeDocument/2006/relationships/hyperlink" Target="http://www.robotdigg.com/product/23/GT2-Pulley-20-Teeth-8mm-Bore" TargetMode="External"/><Relationship Id="rId11" Type="http://schemas.openxmlformats.org/officeDocument/2006/relationships/hyperlink" Target="http://www.robotdigg.com/product/241/0.9%C2%B0+Step+Angle+Nema17+48mm+Stepper+Motor" TargetMode="External"/><Relationship Id="rId24" Type="http://schemas.openxmlformats.org/officeDocument/2006/relationships/hyperlink" Target="http://www.mouser.com/ProductDetail/Kycon/KPPX-4P/?qs=%2fha2pyFaduhJFFzcGrLglkGGagirOnMaeNKGJCJxtow%3d" TargetMode="External"/><Relationship Id="rId32" Type="http://schemas.openxmlformats.org/officeDocument/2006/relationships/hyperlink" Target="http://us.misumi-ec.com/vona2/detail/110302246150/?Inch=0&amp;CategorySpec=00000042725%3A%3Ab%0900000042748%3A%3Aa" TargetMode="External"/><Relationship Id="rId37" Type="http://schemas.openxmlformats.org/officeDocument/2006/relationships/hyperlink" Target="http://www.mcmaster.com/" TargetMode="External"/><Relationship Id="rId40" Type="http://schemas.openxmlformats.org/officeDocument/2006/relationships/hyperlink" Target="http://www.aliexpress.com/item/3d-printer-parts-diy-ultimaker-2-heated-bed-aluminum-alloy-ultimaker-2-built-plate-germany-electric/32268243618.html" TargetMode="External"/><Relationship Id="rId5" Type="http://schemas.openxmlformats.org/officeDocument/2006/relationships/hyperlink" Target="http://www.robotdigg.com/product/145/Ultimaker-GT2-Pulley-20-Tooth-5mm-Bore" TargetMode="External"/><Relationship Id="rId15" Type="http://schemas.openxmlformats.org/officeDocument/2006/relationships/hyperlink" Target="http://www.aliexpress.com/item/3-D-printer-accessory-Ultimaker-2-PT100-B-sensor-Thermocouple-Sensor-M3-16-mm-Germany-chip/32233538282.html" TargetMode="External"/><Relationship Id="rId23" Type="http://schemas.openxmlformats.org/officeDocument/2006/relationships/hyperlink" Target="http://www.aliexpress.com/item/Mean-Well-220W-24V-9-2A-Single-Output-Desktop-type-Green-Adaptors-GS220A24-R7B-3-pole/1420100290.html" TargetMode="External"/><Relationship Id="rId28" Type="http://schemas.openxmlformats.org/officeDocument/2006/relationships/hyperlink" Target="http://www.aliexpress.com/item/White-DC24V-Non-waterproof-60leds-m-SMD5050-led-flexible-strip-light-5m-reel/32242085728.html" TargetMode="External"/><Relationship Id="rId36" Type="http://schemas.openxmlformats.org/officeDocument/2006/relationships/hyperlink" Target="http://www.digikey.com/product-detail/en/0/455-1135-1-ND" TargetMode="External"/><Relationship Id="rId10" Type="http://schemas.openxmlformats.org/officeDocument/2006/relationships/hyperlink" Target="http://www.robotdigg.com/product/7/NEMA17-Stepper-Motor-40mm-Long,-1.2A" TargetMode="External"/><Relationship Id="rId19" Type="http://schemas.openxmlformats.org/officeDocument/2006/relationships/hyperlink" Target="http://www.aliexpress.com/item/3D-printer-parts-Ultimaker-2-Build-Platform-Glass-Retainer-4-stainless-steel-glass-heated-bed-clip/32278804966.html" TargetMode="External"/><Relationship Id="rId31" Type="http://schemas.openxmlformats.org/officeDocument/2006/relationships/hyperlink" Target="http://us.misumi-ec.com/vona2/detail/110302683830/?HissuCode=HFS5-2020-%5B50-4000%2F0.5%5D&amp;SeriesSpec=D001%3A%3A334&amp;PNSearch=HFS5-2020" TargetMode="External"/><Relationship Id="rId4" Type="http://schemas.openxmlformats.org/officeDocument/2006/relationships/hyperlink" Target="http://www.robotdigg.com/product/217/Flanged-Ball-Bearing-F688ZZ" TargetMode="External"/><Relationship Id="rId9" Type="http://schemas.openxmlformats.org/officeDocument/2006/relationships/hyperlink" Target="http://www.aliexpress.com/item/3D-Printer-Special-synchronous-belt-torque-spring-for-Ultimaker-2-10-pcs-free-shipping/32262296322.html" TargetMode="External"/><Relationship Id="rId14" Type="http://schemas.openxmlformats.org/officeDocument/2006/relationships/hyperlink" Target="http://www.digikey.com/product-detail/en/0/259-1552-ND" TargetMode="External"/><Relationship Id="rId22" Type="http://schemas.openxmlformats.org/officeDocument/2006/relationships/hyperlink" Target="http://www.aliexpress.com/item/3d-printer-parts-reprap-ultimaker-2-print-bed-extruder-compress-spring-1-6-8-17mm-nickel/32268009678.html" TargetMode="External"/><Relationship Id="rId27" Type="http://schemas.openxmlformats.org/officeDocument/2006/relationships/hyperlink" Target="http://www.aliexpress.com/store/product/3D-printer-LCD-control-panel-Ultimaker-v2-1-1-control-board-Ultimaker-2-generation-3D-printer/614095_2024219334.html" TargetMode="External"/><Relationship Id="rId30" Type="http://schemas.openxmlformats.org/officeDocument/2006/relationships/hyperlink" Target="http://us.misumi-ec.com/vona2/detail/110302683830/?HissuCode=HFS5-2020-%5B50-4000%2F0.5%5D&amp;SeriesSpec=D001%3A%3A334&amp;PNSearch=HFS5-2020" TargetMode="External"/><Relationship Id="rId35" Type="http://schemas.openxmlformats.org/officeDocument/2006/relationships/hyperlink" Target="http://www.digikey.com/product-detail/en/0/455-2267-ND" TargetMode="External"/><Relationship Id="rId8" Type="http://schemas.openxmlformats.org/officeDocument/2006/relationships/hyperlink" Target="http://www.ebay.com/itm/4x-UM2-Ultimaker-2-DIY-Injection-Molding-Sliding-Block-Copper-Sintered-Bush-3D-/151501616045?pt=LH_DefaultDomain_0&amp;hash=item23463333ad" TargetMode="External"/><Relationship Id="rId3" Type="http://schemas.openxmlformats.org/officeDocument/2006/relationships/hyperlink" Target="http://www.robotdigg.com/product/234/LM6LUU-Linear-Bearing" TargetMode="External"/><Relationship Id="rId12" Type="http://schemas.openxmlformats.org/officeDocument/2006/relationships/hyperlink" Target="http://www.aliexpress.com/item/3-D-printer-parts-DIY-Ultimaker-2-UM2-stainless-steel-feeder-knurled-wheel-drive-gear-top/32283170332.html" TargetMode="External"/><Relationship Id="rId17" Type="http://schemas.openxmlformats.org/officeDocument/2006/relationships/hyperlink" Target="http://www.ebay.com/itm/3cm-30mm-x-30mm-x-10mm-2pin-DC-12V-Mini-Brushless-Cooling-Cooler-Fan-3010s-/261580966493?pt=LH_DefaultDomain_0&amp;hash=item3ce770ca5d" TargetMode="External"/><Relationship Id="rId25" Type="http://schemas.openxmlformats.org/officeDocument/2006/relationships/hyperlink" Target="http://fbrc8.com/collections/ultimaker-original-spare-parts/products/umo-heated-bed-upgrade-kit" TargetMode="External"/><Relationship Id="rId33" Type="http://schemas.openxmlformats.org/officeDocument/2006/relationships/hyperlink" Target="http://www.aliexpress.com/item/100pcs-lot-T-nut-Hammer-Head-Fasten-Nut-M3-Connector-Nickel-Plated-for-20-series-Slot/1903670706.html" TargetMode="External"/><Relationship Id="rId38" Type="http://schemas.openxmlformats.org/officeDocument/2006/relationships/hyperlink" Target="http://www.aliexpress.com/item/8pcs-set-6mm-8mm-12mm-Ultimaker-2-3D-printer-cnc-linear-rail-linear-shaft-Linear-Motion/19916158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4"/>
  <sheetViews>
    <sheetView tabSelected="1" topLeftCell="A10" workbookViewId="0">
      <selection activeCell="B39" sqref="B39"/>
    </sheetView>
  </sheetViews>
  <sheetFormatPr defaultColWidth="14.44140625" defaultRowHeight="15.75" customHeight="1" x14ac:dyDescent="0.25"/>
  <cols>
    <col min="1" max="1" width="35.44140625" customWidth="1"/>
    <col min="2" max="2" width="30.33203125" customWidth="1"/>
    <col min="3" max="3" width="10.6640625" customWidth="1"/>
    <col min="5" max="5" width="10.88671875" customWidth="1"/>
    <col min="6" max="6" width="35.44140625" customWidth="1"/>
  </cols>
  <sheetData>
    <row r="1" spans="1:7" ht="15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4" t="s">
        <v>5</v>
      </c>
    </row>
    <row r="2" spans="1:7" ht="13.2" x14ac:dyDescent="0.25">
      <c r="A2" s="5" t="s">
        <v>6</v>
      </c>
      <c r="B2" s="6"/>
      <c r="C2" s="6"/>
      <c r="D2" s="7"/>
      <c r="F2" s="8" t="s">
        <v>7</v>
      </c>
      <c r="G2" s="9">
        <f>D15+D20+D30+D51+D57+D65</f>
        <v>846.75</v>
      </c>
    </row>
    <row r="3" spans="1:7" ht="13.2" x14ac:dyDescent="0.25">
      <c r="A3" s="50" t="s">
        <v>8</v>
      </c>
      <c r="B3" s="47" t="s">
        <v>9</v>
      </c>
      <c r="C3" s="46">
        <v>2</v>
      </c>
      <c r="D3" s="48">
        <v>1</v>
      </c>
      <c r="F3" s="8"/>
    </row>
    <row r="4" spans="1:7" ht="13.2" x14ac:dyDescent="0.25">
      <c r="A4" s="50" t="s">
        <v>10</v>
      </c>
      <c r="B4" s="47" t="s">
        <v>11</v>
      </c>
      <c r="C4" s="46">
        <v>4</v>
      </c>
      <c r="D4" s="48">
        <f>1.45*4</f>
        <v>5.8</v>
      </c>
    </row>
    <row r="5" spans="1:7" ht="13.2" x14ac:dyDescent="0.25">
      <c r="A5" s="51" t="s">
        <v>114</v>
      </c>
      <c r="B5" s="47" t="s">
        <v>12</v>
      </c>
      <c r="C5" s="46">
        <v>2</v>
      </c>
      <c r="D5" s="52">
        <f>1.2*2</f>
        <v>2.4</v>
      </c>
    </row>
    <row r="6" spans="1:7" ht="13.2" x14ac:dyDescent="0.25">
      <c r="A6" s="54" t="s">
        <v>13</v>
      </c>
      <c r="B6" s="49" t="s">
        <v>115</v>
      </c>
      <c r="C6" s="46">
        <v>8</v>
      </c>
      <c r="D6" s="52">
        <f>8*0.5</f>
        <v>4</v>
      </c>
    </row>
    <row r="7" spans="1:7" ht="13.2" x14ac:dyDescent="0.25">
      <c r="A7" s="54" t="s">
        <v>14</v>
      </c>
      <c r="B7" s="49" t="s">
        <v>140</v>
      </c>
      <c r="C7" s="46">
        <v>2</v>
      </c>
      <c r="D7" s="48">
        <f>1.85*2</f>
        <v>3.7</v>
      </c>
    </row>
    <row r="8" spans="1:7" ht="13.2" x14ac:dyDescent="0.25">
      <c r="A8" s="54" t="s">
        <v>15</v>
      </c>
      <c r="B8" s="49" t="s">
        <v>116</v>
      </c>
      <c r="C8" s="46">
        <v>9</v>
      </c>
      <c r="D8" s="48">
        <f>2*9</f>
        <v>18</v>
      </c>
    </row>
    <row r="9" spans="1:7" ht="13.2" x14ac:dyDescent="0.25">
      <c r="A9" s="46" t="s">
        <v>16</v>
      </c>
      <c r="B9" s="49" t="s">
        <v>117</v>
      </c>
      <c r="C9" s="46">
        <v>1</v>
      </c>
      <c r="D9" s="48">
        <v>2.8</v>
      </c>
    </row>
    <row r="10" spans="1:7" ht="13.2" x14ac:dyDescent="0.25">
      <c r="A10" s="46" t="s">
        <v>17</v>
      </c>
      <c r="B10" s="47" t="s">
        <v>18</v>
      </c>
      <c r="C10" s="46">
        <v>1</v>
      </c>
      <c r="D10" s="48">
        <v>55.77</v>
      </c>
    </row>
    <row r="11" spans="1:7" ht="13.2" x14ac:dyDescent="0.25">
      <c r="A11" s="46" t="s">
        <v>19</v>
      </c>
      <c r="B11" s="49" t="s">
        <v>118</v>
      </c>
      <c r="C11" s="46">
        <v>1</v>
      </c>
      <c r="D11" s="48">
        <v>23</v>
      </c>
    </row>
    <row r="12" spans="1:7" ht="13.2" x14ac:dyDescent="0.25">
      <c r="A12" s="55" t="s">
        <v>20</v>
      </c>
      <c r="B12" s="56" t="s">
        <v>119</v>
      </c>
      <c r="C12" s="57">
        <v>1</v>
      </c>
      <c r="D12" s="58">
        <v>8</v>
      </c>
    </row>
    <row r="13" spans="1:7" ht="13.2" x14ac:dyDescent="0.25">
      <c r="A13" s="55" t="s">
        <v>120</v>
      </c>
      <c r="B13" s="46"/>
      <c r="C13" s="46">
        <v>3</v>
      </c>
      <c r="D13" s="59"/>
    </row>
    <row r="14" spans="1:7" ht="13.2" x14ac:dyDescent="0.25">
      <c r="A14" s="55" t="s">
        <v>21</v>
      </c>
      <c r="B14" s="49" t="s">
        <v>126</v>
      </c>
      <c r="C14" s="46">
        <v>2</v>
      </c>
      <c r="D14" s="69">
        <f>2*6.8</f>
        <v>13.6</v>
      </c>
    </row>
    <row r="15" spans="1:7" ht="13.2" x14ac:dyDescent="0.25">
      <c r="A15" s="12" t="s">
        <v>5</v>
      </c>
      <c r="B15" s="13"/>
      <c r="C15" s="13"/>
      <c r="D15" s="14">
        <f>SUM(D3:D12)</f>
        <v>124.47</v>
      </c>
    </row>
    <row r="16" spans="1:7" ht="13.2" x14ac:dyDescent="0.25">
      <c r="A16" s="15"/>
      <c r="D16" s="9"/>
    </row>
    <row r="17" spans="1:5" ht="13.2" x14ac:dyDescent="0.25">
      <c r="A17" s="5" t="s">
        <v>22</v>
      </c>
      <c r="B17" s="16"/>
      <c r="C17" s="16"/>
      <c r="D17" s="17"/>
    </row>
    <row r="18" spans="1:5" ht="13.2" x14ac:dyDescent="0.25">
      <c r="A18" s="46" t="s">
        <v>23</v>
      </c>
      <c r="B18" s="49" t="s">
        <v>125</v>
      </c>
      <c r="C18" s="46">
        <v>1</v>
      </c>
      <c r="D18" s="61">
        <v>9.8000000000000007</v>
      </c>
    </row>
    <row r="19" spans="1:5" ht="13.2" x14ac:dyDescent="0.25">
      <c r="A19" s="55" t="s">
        <v>24</v>
      </c>
      <c r="B19" s="49" t="s">
        <v>127</v>
      </c>
      <c r="C19" s="46">
        <v>1</v>
      </c>
      <c r="D19" s="48">
        <v>7</v>
      </c>
    </row>
    <row r="20" spans="1:5" ht="13.2" x14ac:dyDescent="0.25">
      <c r="A20" s="12" t="s">
        <v>5</v>
      </c>
      <c r="B20" s="18"/>
      <c r="C20" s="18"/>
      <c r="D20" s="14">
        <f>SUM(D18:D19)</f>
        <v>16.8</v>
      </c>
    </row>
    <row r="21" spans="1:5" ht="13.2" x14ac:dyDescent="0.25">
      <c r="A21" s="15"/>
      <c r="D21" s="9"/>
    </row>
    <row r="22" spans="1:5" ht="13.2" x14ac:dyDescent="0.25">
      <c r="A22" s="19" t="s">
        <v>25</v>
      </c>
      <c r="B22" s="20"/>
      <c r="C22" s="20"/>
      <c r="D22" s="21"/>
    </row>
    <row r="23" spans="1:5" ht="13.2" x14ac:dyDescent="0.25">
      <c r="A23" s="55" t="s">
        <v>26</v>
      </c>
      <c r="B23" s="49" t="s">
        <v>131</v>
      </c>
      <c r="C23" s="46">
        <v>1</v>
      </c>
      <c r="D23" s="48">
        <v>84.99</v>
      </c>
    </row>
    <row r="24" spans="1:5" ht="13.2" x14ac:dyDescent="0.25">
      <c r="A24" s="55" t="s">
        <v>130</v>
      </c>
      <c r="B24" s="49" t="s">
        <v>129</v>
      </c>
      <c r="C24" s="46">
        <v>1</v>
      </c>
      <c r="D24" s="48">
        <v>6.64</v>
      </c>
    </row>
    <row r="25" spans="1:5" ht="13.2" x14ac:dyDescent="0.25">
      <c r="A25" s="55" t="s">
        <v>27</v>
      </c>
      <c r="B25" s="47" t="s">
        <v>28</v>
      </c>
      <c r="C25" s="46">
        <v>1</v>
      </c>
      <c r="D25" s="48">
        <v>21.65</v>
      </c>
    </row>
    <row r="26" spans="1:5" ht="13.2" x14ac:dyDescent="0.25">
      <c r="A26" s="55" t="s">
        <v>29</v>
      </c>
      <c r="B26" s="47" t="s">
        <v>30</v>
      </c>
      <c r="C26" s="46">
        <v>1</v>
      </c>
      <c r="D26" s="48">
        <v>24.87</v>
      </c>
    </row>
    <row r="27" spans="1:5" ht="13.2" x14ac:dyDescent="0.25">
      <c r="A27" s="55" t="s">
        <v>31</v>
      </c>
      <c r="B27" s="47" t="s">
        <v>32</v>
      </c>
      <c r="C27" s="46">
        <v>2</v>
      </c>
      <c r="D27" s="48">
        <f>C27*2.84</f>
        <v>5.68</v>
      </c>
    </row>
    <row r="28" spans="1:5" ht="13.2" x14ac:dyDescent="0.25">
      <c r="A28" s="55" t="s">
        <v>33</v>
      </c>
      <c r="B28" s="46"/>
      <c r="C28" s="46"/>
      <c r="D28" s="48"/>
    </row>
    <row r="29" spans="1:5" ht="13.2" x14ac:dyDescent="0.25">
      <c r="A29" s="55" t="s">
        <v>34</v>
      </c>
      <c r="B29" s="49" t="s">
        <v>128</v>
      </c>
      <c r="C29" s="46">
        <v>2</v>
      </c>
      <c r="D29" s="48">
        <f>C29 * 3.99</f>
        <v>7.98</v>
      </c>
    </row>
    <row r="30" spans="1:5" ht="13.2" x14ac:dyDescent="0.25">
      <c r="A30" s="12" t="s">
        <v>5</v>
      </c>
      <c r="B30" s="18"/>
      <c r="C30" s="18"/>
      <c r="D30" s="14">
        <f>SUM(D23:D29)</f>
        <v>151.81</v>
      </c>
    </row>
    <row r="31" spans="1:5" ht="13.2" x14ac:dyDescent="0.25">
      <c r="A31" s="15"/>
      <c r="D31" s="9"/>
    </row>
    <row r="32" spans="1:5" ht="13.2" x14ac:dyDescent="0.25">
      <c r="A32" s="5" t="s">
        <v>35</v>
      </c>
      <c r="B32" s="22"/>
      <c r="C32" s="22"/>
      <c r="D32" s="23"/>
      <c r="E32" s="8" t="s">
        <v>36</v>
      </c>
    </row>
    <row r="33" spans="1:5" ht="13.2" x14ac:dyDescent="0.25">
      <c r="A33" s="8" t="s">
        <v>37</v>
      </c>
      <c r="B33" s="53" t="s">
        <v>139</v>
      </c>
      <c r="C33" s="8">
        <v>1</v>
      </c>
      <c r="D33" s="11">
        <v>93.88</v>
      </c>
      <c r="E33" s="8">
        <v>93.88</v>
      </c>
    </row>
    <row r="34" spans="1:5" ht="13.2" x14ac:dyDescent="0.25">
      <c r="A34" s="46" t="s">
        <v>38</v>
      </c>
      <c r="B34" s="49" t="s">
        <v>134</v>
      </c>
      <c r="C34" s="46">
        <v>1</v>
      </c>
      <c r="D34" s="48">
        <v>48</v>
      </c>
      <c r="E34" s="46">
        <v>48</v>
      </c>
    </row>
    <row r="35" spans="1:5" ht="13.2" x14ac:dyDescent="0.25">
      <c r="A35" s="46" t="s">
        <v>39</v>
      </c>
      <c r="B35" s="49" t="s">
        <v>135</v>
      </c>
      <c r="C35" s="46">
        <v>1</v>
      </c>
      <c r="D35" s="48">
        <v>6</v>
      </c>
      <c r="E35" s="46">
        <v>6</v>
      </c>
    </row>
    <row r="36" spans="1:5" ht="13.2" x14ac:dyDescent="0.25">
      <c r="A36" s="46" t="s">
        <v>40</v>
      </c>
      <c r="B36" s="70" t="str">
        <f>HYPERLINK("http://www.aliexpress.com/item/3D-printer-parts-Ultimaker-2-Build-Platform-Glass-Retainer-4-stainless-steel-glass-heated-bed-clip/32278804966.html","http://www.aliexpress.com/item/3D-printer-parts-Ultimaker-2-Build-Platform-Glass-Retainer-4-stainless-steel-glass-heated-bed-clip/32278804966.html")</f>
        <v>http://www.aliexpress.com/item/3D-printer-parts-Ultimaker-2-Build-Platform-Glass-Retainer-4-stainless-steel-glass-heated-bed-clip/32278804966.html</v>
      </c>
      <c r="C36" s="46">
        <v>1</v>
      </c>
      <c r="D36" s="48">
        <v>12.11</v>
      </c>
      <c r="E36" s="46">
        <v>12.11</v>
      </c>
    </row>
    <row r="37" spans="1:5" ht="13.2" x14ac:dyDescent="0.25">
      <c r="A37" s="46" t="s">
        <v>41</v>
      </c>
      <c r="B37" s="49" t="s">
        <v>136</v>
      </c>
      <c r="C37" s="46">
        <v>2</v>
      </c>
      <c r="D37" s="52">
        <f>2*4.99</f>
        <v>9.98</v>
      </c>
      <c r="E37" s="46">
        <v>0</v>
      </c>
    </row>
    <row r="38" spans="1:5" ht="13.2" x14ac:dyDescent="0.25">
      <c r="A38" s="46" t="s">
        <v>42</v>
      </c>
      <c r="B38" s="49" t="s">
        <v>137</v>
      </c>
      <c r="C38" s="46">
        <v>1</v>
      </c>
      <c r="D38" s="48">
        <v>31.95</v>
      </c>
      <c r="E38" s="46">
        <v>0</v>
      </c>
    </row>
    <row r="39" spans="1:5" ht="13.2" x14ac:dyDescent="0.25">
      <c r="A39" s="46" t="s">
        <v>43</v>
      </c>
      <c r="B39" s="49" t="s">
        <v>138</v>
      </c>
      <c r="C39" s="46">
        <v>1</v>
      </c>
      <c r="D39" s="48">
        <v>8.98</v>
      </c>
      <c r="E39" s="46">
        <v>8.98</v>
      </c>
    </row>
    <row r="40" spans="1:5" ht="13.2" x14ac:dyDescent="0.25">
      <c r="A40" s="24" t="s">
        <v>44</v>
      </c>
      <c r="B40" s="25"/>
      <c r="C40" s="25"/>
      <c r="D40" s="26">
        <f t="shared" ref="D40:E40" si="0">SUM(D33:D39)</f>
        <v>210.89999999999998</v>
      </c>
      <c r="E40">
        <f t="shared" si="0"/>
        <v>168.97</v>
      </c>
    </row>
    <row r="41" spans="1:5" ht="13.2" x14ac:dyDescent="0.25">
      <c r="A41" s="46" t="s">
        <v>45</v>
      </c>
      <c r="B41" s="49" t="s">
        <v>123</v>
      </c>
      <c r="C41" s="46">
        <v>1</v>
      </c>
      <c r="D41" s="61">
        <v>36</v>
      </c>
      <c r="E41" s="8">
        <v>36</v>
      </c>
    </row>
    <row r="42" spans="1:5" ht="13.2" x14ac:dyDescent="0.25">
      <c r="A42" s="8" t="s">
        <v>46</v>
      </c>
      <c r="B42" s="53" t="s">
        <v>124</v>
      </c>
      <c r="C42" s="8">
        <v>1</v>
      </c>
      <c r="D42" s="11">
        <v>89.33</v>
      </c>
      <c r="E42" s="8">
        <v>0</v>
      </c>
    </row>
    <row r="43" spans="1:5" ht="13.2" x14ac:dyDescent="0.25">
      <c r="A43" s="8" t="s">
        <v>47</v>
      </c>
      <c r="B43" s="10" t="s">
        <v>48</v>
      </c>
      <c r="C43" s="8">
        <v>1</v>
      </c>
      <c r="D43" s="11">
        <v>0</v>
      </c>
      <c r="E43" s="8">
        <v>5.39</v>
      </c>
    </row>
    <row r="44" spans="1:5" ht="13.2" x14ac:dyDescent="0.25">
      <c r="A44" s="27" t="s">
        <v>5</v>
      </c>
      <c r="B44" s="13"/>
      <c r="C44" s="13"/>
      <c r="D44" s="14">
        <f>SUM(D40+D41+D42)</f>
        <v>336.22999999999996</v>
      </c>
      <c r="E44">
        <f>SUM(E40+E41+E43)</f>
        <v>210.35999999999999</v>
      </c>
    </row>
    <row r="45" spans="1:5" ht="13.2" x14ac:dyDescent="0.25">
      <c r="D45" s="9"/>
    </row>
    <row r="46" spans="1:5" ht="13.2" x14ac:dyDescent="0.25">
      <c r="A46" s="62" t="s">
        <v>49</v>
      </c>
      <c r="B46" s="63"/>
      <c r="C46" s="63"/>
      <c r="D46" s="64"/>
    </row>
    <row r="47" spans="1:5" ht="13.2" x14ac:dyDescent="0.25">
      <c r="A47" s="46" t="s">
        <v>50</v>
      </c>
      <c r="B47" s="47" t="s">
        <v>51</v>
      </c>
      <c r="C47" s="46">
        <v>1</v>
      </c>
      <c r="D47" s="48">
        <v>320</v>
      </c>
    </row>
    <row r="48" spans="1:5" ht="13.2" x14ac:dyDescent="0.25">
      <c r="A48" s="46" t="s">
        <v>45</v>
      </c>
      <c r="B48" s="65"/>
      <c r="C48" s="46">
        <v>1</v>
      </c>
      <c r="D48" s="48"/>
    </row>
    <row r="49" spans="1:4" ht="13.2" x14ac:dyDescent="0.25">
      <c r="A49" s="46" t="s">
        <v>46</v>
      </c>
      <c r="B49" s="65"/>
      <c r="C49" s="46">
        <v>1</v>
      </c>
      <c r="D49" s="48"/>
    </row>
    <row r="50" spans="1:4" ht="13.2" x14ac:dyDescent="0.25">
      <c r="A50" s="46" t="s">
        <v>52</v>
      </c>
      <c r="B50" s="65"/>
      <c r="C50" s="46">
        <v>1</v>
      </c>
      <c r="D50" s="48"/>
    </row>
    <row r="51" spans="1:4" ht="13.2" x14ac:dyDescent="0.25">
      <c r="A51" s="66" t="s">
        <v>5</v>
      </c>
      <c r="B51" s="67"/>
      <c r="C51" s="67"/>
      <c r="D51" s="68">
        <v>320</v>
      </c>
    </row>
    <row r="52" spans="1:4" ht="13.2" x14ac:dyDescent="0.25">
      <c r="D52" s="9"/>
    </row>
    <row r="53" spans="1:4" ht="13.2" x14ac:dyDescent="0.25">
      <c r="A53" s="28" t="s">
        <v>53</v>
      </c>
      <c r="B53" s="20"/>
      <c r="C53" s="20"/>
      <c r="D53" s="21"/>
    </row>
    <row r="54" spans="1:4" ht="13.2" x14ac:dyDescent="0.25">
      <c r="A54" s="8" t="s">
        <v>54</v>
      </c>
      <c r="B54" s="10" t="s">
        <v>55</v>
      </c>
      <c r="C54" s="8">
        <v>1</v>
      </c>
      <c r="D54" s="11">
        <v>127.5</v>
      </c>
    </row>
    <row r="55" spans="1:4" ht="13.2" x14ac:dyDescent="0.25">
      <c r="A55" s="8" t="s">
        <v>56</v>
      </c>
      <c r="B55" s="10" t="s">
        <v>57</v>
      </c>
      <c r="C55" s="8">
        <v>1</v>
      </c>
      <c r="D55" s="11">
        <v>49.5</v>
      </c>
    </row>
    <row r="56" spans="1:4" ht="13.2" x14ac:dyDescent="0.25">
      <c r="A56" s="8" t="s">
        <v>58</v>
      </c>
      <c r="B56" s="10" t="s">
        <v>59</v>
      </c>
      <c r="C56" s="8">
        <v>1</v>
      </c>
      <c r="D56" s="11">
        <v>14.69</v>
      </c>
    </row>
    <row r="57" spans="1:4" ht="13.2" x14ac:dyDescent="0.25">
      <c r="A57" s="27" t="s">
        <v>5</v>
      </c>
      <c r="B57" s="18"/>
      <c r="C57" s="18"/>
      <c r="D57" s="14">
        <f>SUM(D54:D56)</f>
        <v>191.69</v>
      </c>
    </row>
    <row r="58" spans="1:4" ht="13.2" x14ac:dyDescent="0.25">
      <c r="D58" s="9"/>
    </row>
    <row r="59" spans="1:4" ht="13.2" x14ac:dyDescent="0.25">
      <c r="A59" s="43" t="s">
        <v>60</v>
      </c>
      <c r="B59" s="44"/>
      <c r="C59" s="44"/>
      <c r="D59" s="45"/>
    </row>
    <row r="60" spans="1:4" ht="13.2" x14ac:dyDescent="0.25">
      <c r="A60" s="46" t="s">
        <v>111</v>
      </c>
      <c r="B60" s="49" t="s">
        <v>113</v>
      </c>
      <c r="C60" s="46">
        <v>6</v>
      </c>
      <c r="D60" s="48">
        <v>11.4</v>
      </c>
    </row>
    <row r="61" spans="1:4" ht="13.2" x14ac:dyDescent="0.25">
      <c r="A61" s="46" t="s">
        <v>62</v>
      </c>
      <c r="B61" s="47" t="s">
        <v>61</v>
      </c>
      <c r="C61" s="46">
        <v>6</v>
      </c>
      <c r="D61" s="48">
        <v>10.5</v>
      </c>
    </row>
    <row r="62" spans="1:4" ht="13.2" x14ac:dyDescent="0.25">
      <c r="A62" s="46" t="s">
        <v>112</v>
      </c>
      <c r="B62" s="47" t="s">
        <v>61</v>
      </c>
      <c r="C62" s="46">
        <v>4</v>
      </c>
      <c r="D62" s="48">
        <v>9</v>
      </c>
    </row>
    <row r="63" spans="1:4" ht="13.2" x14ac:dyDescent="0.25">
      <c r="A63" s="29" t="s">
        <v>63</v>
      </c>
      <c r="B63" s="30" t="s">
        <v>64</v>
      </c>
      <c r="C63" s="29">
        <v>2</v>
      </c>
      <c r="D63" s="31">
        <f>2*28</f>
        <v>56</v>
      </c>
    </row>
    <row r="64" spans="1:4" ht="13.2" x14ac:dyDescent="0.25">
      <c r="A64" s="46" t="s">
        <v>65</v>
      </c>
      <c r="B64" s="70" t="s">
        <v>66</v>
      </c>
      <c r="C64" s="46">
        <v>2</v>
      </c>
      <c r="D64" s="52">
        <f>C64*5.54</f>
        <v>11.08</v>
      </c>
    </row>
    <row r="65" spans="1:5" ht="13.2" x14ac:dyDescent="0.25">
      <c r="A65" s="27" t="s">
        <v>5</v>
      </c>
      <c r="B65" s="18"/>
      <c r="C65" s="18"/>
      <c r="D65" s="14">
        <f>SUM(D60:D62)+D64</f>
        <v>41.98</v>
      </c>
    </row>
    <row r="66" spans="1:5" ht="13.2" x14ac:dyDescent="0.25">
      <c r="D66" s="9"/>
    </row>
    <row r="67" spans="1:5" ht="13.2" x14ac:dyDescent="0.25">
      <c r="A67" s="32"/>
      <c r="B67" s="33"/>
      <c r="C67" s="33"/>
      <c r="D67" s="34"/>
    </row>
    <row r="68" spans="1:5" ht="13.2" x14ac:dyDescent="0.25">
      <c r="A68" s="28" t="s">
        <v>67</v>
      </c>
      <c r="B68" s="20"/>
      <c r="C68" s="35"/>
      <c r="D68" s="36"/>
    </row>
    <row r="69" spans="1:5" ht="13.8" x14ac:dyDescent="0.25">
      <c r="A69" s="37" t="s">
        <v>68</v>
      </c>
      <c r="B69" s="60" t="s">
        <v>121</v>
      </c>
      <c r="C69" s="8">
        <v>4</v>
      </c>
      <c r="D69" s="11">
        <f>C69*0.0656</f>
        <v>0.26240000000000002</v>
      </c>
    </row>
    <row r="70" spans="1:5" ht="13.2" x14ac:dyDescent="0.25">
      <c r="A70" s="8" t="s">
        <v>69</v>
      </c>
      <c r="B70" s="53" t="s">
        <v>122</v>
      </c>
      <c r="C70" s="8">
        <v>4</v>
      </c>
      <c r="D70" s="11">
        <f>C70*0.0728</f>
        <v>0.29120000000000001</v>
      </c>
    </row>
    <row r="71" spans="1:5" ht="13.2" x14ac:dyDescent="0.25">
      <c r="A71" s="8" t="s">
        <v>70</v>
      </c>
      <c r="B71" s="53" t="s">
        <v>133</v>
      </c>
      <c r="C71" s="8">
        <v>20</v>
      </c>
      <c r="D71" s="9">
        <f>C71*0.0363</f>
        <v>0.72599999999999998</v>
      </c>
    </row>
    <row r="72" spans="1:5" ht="13.2" x14ac:dyDescent="0.25">
      <c r="A72" s="8" t="s">
        <v>71</v>
      </c>
      <c r="B72" s="53" t="s">
        <v>132</v>
      </c>
      <c r="C72" s="32" t="s">
        <v>72</v>
      </c>
      <c r="D72" s="34"/>
      <c r="E72" s="8" t="s">
        <v>73</v>
      </c>
    </row>
    <row r="73" spans="1:5" ht="13.2" x14ac:dyDescent="0.25">
      <c r="D73" s="9"/>
    </row>
    <row r="74" spans="1:5" ht="13.2" x14ac:dyDescent="0.25">
      <c r="D74" s="9"/>
    </row>
    <row r="75" spans="1:5" ht="13.2" x14ac:dyDescent="0.25">
      <c r="D75" s="9"/>
    </row>
    <row r="76" spans="1:5" ht="13.2" x14ac:dyDescent="0.25">
      <c r="D76" s="9"/>
    </row>
    <row r="77" spans="1:5" ht="13.2" x14ac:dyDescent="0.25">
      <c r="D77" s="9"/>
    </row>
    <row r="78" spans="1:5" ht="13.2" x14ac:dyDescent="0.25">
      <c r="D78" s="9"/>
    </row>
    <row r="79" spans="1:5" ht="13.2" x14ac:dyDescent="0.25">
      <c r="D79" s="9"/>
    </row>
    <row r="80" spans="1:5" ht="13.2" x14ac:dyDescent="0.25">
      <c r="D80" s="9"/>
    </row>
    <row r="81" spans="4:4" ht="13.2" x14ac:dyDescent="0.25">
      <c r="D81" s="9"/>
    </row>
    <row r="82" spans="4:4" ht="13.2" x14ac:dyDescent="0.25">
      <c r="D82" s="9"/>
    </row>
    <row r="83" spans="4:4" ht="13.2" x14ac:dyDescent="0.25">
      <c r="D83" s="9"/>
    </row>
    <row r="84" spans="4:4" ht="13.2" x14ac:dyDescent="0.25">
      <c r="D84" s="9"/>
    </row>
    <row r="85" spans="4:4" ht="13.2" x14ac:dyDescent="0.25">
      <c r="D85" s="9"/>
    </row>
    <row r="86" spans="4:4" ht="13.2" x14ac:dyDescent="0.25">
      <c r="D86" s="9"/>
    </row>
    <row r="87" spans="4:4" ht="13.2" x14ac:dyDescent="0.25">
      <c r="D87" s="9"/>
    </row>
    <row r="88" spans="4:4" ht="13.2" x14ac:dyDescent="0.25">
      <c r="D88" s="9"/>
    </row>
    <row r="89" spans="4:4" ht="13.2" x14ac:dyDescent="0.25">
      <c r="D89" s="9"/>
    </row>
    <row r="90" spans="4:4" ht="13.2" x14ac:dyDescent="0.25">
      <c r="D90" s="9"/>
    </row>
    <row r="91" spans="4:4" ht="13.2" x14ac:dyDescent="0.25">
      <c r="D91" s="9"/>
    </row>
    <row r="92" spans="4:4" ht="13.2" x14ac:dyDescent="0.25">
      <c r="D92" s="9"/>
    </row>
    <row r="93" spans="4:4" ht="13.2" x14ac:dyDescent="0.25">
      <c r="D93" s="9"/>
    </row>
    <row r="94" spans="4:4" ht="13.2" x14ac:dyDescent="0.25">
      <c r="D94" s="9"/>
    </row>
    <row r="95" spans="4:4" ht="13.2" x14ac:dyDescent="0.25">
      <c r="D95" s="9"/>
    </row>
    <row r="96" spans="4:4" ht="13.2" x14ac:dyDescent="0.25">
      <c r="D96" s="9"/>
    </row>
    <row r="97" spans="4:4" ht="13.2" x14ac:dyDescent="0.25">
      <c r="D97" s="9"/>
    </row>
    <row r="98" spans="4:4" ht="13.2" x14ac:dyDescent="0.25">
      <c r="D98" s="9"/>
    </row>
    <row r="99" spans="4:4" ht="13.2" x14ac:dyDescent="0.25">
      <c r="D99" s="9"/>
    </row>
    <row r="100" spans="4:4" ht="13.2" x14ac:dyDescent="0.25">
      <c r="D100" s="9"/>
    </row>
    <row r="101" spans="4:4" ht="13.2" x14ac:dyDescent="0.25">
      <c r="D101" s="9"/>
    </row>
    <row r="102" spans="4:4" ht="13.2" x14ac:dyDescent="0.25">
      <c r="D102" s="9"/>
    </row>
    <row r="103" spans="4:4" ht="13.2" x14ac:dyDescent="0.25">
      <c r="D103" s="9"/>
    </row>
    <row r="104" spans="4:4" ht="13.2" x14ac:dyDescent="0.25">
      <c r="D104" s="9"/>
    </row>
    <row r="105" spans="4:4" ht="13.2" x14ac:dyDescent="0.25">
      <c r="D105" s="9"/>
    </row>
    <row r="106" spans="4:4" ht="13.2" x14ac:dyDescent="0.25">
      <c r="D106" s="9"/>
    </row>
    <row r="107" spans="4:4" ht="13.2" x14ac:dyDescent="0.25">
      <c r="D107" s="9"/>
    </row>
    <row r="108" spans="4:4" ht="13.2" x14ac:dyDescent="0.25">
      <c r="D108" s="9"/>
    </row>
    <row r="109" spans="4:4" ht="13.2" x14ac:dyDescent="0.25">
      <c r="D109" s="9"/>
    </row>
    <row r="110" spans="4:4" ht="13.2" x14ac:dyDescent="0.25">
      <c r="D110" s="9"/>
    </row>
    <row r="111" spans="4:4" ht="13.2" x14ac:dyDescent="0.25">
      <c r="D111" s="9"/>
    </row>
    <row r="112" spans="4:4" ht="13.2" x14ac:dyDescent="0.25">
      <c r="D112" s="9"/>
    </row>
    <row r="113" spans="4:4" ht="13.2" x14ac:dyDescent="0.25">
      <c r="D113" s="9"/>
    </row>
    <row r="114" spans="4:4" ht="13.2" x14ac:dyDescent="0.25">
      <c r="D114" s="9"/>
    </row>
    <row r="115" spans="4:4" ht="13.2" x14ac:dyDescent="0.25">
      <c r="D115" s="9"/>
    </row>
    <row r="116" spans="4:4" ht="13.2" x14ac:dyDescent="0.25">
      <c r="D116" s="9"/>
    </row>
    <row r="117" spans="4:4" ht="13.2" x14ac:dyDescent="0.25">
      <c r="D117" s="9"/>
    </row>
    <row r="118" spans="4:4" ht="13.2" x14ac:dyDescent="0.25">
      <c r="D118" s="9"/>
    </row>
    <row r="119" spans="4:4" ht="13.2" x14ac:dyDescent="0.25">
      <c r="D119" s="9"/>
    </row>
    <row r="120" spans="4:4" ht="13.2" x14ac:dyDescent="0.25">
      <c r="D120" s="9"/>
    </row>
    <row r="121" spans="4:4" ht="13.2" x14ac:dyDescent="0.25">
      <c r="D121" s="9"/>
    </row>
    <row r="122" spans="4:4" ht="13.2" x14ac:dyDescent="0.25">
      <c r="D122" s="9"/>
    </row>
    <row r="123" spans="4:4" ht="13.2" x14ac:dyDescent="0.25">
      <c r="D123" s="9"/>
    </row>
    <row r="124" spans="4:4" ht="13.2" x14ac:dyDescent="0.25">
      <c r="D124" s="9"/>
    </row>
    <row r="125" spans="4:4" ht="13.2" x14ac:dyDescent="0.25">
      <c r="D125" s="9"/>
    </row>
    <row r="126" spans="4:4" ht="13.2" x14ac:dyDescent="0.25">
      <c r="D126" s="9"/>
    </row>
    <row r="127" spans="4:4" ht="13.2" x14ac:dyDescent="0.25">
      <c r="D127" s="9"/>
    </row>
    <row r="128" spans="4:4" ht="13.2" x14ac:dyDescent="0.25">
      <c r="D128" s="9"/>
    </row>
    <row r="129" spans="4:4" ht="13.2" x14ac:dyDescent="0.25">
      <c r="D129" s="9"/>
    </row>
    <row r="130" spans="4:4" ht="13.2" x14ac:dyDescent="0.25">
      <c r="D130" s="9"/>
    </row>
    <row r="131" spans="4:4" ht="13.2" x14ac:dyDescent="0.25">
      <c r="D131" s="9"/>
    </row>
    <row r="132" spans="4:4" ht="13.2" x14ac:dyDescent="0.25">
      <c r="D132" s="9"/>
    </row>
    <row r="133" spans="4:4" ht="13.2" x14ac:dyDescent="0.25">
      <c r="D133" s="9"/>
    </row>
    <row r="134" spans="4:4" ht="13.2" x14ac:dyDescent="0.25">
      <c r="D134" s="9"/>
    </row>
    <row r="135" spans="4:4" ht="13.2" x14ac:dyDescent="0.25">
      <c r="D135" s="9"/>
    </row>
    <row r="136" spans="4:4" ht="13.2" x14ac:dyDescent="0.25">
      <c r="D136" s="9"/>
    </row>
    <row r="137" spans="4:4" ht="13.2" x14ac:dyDescent="0.25">
      <c r="D137" s="9"/>
    </row>
    <row r="138" spans="4:4" ht="13.2" x14ac:dyDescent="0.25">
      <c r="D138" s="9"/>
    </row>
    <row r="139" spans="4:4" ht="13.2" x14ac:dyDescent="0.25">
      <c r="D139" s="9"/>
    </row>
    <row r="140" spans="4:4" ht="13.2" x14ac:dyDescent="0.25">
      <c r="D140" s="9"/>
    </row>
    <row r="141" spans="4:4" ht="13.2" x14ac:dyDescent="0.25">
      <c r="D141" s="9"/>
    </row>
    <row r="142" spans="4:4" ht="13.2" x14ac:dyDescent="0.25">
      <c r="D142" s="9"/>
    </row>
    <row r="143" spans="4:4" ht="13.2" x14ac:dyDescent="0.25">
      <c r="D143" s="9"/>
    </row>
    <row r="144" spans="4:4" ht="13.2" x14ac:dyDescent="0.25">
      <c r="D144" s="9"/>
    </row>
    <row r="145" spans="4:4" ht="13.2" x14ac:dyDescent="0.25">
      <c r="D145" s="9"/>
    </row>
    <row r="146" spans="4:4" ht="13.2" x14ac:dyDescent="0.25">
      <c r="D146" s="9"/>
    </row>
    <row r="147" spans="4:4" ht="13.2" x14ac:dyDescent="0.25">
      <c r="D147" s="9"/>
    </row>
    <row r="148" spans="4:4" ht="13.2" x14ac:dyDescent="0.25">
      <c r="D148" s="9"/>
    </row>
    <row r="149" spans="4:4" ht="13.2" x14ac:dyDescent="0.25">
      <c r="D149" s="9"/>
    </row>
    <row r="150" spans="4:4" ht="13.2" x14ac:dyDescent="0.25">
      <c r="D150" s="9"/>
    </row>
    <row r="151" spans="4:4" ht="13.2" x14ac:dyDescent="0.25">
      <c r="D151" s="9"/>
    </row>
    <row r="152" spans="4:4" ht="13.2" x14ac:dyDescent="0.25">
      <c r="D152" s="9"/>
    </row>
    <row r="153" spans="4:4" ht="13.2" x14ac:dyDescent="0.25">
      <c r="D153" s="9"/>
    </row>
    <row r="154" spans="4:4" ht="13.2" x14ac:dyDescent="0.25">
      <c r="D154" s="9"/>
    </row>
    <row r="155" spans="4:4" ht="13.2" x14ac:dyDescent="0.25">
      <c r="D155" s="9"/>
    </row>
    <row r="156" spans="4:4" ht="13.2" x14ac:dyDescent="0.25">
      <c r="D156" s="9"/>
    </row>
    <row r="157" spans="4:4" ht="13.2" x14ac:dyDescent="0.25">
      <c r="D157" s="9"/>
    </row>
    <row r="158" spans="4:4" ht="13.2" x14ac:dyDescent="0.25">
      <c r="D158" s="9"/>
    </row>
    <row r="159" spans="4:4" ht="13.2" x14ac:dyDescent="0.25">
      <c r="D159" s="9"/>
    </row>
    <row r="160" spans="4:4" ht="13.2" x14ac:dyDescent="0.25">
      <c r="D160" s="9"/>
    </row>
    <row r="161" spans="4:4" ht="13.2" x14ac:dyDescent="0.25">
      <c r="D161" s="9"/>
    </row>
    <row r="162" spans="4:4" ht="13.2" x14ac:dyDescent="0.25">
      <c r="D162" s="9"/>
    </row>
    <row r="163" spans="4:4" ht="13.2" x14ac:dyDescent="0.25">
      <c r="D163" s="9"/>
    </row>
    <row r="164" spans="4:4" ht="13.2" x14ac:dyDescent="0.25">
      <c r="D164" s="9"/>
    </row>
    <row r="165" spans="4:4" ht="13.2" x14ac:dyDescent="0.25">
      <c r="D165" s="9"/>
    </row>
    <row r="166" spans="4:4" ht="13.2" x14ac:dyDescent="0.25">
      <c r="D166" s="9"/>
    </row>
    <row r="167" spans="4:4" ht="13.2" x14ac:dyDescent="0.25">
      <c r="D167" s="9"/>
    </row>
    <row r="168" spans="4:4" ht="13.2" x14ac:dyDescent="0.25">
      <c r="D168" s="9"/>
    </row>
    <row r="169" spans="4:4" ht="13.2" x14ac:dyDescent="0.25">
      <c r="D169" s="9"/>
    </row>
    <row r="170" spans="4:4" ht="13.2" x14ac:dyDescent="0.25">
      <c r="D170" s="9"/>
    </row>
    <row r="171" spans="4:4" ht="13.2" x14ac:dyDescent="0.25">
      <c r="D171" s="9"/>
    </row>
    <row r="172" spans="4:4" ht="13.2" x14ac:dyDescent="0.25">
      <c r="D172" s="9"/>
    </row>
    <row r="173" spans="4:4" ht="13.2" x14ac:dyDescent="0.25">
      <c r="D173" s="9"/>
    </row>
    <row r="174" spans="4:4" ht="13.2" x14ac:dyDescent="0.25">
      <c r="D174" s="9"/>
    </row>
    <row r="175" spans="4:4" ht="13.2" x14ac:dyDescent="0.25">
      <c r="D175" s="9"/>
    </row>
    <row r="176" spans="4:4" ht="13.2" x14ac:dyDescent="0.25">
      <c r="D176" s="9"/>
    </row>
    <row r="177" spans="4:4" ht="13.2" x14ac:dyDescent="0.25">
      <c r="D177" s="9"/>
    </row>
    <row r="178" spans="4:4" ht="13.2" x14ac:dyDescent="0.25">
      <c r="D178" s="9"/>
    </row>
    <row r="179" spans="4:4" ht="13.2" x14ac:dyDescent="0.25">
      <c r="D179" s="9"/>
    </row>
    <row r="180" spans="4:4" ht="13.2" x14ac:dyDescent="0.25">
      <c r="D180" s="9"/>
    </row>
    <row r="181" spans="4:4" ht="13.2" x14ac:dyDescent="0.25">
      <c r="D181" s="9"/>
    </row>
    <row r="182" spans="4:4" ht="13.2" x14ac:dyDescent="0.25">
      <c r="D182" s="9"/>
    </row>
    <row r="183" spans="4:4" ht="13.2" x14ac:dyDescent="0.25">
      <c r="D183" s="9"/>
    </row>
    <row r="184" spans="4:4" ht="13.2" x14ac:dyDescent="0.25">
      <c r="D184" s="9"/>
    </row>
    <row r="185" spans="4:4" ht="13.2" x14ac:dyDescent="0.25">
      <c r="D185" s="9"/>
    </row>
    <row r="186" spans="4:4" ht="13.2" x14ac:dyDescent="0.25">
      <c r="D186" s="9"/>
    </row>
    <row r="187" spans="4:4" ht="13.2" x14ac:dyDescent="0.25">
      <c r="D187" s="9"/>
    </row>
    <row r="188" spans="4:4" ht="13.2" x14ac:dyDescent="0.25">
      <c r="D188" s="9"/>
    </row>
    <row r="189" spans="4:4" ht="13.2" x14ac:dyDescent="0.25">
      <c r="D189" s="9"/>
    </row>
    <row r="190" spans="4:4" ht="13.2" x14ac:dyDescent="0.25">
      <c r="D190" s="9"/>
    </row>
    <row r="191" spans="4:4" ht="13.2" x14ac:dyDescent="0.25">
      <c r="D191" s="9"/>
    </row>
    <row r="192" spans="4:4" ht="13.2" x14ac:dyDescent="0.25">
      <c r="D192" s="9"/>
    </row>
    <row r="193" spans="4:4" ht="13.2" x14ac:dyDescent="0.25">
      <c r="D193" s="9"/>
    </row>
    <row r="194" spans="4:4" ht="13.2" x14ac:dyDescent="0.25">
      <c r="D194" s="9"/>
    </row>
    <row r="195" spans="4:4" ht="13.2" x14ac:dyDescent="0.25">
      <c r="D195" s="9"/>
    </row>
    <row r="196" spans="4:4" ht="13.2" x14ac:dyDescent="0.25">
      <c r="D196" s="9"/>
    </row>
    <row r="197" spans="4:4" ht="13.2" x14ac:dyDescent="0.25">
      <c r="D197" s="9"/>
    </row>
    <row r="198" spans="4:4" ht="13.2" x14ac:dyDescent="0.25">
      <c r="D198" s="9"/>
    </row>
    <row r="199" spans="4:4" ht="13.2" x14ac:dyDescent="0.25">
      <c r="D199" s="9"/>
    </row>
    <row r="200" spans="4:4" ht="13.2" x14ac:dyDescent="0.25">
      <c r="D200" s="9"/>
    </row>
    <row r="201" spans="4:4" ht="13.2" x14ac:dyDescent="0.25">
      <c r="D201" s="9"/>
    </row>
    <row r="202" spans="4:4" ht="13.2" x14ac:dyDescent="0.25">
      <c r="D202" s="9"/>
    </row>
    <row r="203" spans="4:4" ht="13.2" x14ac:dyDescent="0.25">
      <c r="D203" s="9"/>
    </row>
    <row r="204" spans="4:4" ht="13.2" x14ac:dyDescent="0.25">
      <c r="D204" s="9"/>
    </row>
    <row r="205" spans="4:4" ht="13.2" x14ac:dyDescent="0.25">
      <c r="D205" s="9"/>
    </row>
    <row r="206" spans="4:4" ht="13.2" x14ac:dyDescent="0.25">
      <c r="D206" s="9"/>
    </row>
    <row r="207" spans="4:4" ht="13.2" x14ac:dyDescent="0.25">
      <c r="D207" s="9"/>
    </row>
    <row r="208" spans="4:4" ht="13.2" x14ac:dyDescent="0.25">
      <c r="D208" s="9"/>
    </row>
    <row r="209" spans="4:4" ht="13.2" x14ac:dyDescent="0.25">
      <c r="D209" s="9"/>
    </row>
    <row r="210" spans="4:4" ht="13.2" x14ac:dyDescent="0.25">
      <c r="D210" s="9"/>
    </row>
    <row r="211" spans="4:4" ht="13.2" x14ac:dyDescent="0.25">
      <c r="D211" s="9"/>
    </row>
    <row r="212" spans="4:4" ht="13.2" x14ac:dyDescent="0.25">
      <c r="D212" s="9"/>
    </row>
    <row r="213" spans="4:4" ht="13.2" x14ac:dyDescent="0.25">
      <c r="D213" s="9"/>
    </row>
    <row r="214" spans="4:4" ht="13.2" x14ac:dyDescent="0.25">
      <c r="D214" s="9"/>
    </row>
    <row r="215" spans="4:4" ht="13.2" x14ac:dyDescent="0.25">
      <c r="D215" s="9"/>
    </row>
    <row r="216" spans="4:4" ht="13.2" x14ac:dyDescent="0.25">
      <c r="D216" s="9"/>
    </row>
    <row r="217" spans="4:4" ht="13.2" x14ac:dyDescent="0.25">
      <c r="D217" s="9"/>
    </row>
    <row r="218" spans="4:4" ht="13.2" x14ac:dyDescent="0.25">
      <c r="D218" s="9"/>
    </row>
    <row r="219" spans="4:4" ht="13.2" x14ac:dyDescent="0.25">
      <c r="D219" s="9"/>
    </row>
    <row r="220" spans="4:4" ht="13.2" x14ac:dyDescent="0.25">
      <c r="D220" s="9"/>
    </row>
    <row r="221" spans="4:4" ht="13.2" x14ac:dyDescent="0.25">
      <c r="D221" s="9"/>
    </row>
    <row r="222" spans="4:4" ht="13.2" x14ac:dyDescent="0.25">
      <c r="D222" s="9"/>
    </row>
    <row r="223" spans="4:4" ht="13.2" x14ac:dyDescent="0.25">
      <c r="D223" s="9"/>
    </row>
    <row r="224" spans="4:4" ht="13.2" x14ac:dyDescent="0.25">
      <c r="D224" s="9"/>
    </row>
    <row r="225" spans="4:4" ht="13.2" x14ac:dyDescent="0.25">
      <c r="D225" s="9"/>
    </row>
    <row r="226" spans="4:4" ht="13.2" x14ac:dyDescent="0.25">
      <c r="D226" s="9"/>
    </row>
    <row r="227" spans="4:4" ht="13.2" x14ac:dyDescent="0.25">
      <c r="D227" s="9"/>
    </row>
    <row r="228" spans="4:4" ht="13.2" x14ac:dyDescent="0.25">
      <c r="D228" s="9"/>
    </row>
    <row r="229" spans="4:4" ht="13.2" x14ac:dyDescent="0.25">
      <c r="D229" s="9"/>
    </row>
    <row r="230" spans="4:4" ht="13.2" x14ac:dyDescent="0.25">
      <c r="D230" s="9"/>
    </row>
    <row r="231" spans="4:4" ht="13.2" x14ac:dyDescent="0.25">
      <c r="D231" s="9"/>
    </row>
    <row r="232" spans="4:4" ht="13.2" x14ac:dyDescent="0.25">
      <c r="D232" s="9"/>
    </row>
    <row r="233" spans="4:4" ht="13.2" x14ac:dyDescent="0.25">
      <c r="D233" s="9"/>
    </row>
    <row r="234" spans="4:4" ht="13.2" x14ac:dyDescent="0.25">
      <c r="D234" s="9"/>
    </row>
    <row r="235" spans="4:4" ht="13.2" x14ac:dyDescent="0.25">
      <c r="D235" s="9"/>
    </row>
    <row r="236" spans="4:4" ht="13.2" x14ac:dyDescent="0.25">
      <c r="D236" s="9"/>
    </row>
    <row r="237" spans="4:4" ht="13.2" x14ac:dyDescent="0.25">
      <c r="D237" s="9"/>
    </row>
    <row r="238" spans="4:4" ht="13.2" x14ac:dyDescent="0.25">
      <c r="D238" s="9"/>
    </row>
    <row r="239" spans="4:4" ht="13.2" x14ac:dyDescent="0.25">
      <c r="D239" s="9"/>
    </row>
    <row r="240" spans="4:4" ht="13.2" x14ac:dyDescent="0.25">
      <c r="D240" s="9"/>
    </row>
    <row r="241" spans="4:4" ht="13.2" x14ac:dyDescent="0.25">
      <c r="D241" s="9"/>
    </row>
    <row r="242" spans="4:4" ht="13.2" x14ac:dyDescent="0.25">
      <c r="D242" s="9"/>
    </row>
    <row r="243" spans="4:4" ht="13.2" x14ac:dyDescent="0.25">
      <c r="D243" s="9"/>
    </row>
    <row r="244" spans="4:4" ht="13.2" x14ac:dyDescent="0.25">
      <c r="D244" s="9"/>
    </row>
    <row r="245" spans="4:4" ht="13.2" x14ac:dyDescent="0.25">
      <c r="D245" s="9"/>
    </row>
    <row r="246" spans="4:4" ht="13.2" x14ac:dyDescent="0.25">
      <c r="D246" s="9"/>
    </row>
    <row r="247" spans="4:4" ht="13.2" x14ac:dyDescent="0.25">
      <c r="D247" s="9"/>
    </row>
    <row r="248" spans="4:4" ht="13.2" x14ac:dyDescent="0.25">
      <c r="D248" s="9"/>
    </row>
    <row r="249" spans="4:4" ht="13.2" x14ac:dyDescent="0.25">
      <c r="D249" s="9"/>
    </row>
    <row r="250" spans="4:4" ht="13.2" x14ac:dyDescent="0.25">
      <c r="D250" s="9"/>
    </row>
    <row r="251" spans="4:4" ht="13.2" x14ac:dyDescent="0.25">
      <c r="D251" s="9"/>
    </row>
    <row r="252" spans="4:4" ht="13.2" x14ac:dyDescent="0.25">
      <c r="D252" s="9"/>
    </row>
    <row r="253" spans="4:4" ht="13.2" x14ac:dyDescent="0.25">
      <c r="D253" s="9"/>
    </row>
    <row r="254" spans="4:4" ht="13.2" x14ac:dyDescent="0.25">
      <c r="D254" s="9"/>
    </row>
    <row r="255" spans="4:4" ht="13.2" x14ac:dyDescent="0.25">
      <c r="D255" s="9"/>
    </row>
    <row r="256" spans="4:4" ht="13.2" x14ac:dyDescent="0.25">
      <c r="D256" s="9"/>
    </row>
    <row r="257" spans="4:4" ht="13.2" x14ac:dyDescent="0.25">
      <c r="D257" s="9"/>
    </row>
    <row r="258" spans="4:4" ht="13.2" x14ac:dyDescent="0.25">
      <c r="D258" s="9"/>
    </row>
    <row r="259" spans="4:4" ht="13.2" x14ac:dyDescent="0.25">
      <c r="D259" s="9"/>
    </row>
    <row r="260" spans="4:4" ht="13.2" x14ac:dyDescent="0.25">
      <c r="D260" s="9"/>
    </row>
    <row r="261" spans="4:4" ht="13.2" x14ac:dyDescent="0.25">
      <c r="D261" s="9"/>
    </row>
    <row r="262" spans="4:4" ht="13.2" x14ac:dyDescent="0.25">
      <c r="D262" s="9"/>
    </row>
    <row r="263" spans="4:4" ht="13.2" x14ac:dyDescent="0.25">
      <c r="D263" s="9"/>
    </row>
    <row r="264" spans="4:4" ht="13.2" x14ac:dyDescent="0.25">
      <c r="D264" s="9"/>
    </row>
    <row r="265" spans="4:4" ht="13.2" x14ac:dyDescent="0.25">
      <c r="D265" s="9"/>
    </row>
    <row r="266" spans="4:4" ht="13.2" x14ac:dyDescent="0.25">
      <c r="D266" s="9"/>
    </row>
    <row r="267" spans="4:4" ht="13.2" x14ac:dyDescent="0.25">
      <c r="D267" s="9"/>
    </row>
    <row r="268" spans="4:4" ht="13.2" x14ac:dyDescent="0.25">
      <c r="D268" s="9"/>
    </row>
    <row r="269" spans="4:4" ht="13.2" x14ac:dyDescent="0.25">
      <c r="D269" s="9"/>
    </row>
    <row r="270" spans="4:4" ht="13.2" x14ac:dyDescent="0.25">
      <c r="D270" s="9"/>
    </row>
    <row r="271" spans="4:4" ht="13.2" x14ac:dyDescent="0.25">
      <c r="D271" s="9"/>
    </row>
    <row r="272" spans="4:4" ht="13.2" x14ac:dyDescent="0.25">
      <c r="D272" s="9"/>
    </row>
    <row r="273" spans="4:4" ht="13.2" x14ac:dyDescent="0.25">
      <c r="D273" s="9"/>
    </row>
    <row r="274" spans="4:4" ht="13.2" x14ac:dyDescent="0.25">
      <c r="D274" s="9"/>
    </row>
    <row r="275" spans="4:4" ht="13.2" x14ac:dyDescent="0.25">
      <c r="D275" s="9"/>
    </row>
    <row r="276" spans="4:4" ht="13.2" x14ac:dyDescent="0.25">
      <c r="D276" s="9"/>
    </row>
    <row r="277" spans="4:4" ht="13.2" x14ac:dyDescent="0.25">
      <c r="D277" s="9"/>
    </row>
    <row r="278" spans="4:4" ht="13.2" x14ac:dyDescent="0.25">
      <c r="D278" s="9"/>
    </row>
    <row r="279" spans="4:4" ht="13.2" x14ac:dyDescent="0.25">
      <c r="D279" s="9"/>
    </row>
    <row r="280" spans="4:4" ht="13.2" x14ac:dyDescent="0.25">
      <c r="D280" s="9"/>
    </row>
    <row r="281" spans="4:4" ht="13.2" x14ac:dyDescent="0.25">
      <c r="D281" s="9"/>
    </row>
    <row r="282" spans="4:4" ht="13.2" x14ac:dyDescent="0.25">
      <c r="D282" s="9"/>
    </row>
    <row r="283" spans="4:4" ht="13.2" x14ac:dyDescent="0.25">
      <c r="D283" s="9"/>
    </row>
    <row r="284" spans="4:4" ht="13.2" x14ac:dyDescent="0.25">
      <c r="D284" s="9"/>
    </row>
    <row r="285" spans="4:4" ht="13.2" x14ac:dyDescent="0.25">
      <c r="D285" s="9"/>
    </row>
    <row r="286" spans="4:4" ht="13.2" x14ac:dyDescent="0.25">
      <c r="D286" s="9"/>
    </row>
    <row r="287" spans="4:4" ht="13.2" x14ac:dyDescent="0.25">
      <c r="D287" s="9"/>
    </row>
    <row r="288" spans="4:4" ht="13.2" x14ac:dyDescent="0.25">
      <c r="D288" s="9"/>
    </row>
    <row r="289" spans="4:4" ht="13.2" x14ac:dyDescent="0.25">
      <c r="D289" s="9"/>
    </row>
    <row r="290" spans="4:4" ht="13.2" x14ac:dyDescent="0.25">
      <c r="D290" s="9"/>
    </row>
    <row r="291" spans="4:4" ht="13.2" x14ac:dyDescent="0.25">
      <c r="D291" s="9"/>
    </row>
    <row r="292" spans="4:4" ht="13.2" x14ac:dyDescent="0.25">
      <c r="D292" s="9"/>
    </row>
    <row r="293" spans="4:4" ht="13.2" x14ac:dyDescent="0.25">
      <c r="D293" s="9"/>
    </row>
    <row r="294" spans="4:4" ht="13.2" x14ac:dyDescent="0.25">
      <c r="D294" s="9"/>
    </row>
    <row r="295" spans="4:4" ht="13.2" x14ac:dyDescent="0.25">
      <c r="D295" s="9"/>
    </row>
    <row r="296" spans="4:4" ht="13.2" x14ac:dyDescent="0.25">
      <c r="D296" s="9"/>
    </row>
    <row r="297" spans="4:4" ht="13.2" x14ac:dyDescent="0.25">
      <c r="D297" s="9"/>
    </row>
    <row r="298" spans="4:4" ht="13.2" x14ac:dyDescent="0.25">
      <c r="D298" s="9"/>
    </row>
    <row r="299" spans="4:4" ht="13.2" x14ac:dyDescent="0.25">
      <c r="D299" s="9"/>
    </row>
    <row r="300" spans="4:4" ht="13.2" x14ac:dyDescent="0.25">
      <c r="D300" s="9"/>
    </row>
    <row r="301" spans="4:4" ht="13.2" x14ac:dyDescent="0.25">
      <c r="D301" s="9"/>
    </row>
    <row r="302" spans="4:4" ht="13.2" x14ac:dyDescent="0.25">
      <c r="D302" s="9"/>
    </row>
    <row r="303" spans="4:4" ht="13.2" x14ac:dyDescent="0.25">
      <c r="D303" s="9"/>
    </row>
    <row r="304" spans="4:4" ht="13.2" x14ac:dyDescent="0.25">
      <c r="D304" s="9"/>
    </row>
    <row r="305" spans="4:4" ht="13.2" x14ac:dyDescent="0.25">
      <c r="D305" s="9"/>
    </row>
    <row r="306" spans="4:4" ht="13.2" x14ac:dyDescent="0.25">
      <c r="D306" s="9"/>
    </row>
    <row r="307" spans="4:4" ht="13.2" x14ac:dyDescent="0.25">
      <c r="D307" s="9"/>
    </row>
    <row r="308" spans="4:4" ht="13.2" x14ac:dyDescent="0.25">
      <c r="D308" s="9"/>
    </row>
    <row r="309" spans="4:4" ht="13.2" x14ac:dyDescent="0.25">
      <c r="D309" s="9"/>
    </row>
    <row r="310" spans="4:4" ht="13.2" x14ac:dyDescent="0.25">
      <c r="D310" s="9"/>
    </row>
    <row r="311" spans="4:4" ht="13.2" x14ac:dyDescent="0.25">
      <c r="D311" s="9"/>
    </row>
    <row r="312" spans="4:4" ht="13.2" x14ac:dyDescent="0.25">
      <c r="D312" s="9"/>
    </row>
    <row r="313" spans="4:4" ht="13.2" x14ac:dyDescent="0.25">
      <c r="D313" s="9"/>
    </row>
    <row r="314" spans="4:4" ht="13.2" x14ac:dyDescent="0.25">
      <c r="D314" s="9"/>
    </row>
    <row r="315" spans="4:4" ht="13.2" x14ac:dyDescent="0.25">
      <c r="D315" s="9"/>
    </row>
    <row r="316" spans="4:4" ht="13.2" x14ac:dyDescent="0.25">
      <c r="D316" s="9"/>
    </row>
    <row r="317" spans="4:4" ht="13.2" x14ac:dyDescent="0.25">
      <c r="D317" s="9"/>
    </row>
    <row r="318" spans="4:4" ht="13.2" x14ac:dyDescent="0.25">
      <c r="D318" s="9"/>
    </row>
    <row r="319" spans="4:4" ht="13.2" x14ac:dyDescent="0.25">
      <c r="D319" s="9"/>
    </row>
    <row r="320" spans="4:4" ht="13.2" x14ac:dyDescent="0.25">
      <c r="D320" s="9"/>
    </row>
    <row r="321" spans="4:4" ht="13.2" x14ac:dyDescent="0.25">
      <c r="D321" s="9"/>
    </row>
    <row r="322" spans="4:4" ht="13.2" x14ac:dyDescent="0.25">
      <c r="D322" s="9"/>
    </row>
    <row r="323" spans="4:4" ht="13.2" x14ac:dyDescent="0.25">
      <c r="D323" s="9"/>
    </row>
    <row r="324" spans="4:4" ht="13.2" x14ac:dyDescent="0.25">
      <c r="D324" s="9"/>
    </row>
    <row r="325" spans="4:4" ht="13.2" x14ac:dyDescent="0.25">
      <c r="D325" s="9"/>
    </row>
    <row r="326" spans="4:4" ht="13.2" x14ac:dyDescent="0.25">
      <c r="D326" s="9"/>
    </row>
    <row r="327" spans="4:4" ht="13.2" x14ac:dyDescent="0.25">
      <c r="D327" s="9"/>
    </row>
    <row r="328" spans="4:4" ht="13.2" x14ac:dyDescent="0.25">
      <c r="D328" s="9"/>
    </row>
    <row r="329" spans="4:4" ht="13.2" x14ac:dyDescent="0.25">
      <c r="D329" s="9"/>
    </row>
    <row r="330" spans="4:4" ht="13.2" x14ac:dyDescent="0.25">
      <c r="D330" s="9"/>
    </row>
    <row r="331" spans="4:4" ht="13.2" x14ac:dyDescent="0.25">
      <c r="D331" s="9"/>
    </row>
    <row r="332" spans="4:4" ht="13.2" x14ac:dyDescent="0.25">
      <c r="D332" s="9"/>
    </row>
    <row r="333" spans="4:4" ht="13.2" x14ac:dyDescent="0.25">
      <c r="D333" s="9"/>
    </row>
    <row r="334" spans="4:4" ht="13.2" x14ac:dyDescent="0.25">
      <c r="D334" s="9"/>
    </row>
    <row r="335" spans="4:4" ht="13.2" x14ac:dyDescent="0.25">
      <c r="D335" s="9"/>
    </row>
    <row r="336" spans="4:4" ht="13.2" x14ac:dyDescent="0.25">
      <c r="D336" s="9"/>
    </row>
    <row r="337" spans="4:4" ht="13.2" x14ac:dyDescent="0.25">
      <c r="D337" s="9"/>
    </row>
    <row r="338" spans="4:4" ht="13.2" x14ac:dyDescent="0.25">
      <c r="D338" s="9"/>
    </row>
    <row r="339" spans="4:4" ht="13.2" x14ac:dyDescent="0.25">
      <c r="D339" s="9"/>
    </row>
    <row r="340" spans="4:4" ht="13.2" x14ac:dyDescent="0.25">
      <c r="D340" s="9"/>
    </row>
    <row r="341" spans="4:4" ht="13.2" x14ac:dyDescent="0.25">
      <c r="D341" s="9"/>
    </row>
    <row r="342" spans="4:4" ht="13.2" x14ac:dyDescent="0.25">
      <c r="D342" s="9"/>
    </row>
    <row r="343" spans="4:4" ht="13.2" x14ac:dyDescent="0.25">
      <c r="D343" s="9"/>
    </row>
    <row r="344" spans="4:4" ht="13.2" x14ac:dyDescent="0.25">
      <c r="D344" s="9"/>
    </row>
    <row r="345" spans="4:4" ht="13.2" x14ac:dyDescent="0.25">
      <c r="D345" s="9"/>
    </row>
    <row r="346" spans="4:4" ht="13.2" x14ac:dyDescent="0.25">
      <c r="D346" s="9"/>
    </row>
    <row r="347" spans="4:4" ht="13.2" x14ac:dyDescent="0.25">
      <c r="D347" s="9"/>
    </row>
    <row r="348" spans="4:4" ht="13.2" x14ac:dyDescent="0.25">
      <c r="D348" s="9"/>
    </row>
    <row r="349" spans="4:4" ht="13.2" x14ac:dyDescent="0.25">
      <c r="D349" s="9"/>
    </row>
    <row r="350" spans="4:4" ht="13.2" x14ac:dyDescent="0.25">
      <c r="D350" s="9"/>
    </row>
    <row r="351" spans="4:4" ht="13.2" x14ac:dyDescent="0.25">
      <c r="D351" s="9"/>
    </row>
    <row r="352" spans="4:4" ht="13.2" x14ac:dyDescent="0.25">
      <c r="D352" s="9"/>
    </row>
    <row r="353" spans="4:4" ht="13.2" x14ac:dyDescent="0.25">
      <c r="D353" s="9"/>
    </row>
    <row r="354" spans="4:4" ht="13.2" x14ac:dyDescent="0.25">
      <c r="D354" s="9"/>
    </row>
    <row r="355" spans="4:4" ht="13.2" x14ac:dyDescent="0.25">
      <c r="D355" s="9"/>
    </row>
    <row r="356" spans="4:4" ht="13.2" x14ac:dyDescent="0.25">
      <c r="D356" s="9"/>
    </row>
    <row r="357" spans="4:4" ht="13.2" x14ac:dyDescent="0.25">
      <c r="D357" s="9"/>
    </row>
    <row r="358" spans="4:4" ht="13.2" x14ac:dyDescent="0.25">
      <c r="D358" s="9"/>
    </row>
    <row r="359" spans="4:4" ht="13.2" x14ac:dyDescent="0.25">
      <c r="D359" s="9"/>
    </row>
    <row r="360" spans="4:4" ht="13.2" x14ac:dyDescent="0.25">
      <c r="D360" s="9"/>
    </row>
    <row r="361" spans="4:4" ht="13.2" x14ac:dyDescent="0.25">
      <c r="D361" s="9"/>
    </row>
    <row r="362" spans="4:4" ht="13.2" x14ac:dyDescent="0.25">
      <c r="D362" s="9"/>
    </row>
    <row r="363" spans="4:4" ht="13.2" x14ac:dyDescent="0.25">
      <c r="D363" s="9"/>
    </row>
    <row r="364" spans="4:4" ht="13.2" x14ac:dyDescent="0.25">
      <c r="D364" s="9"/>
    </row>
    <row r="365" spans="4:4" ht="13.2" x14ac:dyDescent="0.25">
      <c r="D365" s="9"/>
    </row>
    <row r="366" spans="4:4" ht="13.2" x14ac:dyDescent="0.25">
      <c r="D366" s="9"/>
    </row>
    <row r="367" spans="4:4" ht="13.2" x14ac:dyDescent="0.25">
      <c r="D367" s="9"/>
    </row>
    <row r="368" spans="4:4" ht="13.2" x14ac:dyDescent="0.25">
      <c r="D368" s="9"/>
    </row>
    <row r="369" spans="4:4" ht="13.2" x14ac:dyDescent="0.25">
      <c r="D369" s="9"/>
    </row>
    <row r="370" spans="4:4" ht="13.2" x14ac:dyDescent="0.25">
      <c r="D370" s="9"/>
    </row>
    <row r="371" spans="4:4" ht="13.2" x14ac:dyDescent="0.25">
      <c r="D371" s="9"/>
    </row>
    <row r="372" spans="4:4" ht="13.2" x14ac:dyDescent="0.25">
      <c r="D372" s="9"/>
    </row>
    <row r="373" spans="4:4" ht="13.2" x14ac:dyDescent="0.25">
      <c r="D373" s="9"/>
    </row>
    <row r="374" spans="4:4" ht="13.2" x14ac:dyDescent="0.25">
      <c r="D374" s="9"/>
    </row>
    <row r="375" spans="4:4" ht="13.2" x14ac:dyDescent="0.25">
      <c r="D375" s="9"/>
    </row>
    <row r="376" spans="4:4" ht="13.2" x14ac:dyDescent="0.25">
      <c r="D376" s="9"/>
    </row>
    <row r="377" spans="4:4" ht="13.2" x14ac:dyDescent="0.25">
      <c r="D377" s="9"/>
    </row>
    <row r="378" spans="4:4" ht="13.2" x14ac:dyDescent="0.25">
      <c r="D378" s="9"/>
    </row>
    <row r="379" spans="4:4" ht="13.2" x14ac:dyDescent="0.25">
      <c r="D379" s="9"/>
    </row>
    <row r="380" spans="4:4" ht="13.2" x14ac:dyDescent="0.25">
      <c r="D380" s="9"/>
    </row>
    <row r="381" spans="4:4" ht="13.2" x14ac:dyDescent="0.25">
      <c r="D381" s="9"/>
    </row>
    <row r="382" spans="4:4" ht="13.2" x14ac:dyDescent="0.25">
      <c r="D382" s="9"/>
    </row>
    <row r="383" spans="4:4" ht="13.2" x14ac:dyDescent="0.25">
      <c r="D383" s="9"/>
    </row>
    <row r="384" spans="4:4" ht="13.2" x14ac:dyDescent="0.25">
      <c r="D384" s="9"/>
    </row>
    <row r="385" spans="4:4" ht="13.2" x14ac:dyDescent="0.25">
      <c r="D385" s="9"/>
    </row>
    <row r="386" spans="4:4" ht="13.2" x14ac:dyDescent="0.25">
      <c r="D386" s="9"/>
    </row>
    <row r="387" spans="4:4" ht="13.2" x14ac:dyDescent="0.25">
      <c r="D387" s="9"/>
    </row>
    <row r="388" spans="4:4" ht="13.2" x14ac:dyDescent="0.25">
      <c r="D388" s="9"/>
    </row>
    <row r="389" spans="4:4" ht="13.2" x14ac:dyDescent="0.25">
      <c r="D389" s="9"/>
    </row>
    <row r="390" spans="4:4" ht="13.2" x14ac:dyDescent="0.25">
      <c r="D390" s="9"/>
    </row>
    <row r="391" spans="4:4" ht="13.2" x14ac:dyDescent="0.25">
      <c r="D391" s="9"/>
    </row>
    <row r="392" spans="4:4" ht="13.2" x14ac:dyDescent="0.25">
      <c r="D392" s="9"/>
    </row>
    <row r="393" spans="4:4" ht="13.2" x14ac:dyDescent="0.25">
      <c r="D393" s="9"/>
    </row>
    <row r="394" spans="4:4" ht="13.2" x14ac:dyDescent="0.25">
      <c r="D394" s="9"/>
    </row>
    <row r="395" spans="4:4" ht="13.2" x14ac:dyDescent="0.25">
      <c r="D395" s="9"/>
    </row>
    <row r="396" spans="4:4" ht="13.2" x14ac:dyDescent="0.25">
      <c r="D396" s="9"/>
    </row>
    <row r="397" spans="4:4" ht="13.2" x14ac:dyDescent="0.25">
      <c r="D397" s="9"/>
    </row>
    <row r="398" spans="4:4" ht="13.2" x14ac:dyDescent="0.25">
      <c r="D398" s="9"/>
    </row>
    <row r="399" spans="4:4" ht="13.2" x14ac:dyDescent="0.25">
      <c r="D399" s="9"/>
    </row>
    <row r="400" spans="4:4" ht="13.2" x14ac:dyDescent="0.25">
      <c r="D400" s="9"/>
    </row>
    <row r="401" spans="4:4" ht="13.2" x14ac:dyDescent="0.25">
      <c r="D401" s="9"/>
    </row>
    <row r="402" spans="4:4" ht="13.2" x14ac:dyDescent="0.25">
      <c r="D402" s="9"/>
    </row>
    <row r="403" spans="4:4" ht="13.2" x14ac:dyDescent="0.25">
      <c r="D403" s="9"/>
    </row>
    <row r="404" spans="4:4" ht="13.2" x14ac:dyDescent="0.25">
      <c r="D404" s="9"/>
    </row>
    <row r="405" spans="4:4" ht="13.2" x14ac:dyDescent="0.25">
      <c r="D405" s="9"/>
    </row>
    <row r="406" spans="4:4" ht="13.2" x14ac:dyDescent="0.25">
      <c r="D406" s="9"/>
    </row>
    <row r="407" spans="4:4" ht="13.2" x14ac:dyDescent="0.25">
      <c r="D407" s="9"/>
    </row>
    <row r="408" spans="4:4" ht="13.2" x14ac:dyDescent="0.25">
      <c r="D408" s="9"/>
    </row>
    <row r="409" spans="4:4" ht="13.2" x14ac:dyDescent="0.25">
      <c r="D409" s="9"/>
    </row>
    <row r="410" spans="4:4" ht="13.2" x14ac:dyDescent="0.25">
      <c r="D410" s="9"/>
    </row>
    <row r="411" spans="4:4" ht="13.2" x14ac:dyDescent="0.25">
      <c r="D411" s="9"/>
    </row>
    <row r="412" spans="4:4" ht="13.2" x14ac:dyDescent="0.25">
      <c r="D412" s="9"/>
    </row>
    <row r="413" spans="4:4" ht="13.2" x14ac:dyDescent="0.25">
      <c r="D413" s="9"/>
    </row>
    <row r="414" spans="4:4" ht="13.2" x14ac:dyDescent="0.25">
      <c r="D414" s="9"/>
    </row>
    <row r="415" spans="4:4" ht="13.2" x14ac:dyDescent="0.25">
      <c r="D415" s="9"/>
    </row>
    <row r="416" spans="4:4" ht="13.2" x14ac:dyDescent="0.25">
      <c r="D416" s="9"/>
    </row>
    <row r="417" spans="4:4" ht="13.2" x14ac:dyDescent="0.25">
      <c r="D417" s="9"/>
    </row>
    <row r="418" spans="4:4" ht="13.2" x14ac:dyDescent="0.25">
      <c r="D418" s="9"/>
    </row>
    <row r="419" spans="4:4" ht="13.2" x14ac:dyDescent="0.25">
      <c r="D419" s="9"/>
    </row>
    <row r="420" spans="4:4" ht="13.2" x14ac:dyDescent="0.25">
      <c r="D420" s="9"/>
    </row>
    <row r="421" spans="4:4" ht="13.2" x14ac:dyDescent="0.25">
      <c r="D421" s="9"/>
    </row>
    <row r="422" spans="4:4" ht="13.2" x14ac:dyDescent="0.25">
      <c r="D422" s="9"/>
    </row>
    <row r="423" spans="4:4" ht="13.2" x14ac:dyDescent="0.25">
      <c r="D423" s="9"/>
    </row>
    <row r="424" spans="4:4" ht="13.2" x14ac:dyDescent="0.25">
      <c r="D424" s="9"/>
    </row>
    <row r="425" spans="4:4" ht="13.2" x14ac:dyDescent="0.25">
      <c r="D425" s="9"/>
    </row>
    <row r="426" spans="4:4" ht="13.2" x14ac:dyDescent="0.25">
      <c r="D426" s="9"/>
    </row>
    <row r="427" spans="4:4" ht="13.2" x14ac:dyDescent="0.25">
      <c r="D427" s="9"/>
    </row>
    <row r="428" spans="4:4" ht="13.2" x14ac:dyDescent="0.25">
      <c r="D428" s="9"/>
    </row>
    <row r="429" spans="4:4" ht="13.2" x14ac:dyDescent="0.25">
      <c r="D429" s="9"/>
    </row>
    <row r="430" spans="4:4" ht="13.2" x14ac:dyDescent="0.25">
      <c r="D430" s="9"/>
    </row>
    <row r="431" spans="4:4" ht="13.2" x14ac:dyDescent="0.25">
      <c r="D431" s="9"/>
    </row>
    <row r="432" spans="4:4" ht="13.2" x14ac:dyDescent="0.25">
      <c r="D432" s="9"/>
    </row>
    <row r="433" spans="4:4" ht="13.2" x14ac:dyDescent="0.25">
      <c r="D433" s="9"/>
    </row>
    <row r="434" spans="4:4" ht="13.2" x14ac:dyDescent="0.25">
      <c r="D434" s="9"/>
    </row>
    <row r="435" spans="4:4" ht="13.2" x14ac:dyDescent="0.25">
      <c r="D435" s="9"/>
    </row>
    <row r="436" spans="4:4" ht="13.2" x14ac:dyDescent="0.25">
      <c r="D436" s="9"/>
    </row>
    <row r="437" spans="4:4" ht="13.2" x14ac:dyDescent="0.25">
      <c r="D437" s="9"/>
    </row>
    <row r="438" spans="4:4" ht="13.2" x14ac:dyDescent="0.25">
      <c r="D438" s="9"/>
    </row>
    <row r="439" spans="4:4" ht="13.2" x14ac:dyDescent="0.25">
      <c r="D439" s="9"/>
    </row>
    <row r="440" spans="4:4" ht="13.2" x14ac:dyDescent="0.25">
      <c r="D440" s="9"/>
    </row>
    <row r="441" spans="4:4" ht="13.2" x14ac:dyDescent="0.25">
      <c r="D441" s="9"/>
    </row>
    <row r="442" spans="4:4" ht="13.2" x14ac:dyDescent="0.25">
      <c r="D442" s="9"/>
    </row>
    <row r="443" spans="4:4" ht="13.2" x14ac:dyDescent="0.25">
      <c r="D443" s="9"/>
    </row>
    <row r="444" spans="4:4" ht="13.2" x14ac:dyDescent="0.25">
      <c r="D444" s="9"/>
    </row>
    <row r="445" spans="4:4" ht="13.2" x14ac:dyDescent="0.25">
      <c r="D445" s="9"/>
    </row>
    <row r="446" spans="4:4" ht="13.2" x14ac:dyDescent="0.25">
      <c r="D446" s="9"/>
    </row>
    <row r="447" spans="4:4" ht="13.2" x14ac:dyDescent="0.25">
      <c r="D447" s="9"/>
    </row>
    <row r="448" spans="4:4" ht="13.2" x14ac:dyDescent="0.25">
      <c r="D448" s="9"/>
    </row>
    <row r="449" spans="4:4" ht="13.2" x14ac:dyDescent="0.25">
      <c r="D449" s="9"/>
    </row>
    <row r="450" spans="4:4" ht="13.2" x14ac:dyDescent="0.25">
      <c r="D450" s="9"/>
    </row>
    <row r="451" spans="4:4" ht="13.2" x14ac:dyDescent="0.25">
      <c r="D451" s="9"/>
    </row>
    <row r="452" spans="4:4" ht="13.2" x14ac:dyDescent="0.25">
      <c r="D452" s="9"/>
    </row>
    <row r="453" spans="4:4" ht="13.2" x14ac:dyDescent="0.25">
      <c r="D453" s="9"/>
    </row>
    <row r="454" spans="4:4" ht="13.2" x14ac:dyDescent="0.25">
      <c r="D454" s="9"/>
    </row>
    <row r="455" spans="4:4" ht="13.2" x14ac:dyDescent="0.25">
      <c r="D455" s="9"/>
    </row>
    <row r="456" spans="4:4" ht="13.2" x14ac:dyDescent="0.25">
      <c r="D456" s="9"/>
    </row>
    <row r="457" spans="4:4" ht="13.2" x14ac:dyDescent="0.25">
      <c r="D457" s="9"/>
    </row>
    <row r="458" spans="4:4" ht="13.2" x14ac:dyDescent="0.25">
      <c r="D458" s="9"/>
    </row>
    <row r="459" spans="4:4" ht="13.2" x14ac:dyDescent="0.25">
      <c r="D459" s="9"/>
    </row>
    <row r="460" spans="4:4" ht="13.2" x14ac:dyDescent="0.25">
      <c r="D460" s="9"/>
    </row>
    <row r="461" spans="4:4" ht="13.2" x14ac:dyDescent="0.25">
      <c r="D461" s="9"/>
    </row>
    <row r="462" spans="4:4" ht="13.2" x14ac:dyDescent="0.25">
      <c r="D462" s="9"/>
    </row>
    <row r="463" spans="4:4" ht="13.2" x14ac:dyDescent="0.25">
      <c r="D463" s="9"/>
    </row>
    <row r="464" spans="4:4" ht="13.2" x14ac:dyDescent="0.25">
      <c r="D464" s="9"/>
    </row>
    <row r="465" spans="4:4" ht="13.2" x14ac:dyDescent="0.25">
      <c r="D465" s="9"/>
    </row>
    <row r="466" spans="4:4" ht="13.2" x14ac:dyDescent="0.25">
      <c r="D466" s="9"/>
    </row>
    <row r="467" spans="4:4" ht="13.2" x14ac:dyDescent="0.25">
      <c r="D467" s="9"/>
    </row>
    <row r="468" spans="4:4" ht="13.2" x14ac:dyDescent="0.25">
      <c r="D468" s="9"/>
    </row>
    <row r="469" spans="4:4" ht="13.2" x14ac:dyDescent="0.25">
      <c r="D469" s="9"/>
    </row>
    <row r="470" spans="4:4" ht="13.2" x14ac:dyDescent="0.25">
      <c r="D470" s="9"/>
    </row>
    <row r="471" spans="4:4" ht="13.2" x14ac:dyDescent="0.25">
      <c r="D471" s="9"/>
    </row>
    <row r="472" spans="4:4" ht="13.2" x14ac:dyDescent="0.25">
      <c r="D472" s="9"/>
    </row>
    <row r="473" spans="4:4" ht="13.2" x14ac:dyDescent="0.25">
      <c r="D473" s="9"/>
    </row>
    <row r="474" spans="4:4" ht="13.2" x14ac:dyDescent="0.25">
      <c r="D474" s="9"/>
    </row>
    <row r="475" spans="4:4" ht="13.2" x14ac:dyDescent="0.25">
      <c r="D475" s="9"/>
    </row>
    <row r="476" spans="4:4" ht="13.2" x14ac:dyDescent="0.25">
      <c r="D476" s="9"/>
    </row>
    <row r="477" spans="4:4" ht="13.2" x14ac:dyDescent="0.25">
      <c r="D477" s="9"/>
    </row>
    <row r="478" spans="4:4" ht="13.2" x14ac:dyDescent="0.25">
      <c r="D478" s="9"/>
    </row>
    <row r="479" spans="4:4" ht="13.2" x14ac:dyDescent="0.25">
      <c r="D479" s="9"/>
    </row>
    <row r="480" spans="4:4" ht="13.2" x14ac:dyDescent="0.25">
      <c r="D480" s="9"/>
    </row>
    <row r="481" spans="4:4" ht="13.2" x14ac:dyDescent="0.25">
      <c r="D481" s="9"/>
    </row>
    <row r="482" spans="4:4" ht="13.2" x14ac:dyDescent="0.25">
      <c r="D482" s="9"/>
    </row>
    <row r="483" spans="4:4" ht="13.2" x14ac:dyDescent="0.25">
      <c r="D483" s="9"/>
    </row>
    <row r="484" spans="4:4" ht="13.2" x14ac:dyDescent="0.25">
      <c r="D484" s="9"/>
    </row>
    <row r="485" spans="4:4" ht="13.2" x14ac:dyDescent="0.25">
      <c r="D485" s="9"/>
    </row>
    <row r="486" spans="4:4" ht="13.2" x14ac:dyDescent="0.25">
      <c r="D486" s="9"/>
    </row>
    <row r="487" spans="4:4" ht="13.2" x14ac:dyDescent="0.25">
      <c r="D487" s="9"/>
    </row>
    <row r="488" spans="4:4" ht="13.2" x14ac:dyDescent="0.25">
      <c r="D488" s="9"/>
    </row>
    <row r="489" spans="4:4" ht="13.2" x14ac:dyDescent="0.25">
      <c r="D489" s="9"/>
    </row>
    <row r="490" spans="4:4" ht="13.2" x14ac:dyDescent="0.25">
      <c r="D490" s="9"/>
    </row>
    <row r="491" spans="4:4" ht="13.2" x14ac:dyDescent="0.25">
      <c r="D491" s="9"/>
    </row>
    <row r="492" spans="4:4" ht="13.2" x14ac:dyDescent="0.25">
      <c r="D492" s="9"/>
    </row>
    <row r="493" spans="4:4" ht="13.2" x14ac:dyDescent="0.25">
      <c r="D493" s="9"/>
    </row>
    <row r="494" spans="4:4" ht="13.2" x14ac:dyDescent="0.25">
      <c r="D494" s="9"/>
    </row>
    <row r="495" spans="4:4" ht="13.2" x14ac:dyDescent="0.25">
      <c r="D495" s="9"/>
    </row>
    <row r="496" spans="4:4" ht="13.2" x14ac:dyDescent="0.25">
      <c r="D496" s="9"/>
    </row>
    <row r="497" spans="4:4" ht="13.2" x14ac:dyDescent="0.25">
      <c r="D497" s="9"/>
    </row>
    <row r="498" spans="4:4" ht="13.2" x14ac:dyDescent="0.25">
      <c r="D498" s="9"/>
    </row>
    <row r="499" spans="4:4" ht="13.2" x14ac:dyDescent="0.25">
      <c r="D499" s="9"/>
    </row>
    <row r="500" spans="4:4" ht="13.2" x14ac:dyDescent="0.25">
      <c r="D500" s="9"/>
    </row>
    <row r="501" spans="4:4" ht="13.2" x14ac:dyDescent="0.25">
      <c r="D501" s="9"/>
    </row>
    <row r="502" spans="4:4" ht="13.2" x14ac:dyDescent="0.25">
      <c r="D502" s="9"/>
    </row>
    <row r="503" spans="4:4" ht="13.2" x14ac:dyDescent="0.25">
      <c r="D503" s="9"/>
    </row>
    <row r="504" spans="4:4" ht="13.2" x14ac:dyDescent="0.25">
      <c r="D504" s="9"/>
    </row>
    <row r="505" spans="4:4" ht="13.2" x14ac:dyDescent="0.25">
      <c r="D505" s="9"/>
    </row>
    <row r="506" spans="4:4" ht="13.2" x14ac:dyDescent="0.25">
      <c r="D506" s="9"/>
    </row>
    <row r="507" spans="4:4" ht="13.2" x14ac:dyDescent="0.25">
      <c r="D507" s="9"/>
    </row>
    <row r="508" spans="4:4" ht="13.2" x14ac:dyDescent="0.25">
      <c r="D508" s="9"/>
    </row>
    <row r="509" spans="4:4" ht="13.2" x14ac:dyDescent="0.25">
      <c r="D509" s="9"/>
    </row>
    <row r="510" spans="4:4" ht="13.2" x14ac:dyDescent="0.25">
      <c r="D510" s="9"/>
    </row>
    <row r="511" spans="4:4" ht="13.2" x14ac:dyDescent="0.25">
      <c r="D511" s="9"/>
    </row>
    <row r="512" spans="4:4" ht="13.2" x14ac:dyDescent="0.25">
      <c r="D512" s="9"/>
    </row>
    <row r="513" spans="4:4" ht="13.2" x14ac:dyDescent="0.25">
      <c r="D513" s="9"/>
    </row>
    <row r="514" spans="4:4" ht="13.2" x14ac:dyDescent="0.25">
      <c r="D514" s="9"/>
    </row>
    <row r="515" spans="4:4" ht="13.2" x14ac:dyDescent="0.25">
      <c r="D515" s="9"/>
    </row>
    <row r="516" spans="4:4" ht="13.2" x14ac:dyDescent="0.25">
      <c r="D516" s="9"/>
    </row>
    <row r="517" spans="4:4" ht="13.2" x14ac:dyDescent="0.25">
      <c r="D517" s="9"/>
    </row>
    <row r="518" spans="4:4" ht="13.2" x14ac:dyDescent="0.25">
      <c r="D518" s="9"/>
    </row>
    <row r="519" spans="4:4" ht="13.2" x14ac:dyDescent="0.25">
      <c r="D519" s="9"/>
    </row>
    <row r="520" spans="4:4" ht="13.2" x14ac:dyDescent="0.25">
      <c r="D520" s="9"/>
    </row>
    <row r="521" spans="4:4" ht="13.2" x14ac:dyDescent="0.25">
      <c r="D521" s="9"/>
    </row>
    <row r="522" spans="4:4" ht="13.2" x14ac:dyDescent="0.25">
      <c r="D522" s="9"/>
    </row>
    <row r="523" spans="4:4" ht="13.2" x14ac:dyDescent="0.25">
      <c r="D523" s="9"/>
    </row>
    <row r="524" spans="4:4" ht="13.2" x14ac:dyDescent="0.25">
      <c r="D524" s="9"/>
    </row>
    <row r="525" spans="4:4" ht="13.2" x14ac:dyDescent="0.25">
      <c r="D525" s="9"/>
    </row>
    <row r="526" spans="4:4" ht="13.2" x14ac:dyDescent="0.25">
      <c r="D526" s="9"/>
    </row>
    <row r="527" spans="4:4" ht="13.2" x14ac:dyDescent="0.25">
      <c r="D527" s="9"/>
    </row>
    <row r="528" spans="4:4" ht="13.2" x14ac:dyDescent="0.25">
      <c r="D528" s="9"/>
    </row>
    <row r="529" spans="4:4" ht="13.2" x14ac:dyDescent="0.25">
      <c r="D529" s="9"/>
    </row>
    <row r="530" spans="4:4" ht="13.2" x14ac:dyDescent="0.25">
      <c r="D530" s="9"/>
    </row>
    <row r="531" spans="4:4" ht="13.2" x14ac:dyDescent="0.25">
      <c r="D531" s="9"/>
    </row>
    <row r="532" spans="4:4" ht="13.2" x14ac:dyDescent="0.25">
      <c r="D532" s="9"/>
    </row>
    <row r="533" spans="4:4" ht="13.2" x14ac:dyDescent="0.25">
      <c r="D533" s="9"/>
    </row>
    <row r="534" spans="4:4" ht="13.2" x14ac:dyDescent="0.25">
      <c r="D534" s="9"/>
    </row>
    <row r="535" spans="4:4" ht="13.2" x14ac:dyDescent="0.25">
      <c r="D535" s="9"/>
    </row>
    <row r="536" spans="4:4" ht="13.2" x14ac:dyDescent="0.25">
      <c r="D536" s="9"/>
    </row>
    <row r="537" spans="4:4" ht="13.2" x14ac:dyDescent="0.25">
      <c r="D537" s="9"/>
    </row>
    <row r="538" spans="4:4" ht="13.2" x14ac:dyDescent="0.25">
      <c r="D538" s="9"/>
    </row>
    <row r="539" spans="4:4" ht="13.2" x14ac:dyDescent="0.25">
      <c r="D539" s="9"/>
    </row>
    <row r="540" spans="4:4" ht="13.2" x14ac:dyDescent="0.25">
      <c r="D540" s="9"/>
    </row>
    <row r="541" spans="4:4" ht="13.2" x14ac:dyDescent="0.25">
      <c r="D541" s="9"/>
    </row>
    <row r="542" spans="4:4" ht="13.2" x14ac:dyDescent="0.25">
      <c r="D542" s="9"/>
    </row>
    <row r="543" spans="4:4" ht="13.2" x14ac:dyDescent="0.25">
      <c r="D543" s="9"/>
    </row>
    <row r="544" spans="4:4" ht="13.2" x14ac:dyDescent="0.25">
      <c r="D544" s="9"/>
    </row>
    <row r="545" spans="4:4" ht="13.2" x14ac:dyDescent="0.25">
      <c r="D545" s="9"/>
    </row>
    <row r="546" spans="4:4" ht="13.2" x14ac:dyDescent="0.25">
      <c r="D546" s="9"/>
    </row>
    <row r="547" spans="4:4" ht="13.2" x14ac:dyDescent="0.25">
      <c r="D547" s="9"/>
    </row>
    <row r="548" spans="4:4" ht="13.2" x14ac:dyDescent="0.25">
      <c r="D548" s="9"/>
    </row>
    <row r="549" spans="4:4" ht="13.2" x14ac:dyDescent="0.25">
      <c r="D549" s="9"/>
    </row>
    <row r="550" spans="4:4" ht="13.2" x14ac:dyDescent="0.25">
      <c r="D550" s="9"/>
    </row>
    <row r="551" spans="4:4" ht="13.2" x14ac:dyDescent="0.25">
      <c r="D551" s="9"/>
    </row>
    <row r="552" spans="4:4" ht="13.2" x14ac:dyDescent="0.25">
      <c r="D552" s="9"/>
    </row>
    <row r="553" spans="4:4" ht="13.2" x14ac:dyDescent="0.25">
      <c r="D553" s="9"/>
    </row>
    <row r="554" spans="4:4" ht="13.2" x14ac:dyDescent="0.25">
      <c r="D554" s="9"/>
    </row>
    <row r="555" spans="4:4" ht="13.2" x14ac:dyDescent="0.25">
      <c r="D555" s="9"/>
    </row>
    <row r="556" spans="4:4" ht="13.2" x14ac:dyDescent="0.25">
      <c r="D556" s="9"/>
    </row>
    <row r="557" spans="4:4" ht="13.2" x14ac:dyDescent="0.25">
      <c r="D557" s="9"/>
    </row>
    <row r="558" spans="4:4" ht="13.2" x14ac:dyDescent="0.25">
      <c r="D558" s="9"/>
    </row>
    <row r="559" spans="4:4" ht="13.2" x14ac:dyDescent="0.25">
      <c r="D559" s="9"/>
    </row>
    <row r="560" spans="4:4" ht="13.2" x14ac:dyDescent="0.25">
      <c r="D560" s="9"/>
    </row>
    <row r="561" spans="4:4" ht="13.2" x14ac:dyDescent="0.25">
      <c r="D561" s="9"/>
    </row>
    <row r="562" spans="4:4" ht="13.2" x14ac:dyDescent="0.25">
      <c r="D562" s="9"/>
    </row>
    <row r="563" spans="4:4" ht="13.2" x14ac:dyDescent="0.25">
      <c r="D563" s="9"/>
    </row>
    <row r="564" spans="4:4" ht="13.2" x14ac:dyDescent="0.25">
      <c r="D564" s="9"/>
    </row>
    <row r="565" spans="4:4" ht="13.2" x14ac:dyDescent="0.25">
      <c r="D565" s="9"/>
    </row>
    <row r="566" spans="4:4" ht="13.2" x14ac:dyDescent="0.25">
      <c r="D566" s="9"/>
    </row>
    <row r="567" spans="4:4" ht="13.2" x14ac:dyDescent="0.25">
      <c r="D567" s="9"/>
    </row>
    <row r="568" spans="4:4" ht="13.2" x14ac:dyDescent="0.25">
      <c r="D568" s="9"/>
    </row>
    <row r="569" spans="4:4" ht="13.2" x14ac:dyDescent="0.25">
      <c r="D569" s="9"/>
    </row>
    <row r="570" spans="4:4" ht="13.2" x14ac:dyDescent="0.25">
      <c r="D570" s="9"/>
    </row>
    <row r="571" spans="4:4" ht="13.2" x14ac:dyDescent="0.25">
      <c r="D571" s="9"/>
    </row>
    <row r="572" spans="4:4" ht="13.2" x14ac:dyDescent="0.25">
      <c r="D572" s="9"/>
    </row>
    <row r="573" spans="4:4" ht="13.2" x14ac:dyDescent="0.25">
      <c r="D573" s="9"/>
    </row>
    <row r="574" spans="4:4" ht="13.2" x14ac:dyDescent="0.25">
      <c r="D574" s="9"/>
    </row>
    <row r="575" spans="4:4" ht="13.2" x14ac:dyDescent="0.25">
      <c r="D575" s="9"/>
    </row>
    <row r="576" spans="4:4" ht="13.2" x14ac:dyDescent="0.25">
      <c r="D576" s="9"/>
    </row>
    <row r="577" spans="4:4" ht="13.2" x14ac:dyDescent="0.25">
      <c r="D577" s="9"/>
    </row>
    <row r="578" spans="4:4" ht="13.2" x14ac:dyDescent="0.25">
      <c r="D578" s="9"/>
    </row>
    <row r="579" spans="4:4" ht="13.2" x14ac:dyDescent="0.25">
      <c r="D579" s="9"/>
    </row>
    <row r="580" spans="4:4" ht="13.2" x14ac:dyDescent="0.25">
      <c r="D580" s="9"/>
    </row>
    <row r="581" spans="4:4" ht="13.2" x14ac:dyDescent="0.25">
      <c r="D581" s="9"/>
    </row>
    <row r="582" spans="4:4" ht="13.2" x14ac:dyDescent="0.25">
      <c r="D582" s="9"/>
    </row>
    <row r="583" spans="4:4" ht="13.2" x14ac:dyDescent="0.25">
      <c r="D583" s="9"/>
    </row>
    <row r="584" spans="4:4" ht="13.2" x14ac:dyDescent="0.25">
      <c r="D584" s="9"/>
    </row>
    <row r="585" spans="4:4" ht="13.2" x14ac:dyDescent="0.25">
      <c r="D585" s="9"/>
    </row>
    <row r="586" spans="4:4" ht="13.2" x14ac:dyDescent="0.25">
      <c r="D586" s="9"/>
    </row>
    <row r="587" spans="4:4" ht="13.2" x14ac:dyDescent="0.25">
      <c r="D587" s="9"/>
    </row>
    <row r="588" spans="4:4" ht="13.2" x14ac:dyDescent="0.25">
      <c r="D588" s="9"/>
    </row>
    <row r="589" spans="4:4" ht="13.2" x14ac:dyDescent="0.25">
      <c r="D589" s="9"/>
    </row>
    <row r="590" spans="4:4" ht="13.2" x14ac:dyDescent="0.25">
      <c r="D590" s="9"/>
    </row>
    <row r="591" spans="4:4" ht="13.2" x14ac:dyDescent="0.25">
      <c r="D591" s="9"/>
    </row>
    <row r="592" spans="4:4" ht="13.2" x14ac:dyDescent="0.25">
      <c r="D592" s="9"/>
    </row>
    <row r="593" spans="4:4" ht="13.2" x14ac:dyDescent="0.25">
      <c r="D593" s="9"/>
    </row>
    <row r="594" spans="4:4" ht="13.2" x14ac:dyDescent="0.25">
      <c r="D594" s="9"/>
    </row>
    <row r="595" spans="4:4" ht="13.2" x14ac:dyDescent="0.25">
      <c r="D595" s="9"/>
    </row>
    <row r="596" spans="4:4" ht="13.2" x14ac:dyDescent="0.25">
      <c r="D596" s="9"/>
    </row>
    <row r="597" spans="4:4" ht="13.2" x14ac:dyDescent="0.25">
      <c r="D597" s="9"/>
    </row>
    <row r="598" spans="4:4" ht="13.2" x14ac:dyDescent="0.25">
      <c r="D598" s="9"/>
    </row>
    <row r="599" spans="4:4" ht="13.2" x14ac:dyDescent="0.25">
      <c r="D599" s="9"/>
    </row>
    <row r="600" spans="4:4" ht="13.2" x14ac:dyDescent="0.25">
      <c r="D600" s="9"/>
    </row>
    <row r="601" spans="4:4" ht="13.2" x14ac:dyDescent="0.25">
      <c r="D601" s="9"/>
    </row>
    <row r="602" spans="4:4" ht="13.2" x14ac:dyDescent="0.25">
      <c r="D602" s="9"/>
    </row>
    <row r="603" spans="4:4" ht="13.2" x14ac:dyDescent="0.25">
      <c r="D603" s="9"/>
    </row>
    <row r="604" spans="4:4" ht="13.2" x14ac:dyDescent="0.25">
      <c r="D604" s="9"/>
    </row>
    <row r="605" spans="4:4" ht="13.2" x14ac:dyDescent="0.25">
      <c r="D605" s="9"/>
    </row>
    <row r="606" spans="4:4" ht="13.2" x14ac:dyDescent="0.25">
      <c r="D606" s="9"/>
    </row>
    <row r="607" spans="4:4" ht="13.2" x14ac:dyDescent="0.25">
      <c r="D607" s="9"/>
    </row>
    <row r="608" spans="4:4" ht="13.2" x14ac:dyDescent="0.25">
      <c r="D608" s="9"/>
    </row>
    <row r="609" spans="4:4" ht="13.2" x14ac:dyDescent="0.25">
      <c r="D609" s="9"/>
    </row>
    <row r="610" spans="4:4" ht="13.2" x14ac:dyDescent="0.25">
      <c r="D610" s="9"/>
    </row>
    <row r="611" spans="4:4" ht="13.2" x14ac:dyDescent="0.25">
      <c r="D611" s="9"/>
    </row>
    <row r="612" spans="4:4" ht="13.2" x14ac:dyDescent="0.25">
      <c r="D612" s="9"/>
    </row>
    <row r="613" spans="4:4" ht="13.2" x14ac:dyDescent="0.25">
      <c r="D613" s="9"/>
    </row>
    <row r="614" spans="4:4" ht="13.2" x14ac:dyDescent="0.25">
      <c r="D614" s="9"/>
    </row>
    <row r="615" spans="4:4" ht="13.2" x14ac:dyDescent="0.25">
      <c r="D615" s="9"/>
    </row>
    <row r="616" spans="4:4" ht="13.2" x14ac:dyDescent="0.25">
      <c r="D616" s="9"/>
    </row>
    <row r="617" spans="4:4" ht="13.2" x14ac:dyDescent="0.25">
      <c r="D617" s="9"/>
    </row>
    <row r="618" spans="4:4" ht="13.2" x14ac:dyDescent="0.25">
      <c r="D618" s="9"/>
    </row>
    <row r="619" spans="4:4" ht="13.2" x14ac:dyDescent="0.25">
      <c r="D619" s="9"/>
    </row>
    <row r="620" spans="4:4" ht="13.2" x14ac:dyDescent="0.25">
      <c r="D620" s="9"/>
    </row>
    <row r="621" spans="4:4" ht="13.2" x14ac:dyDescent="0.25">
      <c r="D621" s="9"/>
    </row>
    <row r="622" spans="4:4" ht="13.2" x14ac:dyDescent="0.25">
      <c r="D622" s="9"/>
    </row>
    <row r="623" spans="4:4" ht="13.2" x14ac:dyDescent="0.25">
      <c r="D623" s="9"/>
    </row>
    <row r="624" spans="4:4" ht="13.2" x14ac:dyDescent="0.25">
      <c r="D624" s="9"/>
    </row>
    <row r="625" spans="4:4" ht="13.2" x14ac:dyDescent="0.25">
      <c r="D625" s="9"/>
    </row>
    <row r="626" spans="4:4" ht="13.2" x14ac:dyDescent="0.25">
      <c r="D626" s="9"/>
    </row>
    <row r="627" spans="4:4" ht="13.2" x14ac:dyDescent="0.25">
      <c r="D627" s="9"/>
    </row>
    <row r="628" spans="4:4" ht="13.2" x14ac:dyDescent="0.25">
      <c r="D628" s="9"/>
    </row>
    <row r="629" spans="4:4" ht="13.2" x14ac:dyDescent="0.25">
      <c r="D629" s="9"/>
    </row>
    <row r="630" spans="4:4" ht="13.2" x14ac:dyDescent="0.25">
      <c r="D630" s="9"/>
    </row>
    <row r="631" spans="4:4" ht="13.2" x14ac:dyDescent="0.25">
      <c r="D631" s="9"/>
    </row>
    <row r="632" spans="4:4" ht="13.2" x14ac:dyDescent="0.25">
      <c r="D632" s="9"/>
    </row>
    <row r="633" spans="4:4" ht="13.2" x14ac:dyDescent="0.25">
      <c r="D633" s="9"/>
    </row>
    <row r="634" spans="4:4" ht="13.2" x14ac:dyDescent="0.25">
      <c r="D634" s="9"/>
    </row>
    <row r="635" spans="4:4" ht="13.2" x14ac:dyDescent="0.25">
      <c r="D635" s="9"/>
    </row>
    <row r="636" spans="4:4" ht="13.2" x14ac:dyDescent="0.25">
      <c r="D636" s="9"/>
    </row>
    <row r="637" spans="4:4" ht="13.2" x14ac:dyDescent="0.25">
      <c r="D637" s="9"/>
    </row>
    <row r="638" spans="4:4" ht="13.2" x14ac:dyDescent="0.25">
      <c r="D638" s="9"/>
    </row>
    <row r="639" spans="4:4" ht="13.2" x14ac:dyDescent="0.25">
      <c r="D639" s="9"/>
    </row>
    <row r="640" spans="4:4" ht="13.2" x14ac:dyDescent="0.25">
      <c r="D640" s="9"/>
    </row>
    <row r="641" spans="4:4" ht="13.2" x14ac:dyDescent="0.25">
      <c r="D641" s="9"/>
    </row>
    <row r="642" spans="4:4" ht="13.2" x14ac:dyDescent="0.25">
      <c r="D642" s="9"/>
    </row>
    <row r="643" spans="4:4" ht="13.2" x14ac:dyDescent="0.25">
      <c r="D643" s="9"/>
    </row>
    <row r="644" spans="4:4" ht="13.2" x14ac:dyDescent="0.25">
      <c r="D644" s="9"/>
    </row>
    <row r="645" spans="4:4" ht="13.2" x14ac:dyDescent="0.25">
      <c r="D645" s="9"/>
    </row>
    <row r="646" spans="4:4" ht="13.2" x14ac:dyDescent="0.25">
      <c r="D646" s="9"/>
    </row>
    <row r="647" spans="4:4" ht="13.2" x14ac:dyDescent="0.25">
      <c r="D647" s="9"/>
    </row>
    <row r="648" spans="4:4" ht="13.2" x14ac:dyDescent="0.25">
      <c r="D648" s="9"/>
    </row>
    <row r="649" spans="4:4" ht="13.2" x14ac:dyDescent="0.25">
      <c r="D649" s="9"/>
    </row>
    <row r="650" spans="4:4" ht="13.2" x14ac:dyDescent="0.25">
      <c r="D650" s="9"/>
    </row>
    <row r="651" spans="4:4" ht="13.2" x14ac:dyDescent="0.25">
      <c r="D651" s="9"/>
    </row>
    <row r="652" spans="4:4" ht="13.2" x14ac:dyDescent="0.25">
      <c r="D652" s="9"/>
    </row>
    <row r="653" spans="4:4" ht="13.2" x14ac:dyDescent="0.25">
      <c r="D653" s="9"/>
    </row>
    <row r="654" spans="4:4" ht="13.2" x14ac:dyDescent="0.25">
      <c r="D654" s="9"/>
    </row>
    <row r="655" spans="4:4" ht="13.2" x14ac:dyDescent="0.25">
      <c r="D655" s="9"/>
    </row>
    <row r="656" spans="4:4" ht="13.2" x14ac:dyDescent="0.25">
      <c r="D656" s="9"/>
    </row>
    <row r="657" spans="4:4" ht="13.2" x14ac:dyDescent="0.25">
      <c r="D657" s="9"/>
    </row>
    <row r="658" spans="4:4" ht="13.2" x14ac:dyDescent="0.25">
      <c r="D658" s="9"/>
    </row>
    <row r="659" spans="4:4" ht="13.2" x14ac:dyDescent="0.25">
      <c r="D659" s="9"/>
    </row>
    <row r="660" spans="4:4" ht="13.2" x14ac:dyDescent="0.25">
      <c r="D660" s="9"/>
    </row>
    <row r="661" spans="4:4" ht="13.2" x14ac:dyDescent="0.25">
      <c r="D661" s="9"/>
    </row>
    <row r="662" spans="4:4" ht="13.2" x14ac:dyDescent="0.25">
      <c r="D662" s="9"/>
    </row>
    <row r="663" spans="4:4" ht="13.2" x14ac:dyDescent="0.25">
      <c r="D663" s="9"/>
    </row>
    <row r="664" spans="4:4" ht="13.2" x14ac:dyDescent="0.25">
      <c r="D664" s="9"/>
    </row>
    <row r="665" spans="4:4" ht="13.2" x14ac:dyDescent="0.25">
      <c r="D665" s="9"/>
    </row>
    <row r="666" spans="4:4" ht="13.2" x14ac:dyDescent="0.25">
      <c r="D666" s="9"/>
    </row>
    <row r="667" spans="4:4" ht="13.2" x14ac:dyDescent="0.25">
      <c r="D667" s="9"/>
    </row>
    <row r="668" spans="4:4" ht="13.2" x14ac:dyDescent="0.25">
      <c r="D668" s="9"/>
    </row>
    <row r="669" spans="4:4" ht="13.2" x14ac:dyDescent="0.25">
      <c r="D669" s="9"/>
    </row>
    <row r="670" spans="4:4" ht="13.2" x14ac:dyDescent="0.25">
      <c r="D670" s="9"/>
    </row>
    <row r="671" spans="4:4" ht="13.2" x14ac:dyDescent="0.25">
      <c r="D671" s="9"/>
    </row>
    <row r="672" spans="4:4" ht="13.2" x14ac:dyDescent="0.25">
      <c r="D672" s="9"/>
    </row>
    <row r="673" spans="4:4" ht="13.2" x14ac:dyDescent="0.25">
      <c r="D673" s="9"/>
    </row>
    <row r="674" spans="4:4" ht="13.2" x14ac:dyDescent="0.25">
      <c r="D674" s="9"/>
    </row>
    <row r="675" spans="4:4" ht="13.2" x14ac:dyDescent="0.25">
      <c r="D675" s="9"/>
    </row>
    <row r="676" spans="4:4" ht="13.2" x14ac:dyDescent="0.25">
      <c r="D676" s="9"/>
    </row>
    <row r="677" spans="4:4" ht="13.2" x14ac:dyDescent="0.25">
      <c r="D677" s="9"/>
    </row>
    <row r="678" spans="4:4" ht="13.2" x14ac:dyDescent="0.25">
      <c r="D678" s="9"/>
    </row>
    <row r="679" spans="4:4" ht="13.2" x14ac:dyDescent="0.25">
      <c r="D679" s="9"/>
    </row>
    <row r="680" spans="4:4" ht="13.2" x14ac:dyDescent="0.25">
      <c r="D680" s="9"/>
    </row>
    <row r="681" spans="4:4" ht="13.2" x14ac:dyDescent="0.25">
      <c r="D681" s="9"/>
    </row>
    <row r="682" spans="4:4" ht="13.2" x14ac:dyDescent="0.25">
      <c r="D682" s="9"/>
    </row>
    <row r="683" spans="4:4" ht="13.2" x14ac:dyDescent="0.25">
      <c r="D683" s="9"/>
    </row>
    <row r="684" spans="4:4" ht="13.2" x14ac:dyDescent="0.25">
      <c r="D684" s="9"/>
    </row>
    <row r="685" spans="4:4" ht="13.2" x14ac:dyDescent="0.25">
      <c r="D685" s="9"/>
    </row>
    <row r="686" spans="4:4" ht="13.2" x14ac:dyDescent="0.25">
      <c r="D686" s="9"/>
    </row>
    <row r="687" spans="4:4" ht="13.2" x14ac:dyDescent="0.25">
      <c r="D687" s="9"/>
    </row>
    <row r="688" spans="4:4" ht="13.2" x14ac:dyDescent="0.25">
      <c r="D688" s="9"/>
    </row>
    <row r="689" spans="4:4" ht="13.2" x14ac:dyDescent="0.25">
      <c r="D689" s="9"/>
    </row>
    <row r="690" spans="4:4" ht="13.2" x14ac:dyDescent="0.25">
      <c r="D690" s="9"/>
    </row>
    <row r="691" spans="4:4" ht="13.2" x14ac:dyDescent="0.25">
      <c r="D691" s="9"/>
    </row>
    <row r="692" spans="4:4" ht="13.2" x14ac:dyDescent="0.25">
      <c r="D692" s="9"/>
    </row>
    <row r="693" spans="4:4" ht="13.2" x14ac:dyDescent="0.25">
      <c r="D693" s="9"/>
    </row>
    <row r="694" spans="4:4" ht="13.2" x14ac:dyDescent="0.25">
      <c r="D694" s="9"/>
    </row>
    <row r="695" spans="4:4" ht="13.2" x14ac:dyDescent="0.25">
      <c r="D695" s="9"/>
    </row>
    <row r="696" spans="4:4" ht="13.2" x14ac:dyDescent="0.25">
      <c r="D696" s="9"/>
    </row>
    <row r="697" spans="4:4" ht="13.2" x14ac:dyDescent="0.25">
      <c r="D697" s="9"/>
    </row>
    <row r="698" spans="4:4" ht="13.2" x14ac:dyDescent="0.25">
      <c r="D698" s="9"/>
    </row>
    <row r="699" spans="4:4" ht="13.2" x14ac:dyDescent="0.25">
      <c r="D699" s="9"/>
    </row>
    <row r="700" spans="4:4" ht="13.2" x14ac:dyDescent="0.25">
      <c r="D700" s="9"/>
    </row>
    <row r="701" spans="4:4" ht="13.2" x14ac:dyDescent="0.25">
      <c r="D701" s="9"/>
    </row>
    <row r="702" spans="4:4" ht="13.2" x14ac:dyDescent="0.25">
      <c r="D702" s="9"/>
    </row>
    <row r="703" spans="4:4" ht="13.2" x14ac:dyDescent="0.25">
      <c r="D703" s="9"/>
    </row>
    <row r="704" spans="4:4" ht="13.2" x14ac:dyDescent="0.25">
      <c r="D704" s="9"/>
    </row>
    <row r="705" spans="4:4" ht="13.2" x14ac:dyDescent="0.25">
      <c r="D705" s="9"/>
    </row>
    <row r="706" spans="4:4" ht="13.2" x14ac:dyDescent="0.25">
      <c r="D706" s="9"/>
    </row>
    <row r="707" spans="4:4" ht="13.2" x14ac:dyDescent="0.25">
      <c r="D707" s="9"/>
    </row>
    <row r="708" spans="4:4" ht="13.2" x14ac:dyDescent="0.25">
      <c r="D708" s="9"/>
    </row>
    <row r="709" spans="4:4" ht="13.2" x14ac:dyDescent="0.25">
      <c r="D709" s="9"/>
    </row>
    <row r="710" spans="4:4" ht="13.2" x14ac:dyDescent="0.25">
      <c r="D710" s="9"/>
    </row>
    <row r="711" spans="4:4" ht="13.2" x14ac:dyDescent="0.25">
      <c r="D711" s="9"/>
    </row>
    <row r="712" spans="4:4" ht="13.2" x14ac:dyDescent="0.25">
      <c r="D712" s="9"/>
    </row>
    <row r="713" spans="4:4" ht="13.2" x14ac:dyDescent="0.25">
      <c r="D713" s="9"/>
    </row>
    <row r="714" spans="4:4" ht="13.2" x14ac:dyDescent="0.25">
      <c r="D714" s="9"/>
    </row>
    <row r="715" spans="4:4" ht="13.2" x14ac:dyDescent="0.25">
      <c r="D715" s="9"/>
    </row>
    <row r="716" spans="4:4" ht="13.2" x14ac:dyDescent="0.25">
      <c r="D716" s="9"/>
    </row>
    <row r="717" spans="4:4" ht="13.2" x14ac:dyDescent="0.25">
      <c r="D717" s="9"/>
    </row>
    <row r="718" spans="4:4" ht="13.2" x14ac:dyDescent="0.25">
      <c r="D718" s="9"/>
    </row>
    <row r="719" spans="4:4" ht="13.2" x14ac:dyDescent="0.25">
      <c r="D719" s="9"/>
    </row>
    <row r="720" spans="4:4" ht="13.2" x14ac:dyDescent="0.25">
      <c r="D720" s="9"/>
    </row>
    <row r="721" spans="4:4" ht="13.2" x14ac:dyDescent="0.25">
      <c r="D721" s="9"/>
    </row>
    <row r="722" spans="4:4" ht="13.2" x14ac:dyDescent="0.25">
      <c r="D722" s="9"/>
    </row>
    <row r="723" spans="4:4" ht="13.2" x14ac:dyDescent="0.25">
      <c r="D723" s="9"/>
    </row>
    <row r="724" spans="4:4" ht="13.2" x14ac:dyDescent="0.25">
      <c r="D724" s="9"/>
    </row>
    <row r="725" spans="4:4" ht="13.2" x14ac:dyDescent="0.25">
      <c r="D725" s="9"/>
    </row>
    <row r="726" spans="4:4" ht="13.2" x14ac:dyDescent="0.25">
      <c r="D726" s="9"/>
    </row>
    <row r="727" spans="4:4" ht="13.2" x14ac:dyDescent="0.25">
      <c r="D727" s="9"/>
    </row>
    <row r="728" spans="4:4" ht="13.2" x14ac:dyDescent="0.25">
      <c r="D728" s="9"/>
    </row>
    <row r="729" spans="4:4" ht="13.2" x14ac:dyDescent="0.25">
      <c r="D729" s="9"/>
    </row>
    <row r="730" spans="4:4" ht="13.2" x14ac:dyDescent="0.25">
      <c r="D730" s="9"/>
    </row>
    <row r="731" spans="4:4" ht="13.2" x14ac:dyDescent="0.25">
      <c r="D731" s="9"/>
    </row>
    <row r="732" spans="4:4" ht="13.2" x14ac:dyDescent="0.25">
      <c r="D732" s="9"/>
    </row>
    <row r="733" spans="4:4" ht="13.2" x14ac:dyDescent="0.25">
      <c r="D733" s="9"/>
    </row>
    <row r="734" spans="4:4" ht="13.2" x14ac:dyDescent="0.25">
      <c r="D734" s="9"/>
    </row>
    <row r="735" spans="4:4" ht="13.2" x14ac:dyDescent="0.25">
      <c r="D735" s="9"/>
    </row>
    <row r="736" spans="4:4" ht="13.2" x14ac:dyDescent="0.25">
      <c r="D736" s="9"/>
    </row>
    <row r="737" spans="4:4" ht="13.2" x14ac:dyDescent="0.25">
      <c r="D737" s="9"/>
    </row>
    <row r="738" spans="4:4" ht="13.2" x14ac:dyDescent="0.25">
      <c r="D738" s="9"/>
    </row>
    <row r="739" spans="4:4" ht="13.2" x14ac:dyDescent="0.25">
      <c r="D739" s="9"/>
    </row>
    <row r="740" spans="4:4" ht="13.2" x14ac:dyDescent="0.25">
      <c r="D740" s="9"/>
    </row>
    <row r="741" spans="4:4" ht="13.2" x14ac:dyDescent="0.25">
      <c r="D741" s="9"/>
    </row>
    <row r="742" spans="4:4" ht="13.2" x14ac:dyDescent="0.25">
      <c r="D742" s="9"/>
    </row>
    <row r="743" spans="4:4" ht="13.2" x14ac:dyDescent="0.25">
      <c r="D743" s="9"/>
    </row>
    <row r="744" spans="4:4" ht="13.2" x14ac:dyDescent="0.25">
      <c r="D744" s="9"/>
    </row>
    <row r="745" spans="4:4" ht="13.2" x14ac:dyDescent="0.25">
      <c r="D745" s="9"/>
    </row>
    <row r="746" spans="4:4" ht="13.2" x14ac:dyDescent="0.25">
      <c r="D746" s="9"/>
    </row>
    <row r="747" spans="4:4" ht="13.2" x14ac:dyDescent="0.25">
      <c r="D747" s="9"/>
    </row>
    <row r="748" spans="4:4" ht="13.2" x14ac:dyDescent="0.25">
      <c r="D748" s="9"/>
    </row>
    <row r="749" spans="4:4" ht="13.2" x14ac:dyDescent="0.25">
      <c r="D749" s="9"/>
    </row>
    <row r="750" spans="4:4" ht="13.2" x14ac:dyDescent="0.25">
      <c r="D750" s="9"/>
    </row>
    <row r="751" spans="4:4" ht="13.2" x14ac:dyDescent="0.25">
      <c r="D751" s="9"/>
    </row>
    <row r="752" spans="4:4" ht="13.2" x14ac:dyDescent="0.25">
      <c r="D752" s="9"/>
    </row>
    <row r="753" spans="4:4" ht="13.2" x14ac:dyDescent="0.25">
      <c r="D753" s="9"/>
    </row>
    <row r="754" spans="4:4" ht="13.2" x14ac:dyDescent="0.25">
      <c r="D754" s="9"/>
    </row>
    <row r="755" spans="4:4" ht="13.2" x14ac:dyDescent="0.25">
      <c r="D755" s="9"/>
    </row>
    <row r="756" spans="4:4" ht="13.2" x14ac:dyDescent="0.25">
      <c r="D756" s="9"/>
    </row>
    <row r="757" spans="4:4" ht="13.2" x14ac:dyDescent="0.25">
      <c r="D757" s="9"/>
    </row>
    <row r="758" spans="4:4" ht="13.2" x14ac:dyDescent="0.25">
      <c r="D758" s="9"/>
    </row>
    <row r="759" spans="4:4" ht="13.2" x14ac:dyDescent="0.25">
      <c r="D759" s="9"/>
    </row>
    <row r="760" spans="4:4" ht="13.2" x14ac:dyDescent="0.25">
      <c r="D760" s="9"/>
    </row>
    <row r="761" spans="4:4" ht="13.2" x14ac:dyDescent="0.25">
      <c r="D761" s="9"/>
    </row>
    <row r="762" spans="4:4" ht="13.2" x14ac:dyDescent="0.25">
      <c r="D762" s="9"/>
    </row>
    <row r="763" spans="4:4" ht="13.2" x14ac:dyDescent="0.25">
      <c r="D763" s="9"/>
    </row>
    <row r="764" spans="4:4" ht="13.2" x14ac:dyDescent="0.25">
      <c r="D764" s="9"/>
    </row>
    <row r="765" spans="4:4" ht="13.2" x14ac:dyDescent="0.25">
      <c r="D765" s="9"/>
    </row>
    <row r="766" spans="4:4" ht="13.2" x14ac:dyDescent="0.25">
      <c r="D766" s="9"/>
    </row>
    <row r="767" spans="4:4" ht="13.2" x14ac:dyDescent="0.25">
      <c r="D767" s="9"/>
    </row>
    <row r="768" spans="4:4" ht="13.2" x14ac:dyDescent="0.25">
      <c r="D768" s="9"/>
    </row>
    <row r="769" spans="4:4" ht="13.2" x14ac:dyDescent="0.25">
      <c r="D769" s="9"/>
    </row>
    <row r="770" spans="4:4" ht="13.2" x14ac:dyDescent="0.25">
      <c r="D770" s="9"/>
    </row>
    <row r="771" spans="4:4" ht="13.2" x14ac:dyDescent="0.25">
      <c r="D771" s="9"/>
    </row>
    <row r="772" spans="4:4" ht="13.2" x14ac:dyDescent="0.25">
      <c r="D772" s="9"/>
    </row>
    <row r="773" spans="4:4" ht="13.2" x14ac:dyDescent="0.25">
      <c r="D773" s="9"/>
    </row>
    <row r="774" spans="4:4" ht="13.2" x14ac:dyDescent="0.25">
      <c r="D774" s="9"/>
    </row>
    <row r="775" spans="4:4" ht="13.2" x14ac:dyDescent="0.25">
      <c r="D775" s="9"/>
    </row>
    <row r="776" spans="4:4" ht="13.2" x14ac:dyDescent="0.25">
      <c r="D776" s="9"/>
    </row>
    <row r="777" spans="4:4" ht="13.2" x14ac:dyDescent="0.25">
      <c r="D777" s="9"/>
    </row>
    <row r="778" spans="4:4" ht="13.2" x14ac:dyDescent="0.25">
      <c r="D778" s="9"/>
    </row>
    <row r="779" spans="4:4" ht="13.2" x14ac:dyDescent="0.25">
      <c r="D779" s="9"/>
    </row>
    <row r="780" spans="4:4" ht="13.2" x14ac:dyDescent="0.25">
      <c r="D780" s="9"/>
    </row>
    <row r="781" spans="4:4" ht="13.2" x14ac:dyDescent="0.25">
      <c r="D781" s="9"/>
    </row>
    <row r="782" spans="4:4" ht="13.2" x14ac:dyDescent="0.25">
      <c r="D782" s="9"/>
    </row>
    <row r="783" spans="4:4" ht="13.2" x14ac:dyDescent="0.25">
      <c r="D783" s="9"/>
    </row>
    <row r="784" spans="4:4" ht="13.2" x14ac:dyDescent="0.25">
      <c r="D784" s="9"/>
    </row>
    <row r="785" spans="4:4" ht="13.2" x14ac:dyDescent="0.25">
      <c r="D785" s="9"/>
    </row>
    <row r="786" spans="4:4" ht="13.2" x14ac:dyDescent="0.25">
      <c r="D786" s="9"/>
    </row>
    <row r="787" spans="4:4" ht="13.2" x14ac:dyDescent="0.25">
      <c r="D787" s="9"/>
    </row>
    <row r="788" spans="4:4" ht="13.2" x14ac:dyDescent="0.25">
      <c r="D788" s="9"/>
    </row>
    <row r="789" spans="4:4" ht="13.2" x14ac:dyDescent="0.25">
      <c r="D789" s="9"/>
    </row>
    <row r="790" spans="4:4" ht="13.2" x14ac:dyDescent="0.25">
      <c r="D790" s="9"/>
    </row>
    <row r="791" spans="4:4" ht="13.2" x14ac:dyDescent="0.25">
      <c r="D791" s="9"/>
    </row>
    <row r="792" spans="4:4" ht="13.2" x14ac:dyDescent="0.25">
      <c r="D792" s="9"/>
    </row>
    <row r="793" spans="4:4" ht="13.2" x14ac:dyDescent="0.25">
      <c r="D793" s="9"/>
    </row>
    <row r="794" spans="4:4" ht="13.2" x14ac:dyDescent="0.25">
      <c r="D794" s="9"/>
    </row>
    <row r="795" spans="4:4" ht="13.2" x14ac:dyDescent="0.25">
      <c r="D795" s="9"/>
    </row>
    <row r="796" spans="4:4" ht="13.2" x14ac:dyDescent="0.25">
      <c r="D796" s="9"/>
    </row>
    <row r="797" spans="4:4" ht="13.2" x14ac:dyDescent="0.25">
      <c r="D797" s="9"/>
    </row>
    <row r="798" spans="4:4" ht="13.2" x14ac:dyDescent="0.25">
      <c r="D798" s="9"/>
    </row>
    <row r="799" spans="4:4" ht="13.2" x14ac:dyDescent="0.25">
      <c r="D799" s="9"/>
    </row>
    <row r="800" spans="4:4" ht="13.2" x14ac:dyDescent="0.25">
      <c r="D800" s="9"/>
    </row>
    <row r="801" spans="4:4" ht="13.2" x14ac:dyDescent="0.25">
      <c r="D801" s="9"/>
    </row>
    <row r="802" spans="4:4" ht="13.2" x14ac:dyDescent="0.25">
      <c r="D802" s="9"/>
    </row>
    <row r="803" spans="4:4" ht="13.2" x14ac:dyDescent="0.25">
      <c r="D803" s="9"/>
    </row>
    <row r="804" spans="4:4" ht="13.2" x14ac:dyDescent="0.25">
      <c r="D804" s="9"/>
    </row>
    <row r="805" spans="4:4" ht="13.2" x14ac:dyDescent="0.25">
      <c r="D805" s="9"/>
    </row>
    <row r="806" spans="4:4" ht="13.2" x14ac:dyDescent="0.25">
      <c r="D806" s="9"/>
    </row>
    <row r="807" spans="4:4" ht="13.2" x14ac:dyDescent="0.25">
      <c r="D807" s="9"/>
    </row>
    <row r="808" spans="4:4" ht="13.2" x14ac:dyDescent="0.25">
      <c r="D808" s="9"/>
    </row>
    <row r="809" spans="4:4" ht="13.2" x14ac:dyDescent="0.25">
      <c r="D809" s="9"/>
    </row>
    <row r="810" spans="4:4" ht="13.2" x14ac:dyDescent="0.25">
      <c r="D810" s="9"/>
    </row>
    <row r="811" spans="4:4" ht="13.2" x14ac:dyDescent="0.25">
      <c r="D811" s="9"/>
    </row>
    <row r="812" spans="4:4" ht="13.2" x14ac:dyDescent="0.25">
      <c r="D812" s="9"/>
    </row>
    <row r="813" spans="4:4" ht="13.2" x14ac:dyDescent="0.25">
      <c r="D813" s="9"/>
    </row>
    <row r="814" spans="4:4" ht="13.2" x14ac:dyDescent="0.25">
      <c r="D814" s="9"/>
    </row>
    <row r="815" spans="4:4" ht="13.2" x14ac:dyDescent="0.25">
      <c r="D815" s="9"/>
    </row>
    <row r="816" spans="4:4" ht="13.2" x14ac:dyDescent="0.25">
      <c r="D816" s="9"/>
    </row>
    <row r="817" spans="4:4" ht="13.2" x14ac:dyDescent="0.25">
      <c r="D817" s="9"/>
    </row>
    <row r="818" spans="4:4" ht="13.2" x14ac:dyDescent="0.25">
      <c r="D818" s="9"/>
    </row>
    <row r="819" spans="4:4" ht="13.2" x14ac:dyDescent="0.25">
      <c r="D819" s="9"/>
    </row>
    <row r="820" spans="4:4" ht="13.2" x14ac:dyDescent="0.25">
      <c r="D820" s="9"/>
    </row>
    <row r="821" spans="4:4" ht="13.2" x14ac:dyDescent="0.25">
      <c r="D821" s="9"/>
    </row>
    <row r="822" spans="4:4" ht="13.2" x14ac:dyDescent="0.25">
      <c r="D822" s="9"/>
    </row>
    <row r="823" spans="4:4" ht="13.2" x14ac:dyDescent="0.25">
      <c r="D823" s="9"/>
    </row>
    <row r="824" spans="4:4" ht="13.2" x14ac:dyDescent="0.25">
      <c r="D824" s="9"/>
    </row>
    <row r="825" spans="4:4" ht="13.2" x14ac:dyDescent="0.25">
      <c r="D825" s="9"/>
    </row>
    <row r="826" spans="4:4" ht="13.2" x14ac:dyDescent="0.25">
      <c r="D826" s="9"/>
    </row>
    <row r="827" spans="4:4" ht="13.2" x14ac:dyDescent="0.25">
      <c r="D827" s="9"/>
    </row>
    <row r="828" spans="4:4" ht="13.2" x14ac:dyDescent="0.25">
      <c r="D828" s="9"/>
    </row>
    <row r="829" spans="4:4" ht="13.2" x14ac:dyDescent="0.25">
      <c r="D829" s="9"/>
    </row>
    <row r="830" spans="4:4" ht="13.2" x14ac:dyDescent="0.25">
      <c r="D830" s="9"/>
    </row>
    <row r="831" spans="4:4" ht="13.2" x14ac:dyDescent="0.25">
      <c r="D831" s="9"/>
    </row>
    <row r="832" spans="4:4" ht="13.2" x14ac:dyDescent="0.25">
      <c r="D832" s="9"/>
    </row>
    <row r="833" spans="4:4" ht="13.2" x14ac:dyDescent="0.25">
      <c r="D833" s="9"/>
    </row>
    <row r="834" spans="4:4" ht="13.2" x14ac:dyDescent="0.25">
      <c r="D834" s="9"/>
    </row>
    <row r="835" spans="4:4" ht="13.2" x14ac:dyDescent="0.25">
      <c r="D835" s="9"/>
    </row>
    <row r="836" spans="4:4" ht="13.2" x14ac:dyDescent="0.25">
      <c r="D836" s="9"/>
    </row>
    <row r="837" spans="4:4" ht="13.2" x14ac:dyDescent="0.25">
      <c r="D837" s="9"/>
    </row>
    <row r="838" spans="4:4" ht="13.2" x14ac:dyDescent="0.25">
      <c r="D838" s="9"/>
    </row>
    <row r="839" spans="4:4" ht="13.2" x14ac:dyDescent="0.25">
      <c r="D839" s="9"/>
    </row>
    <row r="840" spans="4:4" ht="13.2" x14ac:dyDescent="0.25">
      <c r="D840" s="9"/>
    </row>
    <row r="841" spans="4:4" ht="13.2" x14ac:dyDescent="0.25">
      <c r="D841" s="9"/>
    </row>
    <row r="842" spans="4:4" ht="13.2" x14ac:dyDescent="0.25">
      <c r="D842" s="9"/>
    </row>
    <row r="843" spans="4:4" ht="13.2" x14ac:dyDescent="0.25">
      <c r="D843" s="9"/>
    </row>
    <row r="844" spans="4:4" ht="13.2" x14ac:dyDescent="0.25">
      <c r="D844" s="9"/>
    </row>
    <row r="845" spans="4:4" ht="13.2" x14ac:dyDescent="0.25">
      <c r="D845" s="9"/>
    </row>
    <row r="846" spans="4:4" ht="13.2" x14ac:dyDescent="0.25">
      <c r="D846" s="9"/>
    </row>
    <row r="847" spans="4:4" ht="13.2" x14ac:dyDescent="0.25">
      <c r="D847" s="9"/>
    </row>
    <row r="848" spans="4:4" ht="13.2" x14ac:dyDescent="0.25">
      <c r="D848" s="9"/>
    </row>
    <row r="849" spans="4:4" ht="13.2" x14ac:dyDescent="0.25">
      <c r="D849" s="9"/>
    </row>
    <row r="850" spans="4:4" ht="13.2" x14ac:dyDescent="0.25">
      <c r="D850" s="9"/>
    </row>
    <row r="851" spans="4:4" ht="13.2" x14ac:dyDescent="0.25">
      <c r="D851" s="9"/>
    </row>
    <row r="852" spans="4:4" ht="13.2" x14ac:dyDescent="0.25">
      <c r="D852" s="9"/>
    </row>
    <row r="853" spans="4:4" ht="13.2" x14ac:dyDescent="0.25">
      <c r="D853" s="9"/>
    </row>
    <row r="854" spans="4:4" ht="13.2" x14ac:dyDescent="0.25">
      <c r="D854" s="9"/>
    </row>
    <row r="855" spans="4:4" ht="13.2" x14ac:dyDescent="0.25">
      <c r="D855" s="9"/>
    </row>
    <row r="856" spans="4:4" ht="13.2" x14ac:dyDescent="0.25">
      <c r="D856" s="9"/>
    </row>
    <row r="857" spans="4:4" ht="13.2" x14ac:dyDescent="0.25">
      <c r="D857" s="9"/>
    </row>
    <row r="858" spans="4:4" ht="13.2" x14ac:dyDescent="0.25">
      <c r="D858" s="9"/>
    </row>
    <row r="859" spans="4:4" ht="13.2" x14ac:dyDescent="0.25">
      <c r="D859" s="9"/>
    </row>
    <row r="860" spans="4:4" ht="13.2" x14ac:dyDescent="0.25">
      <c r="D860" s="9"/>
    </row>
    <row r="861" spans="4:4" ht="13.2" x14ac:dyDescent="0.25">
      <c r="D861" s="9"/>
    </row>
    <row r="862" spans="4:4" ht="13.2" x14ac:dyDescent="0.25">
      <c r="D862" s="9"/>
    </row>
    <row r="863" spans="4:4" ht="13.2" x14ac:dyDescent="0.25">
      <c r="D863" s="9"/>
    </row>
    <row r="864" spans="4:4" ht="13.2" x14ac:dyDescent="0.25">
      <c r="D864" s="9"/>
    </row>
    <row r="865" spans="4:4" ht="13.2" x14ac:dyDescent="0.25">
      <c r="D865" s="9"/>
    </row>
    <row r="866" spans="4:4" ht="13.2" x14ac:dyDescent="0.25">
      <c r="D866" s="9"/>
    </row>
    <row r="867" spans="4:4" ht="13.2" x14ac:dyDescent="0.25">
      <c r="D867" s="9"/>
    </row>
    <row r="868" spans="4:4" ht="13.2" x14ac:dyDescent="0.25">
      <c r="D868" s="9"/>
    </row>
    <row r="869" spans="4:4" ht="13.2" x14ac:dyDescent="0.25">
      <c r="D869" s="9"/>
    </row>
    <row r="870" spans="4:4" ht="13.2" x14ac:dyDescent="0.25">
      <c r="D870" s="9"/>
    </row>
    <row r="871" spans="4:4" ht="13.2" x14ac:dyDescent="0.25">
      <c r="D871" s="9"/>
    </row>
    <row r="872" spans="4:4" ht="13.2" x14ac:dyDescent="0.25">
      <c r="D872" s="9"/>
    </row>
    <row r="873" spans="4:4" ht="13.2" x14ac:dyDescent="0.25">
      <c r="D873" s="9"/>
    </row>
    <row r="874" spans="4:4" ht="13.2" x14ac:dyDescent="0.25">
      <c r="D874" s="9"/>
    </row>
    <row r="875" spans="4:4" ht="13.2" x14ac:dyDescent="0.25">
      <c r="D875" s="9"/>
    </row>
    <row r="876" spans="4:4" ht="13.2" x14ac:dyDescent="0.25">
      <c r="D876" s="9"/>
    </row>
    <row r="877" spans="4:4" ht="13.2" x14ac:dyDescent="0.25">
      <c r="D877" s="9"/>
    </row>
    <row r="878" spans="4:4" ht="13.2" x14ac:dyDescent="0.25">
      <c r="D878" s="9"/>
    </row>
    <row r="879" spans="4:4" ht="13.2" x14ac:dyDescent="0.25">
      <c r="D879" s="9"/>
    </row>
    <row r="880" spans="4:4" ht="13.2" x14ac:dyDescent="0.25">
      <c r="D880" s="9"/>
    </row>
    <row r="881" spans="4:4" ht="13.2" x14ac:dyDescent="0.25">
      <c r="D881" s="9"/>
    </row>
    <row r="882" spans="4:4" ht="13.2" x14ac:dyDescent="0.25">
      <c r="D882" s="9"/>
    </row>
    <row r="883" spans="4:4" ht="13.2" x14ac:dyDescent="0.25">
      <c r="D883" s="9"/>
    </row>
    <row r="884" spans="4:4" ht="13.2" x14ac:dyDescent="0.25">
      <c r="D884" s="9"/>
    </row>
    <row r="885" spans="4:4" ht="13.2" x14ac:dyDescent="0.25">
      <c r="D885" s="9"/>
    </row>
    <row r="886" spans="4:4" ht="13.2" x14ac:dyDescent="0.25">
      <c r="D886" s="9"/>
    </row>
    <row r="887" spans="4:4" ht="13.2" x14ac:dyDescent="0.25">
      <c r="D887" s="9"/>
    </row>
    <row r="888" spans="4:4" ht="13.2" x14ac:dyDescent="0.25">
      <c r="D888" s="9"/>
    </row>
    <row r="889" spans="4:4" ht="13.2" x14ac:dyDescent="0.25">
      <c r="D889" s="9"/>
    </row>
    <row r="890" spans="4:4" ht="13.2" x14ac:dyDescent="0.25">
      <c r="D890" s="9"/>
    </row>
    <row r="891" spans="4:4" ht="13.2" x14ac:dyDescent="0.25">
      <c r="D891" s="9"/>
    </row>
    <row r="892" spans="4:4" ht="13.2" x14ac:dyDescent="0.25">
      <c r="D892" s="9"/>
    </row>
    <row r="893" spans="4:4" ht="13.2" x14ac:dyDescent="0.25">
      <c r="D893" s="9"/>
    </row>
    <row r="894" spans="4:4" ht="13.2" x14ac:dyDescent="0.25">
      <c r="D894" s="9"/>
    </row>
    <row r="895" spans="4:4" ht="13.2" x14ac:dyDescent="0.25">
      <c r="D895" s="9"/>
    </row>
    <row r="896" spans="4:4" ht="13.2" x14ac:dyDescent="0.25">
      <c r="D896" s="9"/>
    </row>
    <row r="897" spans="4:4" ht="13.2" x14ac:dyDescent="0.25">
      <c r="D897" s="9"/>
    </row>
    <row r="898" spans="4:4" ht="13.2" x14ac:dyDescent="0.25">
      <c r="D898" s="9"/>
    </row>
    <row r="899" spans="4:4" ht="13.2" x14ac:dyDescent="0.25">
      <c r="D899" s="9"/>
    </row>
    <row r="900" spans="4:4" ht="13.2" x14ac:dyDescent="0.25">
      <c r="D900" s="9"/>
    </row>
    <row r="901" spans="4:4" ht="13.2" x14ac:dyDescent="0.25">
      <c r="D901" s="9"/>
    </row>
    <row r="902" spans="4:4" ht="13.2" x14ac:dyDescent="0.25">
      <c r="D902" s="9"/>
    </row>
    <row r="903" spans="4:4" ht="13.2" x14ac:dyDescent="0.25">
      <c r="D903" s="9"/>
    </row>
    <row r="904" spans="4:4" ht="13.2" x14ac:dyDescent="0.25">
      <c r="D904" s="9"/>
    </row>
    <row r="905" spans="4:4" ht="13.2" x14ac:dyDescent="0.25">
      <c r="D905" s="9"/>
    </row>
    <row r="906" spans="4:4" ht="13.2" x14ac:dyDescent="0.25">
      <c r="D906" s="9"/>
    </row>
    <row r="907" spans="4:4" ht="13.2" x14ac:dyDescent="0.25">
      <c r="D907" s="9"/>
    </row>
    <row r="908" spans="4:4" ht="13.2" x14ac:dyDescent="0.25">
      <c r="D908" s="9"/>
    </row>
    <row r="909" spans="4:4" ht="13.2" x14ac:dyDescent="0.25">
      <c r="D909" s="9"/>
    </row>
    <row r="910" spans="4:4" ht="13.2" x14ac:dyDescent="0.25">
      <c r="D910" s="9"/>
    </row>
    <row r="911" spans="4:4" ht="13.2" x14ac:dyDescent="0.25">
      <c r="D911" s="9"/>
    </row>
    <row r="912" spans="4:4" ht="13.2" x14ac:dyDescent="0.25">
      <c r="D912" s="9"/>
    </row>
    <row r="913" spans="4:4" ht="13.2" x14ac:dyDescent="0.25">
      <c r="D913" s="9"/>
    </row>
    <row r="914" spans="4:4" ht="13.2" x14ac:dyDescent="0.25">
      <c r="D914" s="9"/>
    </row>
    <row r="915" spans="4:4" ht="13.2" x14ac:dyDescent="0.25">
      <c r="D915" s="9"/>
    </row>
    <row r="916" spans="4:4" ht="13.2" x14ac:dyDescent="0.25">
      <c r="D916" s="9"/>
    </row>
    <row r="917" spans="4:4" ht="13.2" x14ac:dyDescent="0.25">
      <c r="D917" s="9"/>
    </row>
    <row r="918" spans="4:4" ht="13.2" x14ac:dyDescent="0.25">
      <c r="D918" s="9"/>
    </row>
    <row r="919" spans="4:4" ht="13.2" x14ac:dyDescent="0.25">
      <c r="D919" s="9"/>
    </row>
    <row r="920" spans="4:4" ht="13.2" x14ac:dyDescent="0.25">
      <c r="D920" s="9"/>
    </row>
    <row r="921" spans="4:4" ht="13.2" x14ac:dyDescent="0.25">
      <c r="D921" s="9"/>
    </row>
    <row r="922" spans="4:4" ht="13.2" x14ac:dyDescent="0.25">
      <c r="D922" s="9"/>
    </row>
    <row r="923" spans="4:4" ht="13.2" x14ac:dyDescent="0.25">
      <c r="D923" s="9"/>
    </row>
    <row r="924" spans="4:4" ht="13.2" x14ac:dyDescent="0.25">
      <c r="D924" s="9"/>
    </row>
    <row r="925" spans="4:4" ht="13.2" x14ac:dyDescent="0.25">
      <c r="D925" s="9"/>
    </row>
    <row r="926" spans="4:4" ht="13.2" x14ac:dyDescent="0.25">
      <c r="D926" s="9"/>
    </row>
    <row r="927" spans="4:4" ht="13.2" x14ac:dyDescent="0.25">
      <c r="D927" s="9"/>
    </row>
    <row r="928" spans="4:4" ht="13.2" x14ac:dyDescent="0.25">
      <c r="D928" s="9"/>
    </row>
    <row r="929" spans="4:4" ht="13.2" x14ac:dyDescent="0.25">
      <c r="D929" s="9"/>
    </row>
    <row r="930" spans="4:4" ht="13.2" x14ac:dyDescent="0.25">
      <c r="D930" s="9"/>
    </row>
    <row r="931" spans="4:4" ht="13.2" x14ac:dyDescent="0.25">
      <c r="D931" s="9"/>
    </row>
    <row r="932" spans="4:4" ht="13.2" x14ac:dyDescent="0.25">
      <c r="D932" s="9"/>
    </row>
    <row r="933" spans="4:4" ht="13.2" x14ac:dyDescent="0.25">
      <c r="D933" s="9"/>
    </row>
    <row r="934" spans="4:4" ht="13.2" x14ac:dyDescent="0.25">
      <c r="D934" s="9"/>
    </row>
    <row r="935" spans="4:4" ht="13.2" x14ac:dyDescent="0.25">
      <c r="D935" s="9"/>
    </row>
    <row r="936" spans="4:4" ht="13.2" x14ac:dyDescent="0.25">
      <c r="D936" s="9"/>
    </row>
    <row r="937" spans="4:4" ht="13.2" x14ac:dyDescent="0.25">
      <c r="D937" s="9"/>
    </row>
    <row r="938" spans="4:4" ht="13.2" x14ac:dyDescent="0.25">
      <c r="D938" s="9"/>
    </row>
    <row r="939" spans="4:4" ht="13.2" x14ac:dyDescent="0.25">
      <c r="D939" s="9"/>
    </row>
    <row r="940" spans="4:4" ht="13.2" x14ac:dyDescent="0.25">
      <c r="D940" s="9"/>
    </row>
    <row r="941" spans="4:4" ht="13.2" x14ac:dyDescent="0.25">
      <c r="D941" s="9"/>
    </row>
    <row r="942" spans="4:4" ht="13.2" x14ac:dyDescent="0.25">
      <c r="D942" s="9"/>
    </row>
    <row r="943" spans="4:4" ht="13.2" x14ac:dyDescent="0.25">
      <c r="D943" s="9"/>
    </row>
    <row r="944" spans="4:4" ht="13.2" x14ac:dyDescent="0.25">
      <c r="D944" s="9"/>
    </row>
    <row r="945" spans="4:4" ht="13.2" x14ac:dyDescent="0.25">
      <c r="D945" s="9"/>
    </row>
    <row r="946" spans="4:4" ht="13.2" x14ac:dyDescent="0.25">
      <c r="D946" s="9"/>
    </row>
    <row r="947" spans="4:4" ht="13.2" x14ac:dyDescent="0.25">
      <c r="D947" s="9"/>
    </row>
    <row r="948" spans="4:4" ht="13.2" x14ac:dyDescent="0.25">
      <c r="D948" s="9"/>
    </row>
    <row r="949" spans="4:4" ht="13.2" x14ac:dyDescent="0.25">
      <c r="D949" s="9"/>
    </row>
    <row r="950" spans="4:4" ht="13.2" x14ac:dyDescent="0.25">
      <c r="D950" s="9"/>
    </row>
    <row r="951" spans="4:4" ht="13.2" x14ac:dyDescent="0.25">
      <c r="D951" s="9"/>
    </row>
    <row r="952" spans="4:4" ht="13.2" x14ac:dyDescent="0.25">
      <c r="D952" s="9"/>
    </row>
    <row r="953" spans="4:4" ht="13.2" x14ac:dyDescent="0.25">
      <c r="D953" s="9"/>
    </row>
    <row r="954" spans="4:4" ht="13.2" x14ac:dyDescent="0.25">
      <c r="D954" s="9"/>
    </row>
    <row r="955" spans="4:4" ht="13.2" x14ac:dyDescent="0.25">
      <c r="D955" s="9"/>
    </row>
    <row r="956" spans="4:4" ht="13.2" x14ac:dyDescent="0.25">
      <c r="D956" s="9"/>
    </row>
    <row r="957" spans="4:4" ht="13.2" x14ac:dyDescent="0.25">
      <c r="D957" s="9"/>
    </row>
    <row r="958" spans="4:4" ht="13.2" x14ac:dyDescent="0.25">
      <c r="D958" s="9"/>
    </row>
    <row r="959" spans="4:4" ht="13.2" x14ac:dyDescent="0.25">
      <c r="D959" s="9"/>
    </row>
    <row r="960" spans="4:4" ht="13.2" x14ac:dyDescent="0.25">
      <c r="D960" s="9"/>
    </row>
    <row r="961" spans="4:4" ht="13.2" x14ac:dyDescent="0.25">
      <c r="D961" s="9"/>
    </row>
    <row r="962" spans="4:4" ht="13.2" x14ac:dyDescent="0.25">
      <c r="D962" s="9"/>
    </row>
    <row r="963" spans="4:4" ht="13.2" x14ac:dyDescent="0.25">
      <c r="D963" s="9"/>
    </row>
    <row r="964" spans="4:4" ht="13.2" x14ac:dyDescent="0.25">
      <c r="D964" s="9"/>
    </row>
    <row r="965" spans="4:4" ht="13.2" x14ac:dyDescent="0.25">
      <c r="D965" s="9"/>
    </row>
    <row r="966" spans="4:4" ht="13.2" x14ac:dyDescent="0.25">
      <c r="D966" s="9"/>
    </row>
    <row r="967" spans="4:4" ht="13.2" x14ac:dyDescent="0.25">
      <c r="D967" s="9"/>
    </row>
    <row r="968" spans="4:4" ht="13.2" x14ac:dyDescent="0.25">
      <c r="D968" s="9"/>
    </row>
    <row r="969" spans="4:4" ht="13.2" x14ac:dyDescent="0.25">
      <c r="D969" s="9"/>
    </row>
    <row r="970" spans="4:4" ht="13.2" x14ac:dyDescent="0.25">
      <c r="D970" s="9"/>
    </row>
    <row r="971" spans="4:4" ht="13.2" x14ac:dyDescent="0.25">
      <c r="D971" s="9"/>
    </row>
    <row r="972" spans="4:4" ht="13.2" x14ac:dyDescent="0.25">
      <c r="D972" s="9"/>
    </row>
    <row r="973" spans="4:4" ht="13.2" x14ac:dyDescent="0.25">
      <c r="D973" s="9"/>
    </row>
    <row r="974" spans="4:4" ht="13.2" x14ac:dyDescent="0.25">
      <c r="D974" s="9"/>
    </row>
    <row r="975" spans="4:4" ht="13.2" x14ac:dyDescent="0.25">
      <c r="D975" s="9"/>
    </row>
    <row r="976" spans="4:4" ht="13.2" x14ac:dyDescent="0.25">
      <c r="D976" s="9"/>
    </row>
    <row r="977" spans="4:4" ht="13.2" x14ac:dyDescent="0.25">
      <c r="D977" s="9"/>
    </row>
    <row r="978" spans="4:4" ht="13.2" x14ac:dyDescent="0.25">
      <c r="D978" s="9"/>
    </row>
    <row r="979" spans="4:4" ht="13.2" x14ac:dyDescent="0.25">
      <c r="D979" s="9"/>
    </row>
    <row r="980" spans="4:4" ht="13.2" x14ac:dyDescent="0.25">
      <c r="D980" s="9"/>
    </row>
    <row r="981" spans="4:4" ht="13.2" x14ac:dyDescent="0.25">
      <c r="D981" s="9"/>
    </row>
    <row r="982" spans="4:4" ht="13.2" x14ac:dyDescent="0.25">
      <c r="D982" s="9"/>
    </row>
    <row r="983" spans="4:4" ht="13.2" x14ac:dyDescent="0.25">
      <c r="D983" s="9"/>
    </row>
    <row r="984" spans="4:4" ht="13.2" x14ac:dyDescent="0.25">
      <c r="D984" s="9"/>
    </row>
    <row r="985" spans="4:4" ht="13.2" x14ac:dyDescent="0.25">
      <c r="D985" s="9"/>
    </row>
    <row r="986" spans="4:4" ht="13.2" x14ac:dyDescent="0.25">
      <c r="D986" s="9"/>
    </row>
    <row r="987" spans="4:4" ht="13.2" x14ac:dyDescent="0.25">
      <c r="D987" s="9"/>
    </row>
    <row r="988" spans="4:4" ht="13.2" x14ac:dyDescent="0.25">
      <c r="D988" s="9"/>
    </row>
    <row r="989" spans="4:4" ht="13.2" x14ac:dyDescent="0.25">
      <c r="D989" s="9"/>
    </row>
    <row r="990" spans="4:4" ht="13.2" x14ac:dyDescent="0.25">
      <c r="D990" s="9"/>
    </row>
    <row r="991" spans="4:4" ht="13.2" x14ac:dyDescent="0.25">
      <c r="D991" s="9"/>
    </row>
    <row r="992" spans="4:4" ht="13.2" x14ac:dyDescent="0.25">
      <c r="D992" s="9"/>
    </row>
    <row r="993" spans="4:4" ht="13.2" x14ac:dyDescent="0.25">
      <c r="D993" s="9"/>
    </row>
    <row r="994" spans="4:4" ht="13.2" x14ac:dyDescent="0.25">
      <c r="D994" s="9"/>
    </row>
    <row r="995" spans="4:4" ht="13.2" x14ac:dyDescent="0.25">
      <c r="D995" s="9"/>
    </row>
    <row r="996" spans="4:4" ht="13.2" x14ac:dyDescent="0.25">
      <c r="D996" s="9"/>
    </row>
    <row r="997" spans="4:4" ht="13.2" x14ac:dyDescent="0.25">
      <c r="D997" s="9"/>
    </row>
    <row r="998" spans="4:4" ht="13.2" x14ac:dyDescent="0.25">
      <c r="D998" s="9"/>
    </row>
    <row r="999" spans="4:4" ht="13.2" x14ac:dyDescent="0.25">
      <c r="D999" s="9"/>
    </row>
    <row r="1000" spans="4:4" ht="13.2" x14ac:dyDescent="0.25">
      <c r="D1000" s="9"/>
    </row>
    <row r="1001" spans="4:4" ht="13.2" x14ac:dyDescent="0.25">
      <c r="D1001" s="9"/>
    </row>
    <row r="1002" spans="4:4" ht="13.2" x14ac:dyDescent="0.25">
      <c r="D1002" s="9"/>
    </row>
    <row r="1003" spans="4:4" ht="13.2" x14ac:dyDescent="0.25">
      <c r="D1003" s="9"/>
    </row>
    <row r="1004" spans="4:4" ht="13.2" x14ac:dyDescent="0.25">
      <c r="D1004" s="9"/>
    </row>
    <row r="1005" spans="4:4" ht="13.2" x14ac:dyDescent="0.25">
      <c r="D1005" s="9"/>
    </row>
    <row r="1006" spans="4:4" ht="13.2" x14ac:dyDescent="0.25">
      <c r="D1006" s="9"/>
    </row>
    <row r="1007" spans="4:4" ht="13.2" x14ac:dyDescent="0.25">
      <c r="D1007" s="9"/>
    </row>
    <row r="1008" spans="4:4" ht="13.2" x14ac:dyDescent="0.25">
      <c r="D1008" s="9"/>
    </row>
    <row r="1009" spans="4:4" ht="13.2" x14ac:dyDescent="0.25">
      <c r="D1009" s="9"/>
    </row>
    <row r="1010" spans="4:4" ht="13.2" x14ac:dyDescent="0.25">
      <c r="D1010" s="9"/>
    </row>
    <row r="1011" spans="4:4" ht="13.2" x14ac:dyDescent="0.25">
      <c r="D1011" s="9"/>
    </row>
    <row r="1012" spans="4:4" ht="13.2" x14ac:dyDescent="0.25">
      <c r="D1012" s="9"/>
    </row>
    <row r="1013" spans="4:4" ht="13.2" x14ac:dyDescent="0.25">
      <c r="D1013" s="9"/>
    </row>
    <row r="1014" spans="4:4" ht="13.2" x14ac:dyDescent="0.25">
      <c r="D1014" s="9"/>
    </row>
    <row r="1015" spans="4:4" ht="13.2" x14ac:dyDescent="0.25">
      <c r="D1015" s="9"/>
    </row>
    <row r="1016" spans="4:4" ht="13.2" x14ac:dyDescent="0.25">
      <c r="D1016" s="9"/>
    </row>
    <row r="1017" spans="4:4" ht="13.2" x14ac:dyDescent="0.25">
      <c r="D1017" s="9"/>
    </row>
    <row r="1018" spans="4:4" ht="13.2" x14ac:dyDescent="0.25">
      <c r="D1018" s="9"/>
    </row>
    <row r="1019" spans="4:4" ht="13.2" x14ac:dyDescent="0.25">
      <c r="D1019" s="9"/>
    </row>
    <row r="1020" spans="4:4" ht="13.2" x14ac:dyDescent="0.25">
      <c r="D1020" s="9"/>
    </row>
    <row r="1021" spans="4:4" ht="13.2" x14ac:dyDescent="0.25">
      <c r="D1021" s="9"/>
    </row>
    <row r="1022" spans="4:4" ht="13.2" x14ac:dyDescent="0.25">
      <c r="D1022" s="9"/>
    </row>
    <row r="1023" spans="4:4" ht="13.2" x14ac:dyDescent="0.25">
      <c r="D1023" s="9"/>
    </row>
    <row r="1024" spans="4:4" ht="13.2" x14ac:dyDescent="0.25">
      <c r="D1024" s="9"/>
    </row>
    <row r="1025" spans="4:4" ht="13.2" x14ac:dyDescent="0.25">
      <c r="D1025" s="9"/>
    </row>
    <row r="1026" spans="4:4" ht="13.2" x14ac:dyDescent="0.25">
      <c r="D1026" s="9"/>
    </row>
    <row r="1027" spans="4:4" ht="13.2" x14ac:dyDescent="0.25">
      <c r="D1027" s="9"/>
    </row>
    <row r="1028" spans="4:4" ht="13.2" x14ac:dyDescent="0.25">
      <c r="D1028" s="9"/>
    </row>
    <row r="1029" spans="4:4" ht="13.2" x14ac:dyDescent="0.25">
      <c r="D1029" s="9"/>
    </row>
    <row r="1030" spans="4:4" ht="13.2" x14ac:dyDescent="0.25">
      <c r="D1030" s="9"/>
    </row>
    <row r="1031" spans="4:4" ht="13.2" x14ac:dyDescent="0.25">
      <c r="D1031" s="9"/>
    </row>
    <row r="1032" spans="4:4" ht="13.2" x14ac:dyDescent="0.25">
      <c r="D1032" s="9"/>
    </row>
    <row r="1033" spans="4:4" ht="13.2" x14ac:dyDescent="0.25">
      <c r="D1033" s="9"/>
    </row>
    <row r="1034" spans="4:4" ht="13.2" x14ac:dyDescent="0.25">
      <c r="D1034" s="9"/>
    </row>
  </sheetData>
  <phoneticPr fontId="18" type="noConversion"/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1" r:id="rId8"/>
    <hyperlink ref="B12" r:id="rId9"/>
    <hyperlink ref="B14" r:id="rId10"/>
    <hyperlink ref="B18" r:id="rId11"/>
    <hyperlink ref="B19" r:id="rId12"/>
    <hyperlink ref="B23" r:id="rId13"/>
    <hyperlink ref="B24" r:id="rId14"/>
    <hyperlink ref="B25" r:id="rId15"/>
    <hyperlink ref="B26" r:id="rId16"/>
    <hyperlink ref="B27" r:id="rId17"/>
    <hyperlink ref="B29" r:id="rId18"/>
    <hyperlink ref="B36" r:id="rId19" display="http://www.aliexpress.com/item/3D-printer-parts-Ultimaker-2-Build-Platform-Glass-Retainer-4-stainless-steel-glass-heated-bed-clip/32278804966.html"/>
    <hyperlink ref="B37" r:id="rId20"/>
    <hyperlink ref="B38" r:id="rId21"/>
    <hyperlink ref="B39" r:id="rId22"/>
    <hyperlink ref="B42" r:id="rId23"/>
    <hyperlink ref="B43" r:id="rId24"/>
    <hyperlink ref="B47" r:id="rId25"/>
    <hyperlink ref="B54" r:id="rId26"/>
    <hyperlink ref="B55" r:id="rId27"/>
    <hyperlink ref="B56" r:id="rId28"/>
    <hyperlink ref="B60" r:id="rId29"/>
    <hyperlink ref="B61" r:id="rId30"/>
    <hyperlink ref="B62" r:id="rId31"/>
    <hyperlink ref="B63" r:id="rId32"/>
    <hyperlink ref="B64" r:id="rId33"/>
    <hyperlink ref="B69" r:id="rId34"/>
    <hyperlink ref="B70" r:id="rId35"/>
    <hyperlink ref="B71" r:id="rId36"/>
    <hyperlink ref="B72" r:id="rId37" location="catalog/121/848/=xfbqxr"/>
    <hyperlink ref="B10" r:id="rId38"/>
    <hyperlink ref="B41" r:id="rId39"/>
    <hyperlink ref="B33" r:id="rId40"/>
    <hyperlink ref="B34" r:id="rId41"/>
    <hyperlink ref="B35" r:id="rId4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/>
  </sheetViews>
  <sheetFormatPr defaultColWidth="14.44140625" defaultRowHeight="15.75" customHeight="1" x14ac:dyDescent="0.25"/>
  <cols>
    <col min="1" max="1" width="30.33203125" customWidth="1"/>
    <col min="2" max="2" width="9.5546875" customWidth="1"/>
    <col min="3" max="3" width="21.44140625" customWidth="1"/>
    <col min="5" max="5" width="19.44140625" customWidth="1"/>
  </cols>
  <sheetData>
    <row r="1" spans="1:26" x14ac:dyDescent="0.25">
      <c r="A1" s="38" t="s">
        <v>0</v>
      </c>
      <c r="B1" s="38" t="s">
        <v>74</v>
      </c>
      <c r="C1" s="38" t="s">
        <v>75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x14ac:dyDescent="0.25">
      <c r="A2" s="40" t="s">
        <v>76</v>
      </c>
      <c r="B2" s="41"/>
      <c r="C2" s="41"/>
      <c r="E2" s="27" t="s">
        <v>77</v>
      </c>
      <c r="F2" s="13"/>
    </row>
    <row r="3" spans="1:26" x14ac:dyDescent="0.25">
      <c r="A3" s="8"/>
      <c r="B3" s="8"/>
      <c r="C3" s="8"/>
      <c r="E3" s="8" t="s">
        <v>78</v>
      </c>
      <c r="F3">
        <f>B6</f>
        <v>16</v>
      </c>
    </row>
    <row r="4" spans="1:26" x14ac:dyDescent="0.25">
      <c r="A4" s="8" t="s">
        <v>79</v>
      </c>
      <c r="B4" s="8">
        <v>22</v>
      </c>
      <c r="C4" s="8" t="s">
        <v>80</v>
      </c>
      <c r="E4" s="8" t="s">
        <v>80</v>
      </c>
      <c r="F4">
        <f>B4+B7+B9+B12+B15+B16+B22+B24+B25</f>
        <v>75</v>
      </c>
    </row>
    <row r="5" spans="1:26" x14ac:dyDescent="0.25">
      <c r="A5" s="8" t="s">
        <v>81</v>
      </c>
      <c r="B5" s="8">
        <f>12*4</f>
        <v>48</v>
      </c>
      <c r="C5" s="8" t="s">
        <v>82</v>
      </c>
      <c r="E5" s="8" t="s">
        <v>82</v>
      </c>
      <c r="F5">
        <f>B5+B20+B21</f>
        <v>57</v>
      </c>
    </row>
    <row r="6" spans="1:26" x14ac:dyDescent="0.25">
      <c r="A6" s="8" t="s">
        <v>83</v>
      </c>
      <c r="B6" s="8">
        <v>16</v>
      </c>
      <c r="C6" s="8" t="s">
        <v>78</v>
      </c>
      <c r="E6" s="8" t="s">
        <v>84</v>
      </c>
      <c r="F6">
        <f>B13+B14</f>
        <v>5</v>
      </c>
    </row>
    <row r="7" spans="1:26" x14ac:dyDescent="0.25">
      <c r="A7" s="8" t="s">
        <v>85</v>
      </c>
      <c r="B7" s="8">
        <v>20</v>
      </c>
      <c r="C7" s="8" t="s">
        <v>80</v>
      </c>
      <c r="E7" s="8" t="s">
        <v>86</v>
      </c>
      <c r="F7" s="8">
        <v>4</v>
      </c>
    </row>
    <row r="8" spans="1:26" x14ac:dyDescent="0.25">
      <c r="A8" s="8" t="s">
        <v>87</v>
      </c>
      <c r="B8" s="8">
        <v>8</v>
      </c>
      <c r="C8" s="8" t="s">
        <v>88</v>
      </c>
      <c r="E8" s="8" t="s">
        <v>89</v>
      </c>
      <c r="F8">
        <f>B11+B12+B26</f>
        <v>14</v>
      </c>
    </row>
    <row r="9" spans="1:26" x14ac:dyDescent="0.25">
      <c r="A9" s="8" t="s">
        <v>90</v>
      </c>
      <c r="B9" s="8">
        <v>6</v>
      </c>
      <c r="C9" s="8" t="s">
        <v>80</v>
      </c>
      <c r="E9" s="8" t="s">
        <v>91</v>
      </c>
      <c r="F9">
        <f>B17</f>
        <v>6</v>
      </c>
    </row>
    <row r="10" spans="1:26" x14ac:dyDescent="0.25">
      <c r="A10" s="40" t="s">
        <v>92</v>
      </c>
      <c r="B10" s="41"/>
      <c r="C10" s="41"/>
      <c r="E10" s="8" t="s">
        <v>88</v>
      </c>
      <c r="F10">
        <f>B8</f>
        <v>8</v>
      </c>
    </row>
    <row r="11" spans="1:26" x14ac:dyDescent="0.25">
      <c r="A11" s="8" t="s">
        <v>93</v>
      </c>
      <c r="B11" s="8">
        <v>8</v>
      </c>
      <c r="C11" s="8" t="s">
        <v>89</v>
      </c>
      <c r="E11" s="8" t="s">
        <v>94</v>
      </c>
      <c r="F11" s="8">
        <v>12</v>
      </c>
    </row>
    <row r="12" spans="1:26" x14ac:dyDescent="0.25">
      <c r="A12" s="8" t="s">
        <v>95</v>
      </c>
      <c r="B12" s="8">
        <v>4</v>
      </c>
      <c r="C12" s="8" t="s">
        <v>80</v>
      </c>
      <c r="E12" s="8" t="s">
        <v>96</v>
      </c>
      <c r="F12" s="8">
        <v>4</v>
      </c>
    </row>
    <row r="13" spans="1:26" x14ac:dyDescent="0.25">
      <c r="A13" s="8" t="s">
        <v>97</v>
      </c>
      <c r="B13" s="8">
        <v>4</v>
      </c>
      <c r="C13" s="8" t="s">
        <v>84</v>
      </c>
    </row>
    <row r="14" spans="1:26" x14ac:dyDescent="0.25">
      <c r="A14" s="8" t="s">
        <v>98</v>
      </c>
      <c r="B14" s="8">
        <v>1</v>
      </c>
      <c r="C14" s="8" t="s">
        <v>84</v>
      </c>
    </row>
    <row r="15" spans="1:26" x14ac:dyDescent="0.25">
      <c r="A15" s="8" t="s">
        <v>99</v>
      </c>
      <c r="B15" s="8">
        <v>13</v>
      </c>
      <c r="C15" s="8" t="s">
        <v>80</v>
      </c>
    </row>
    <row r="16" spans="1:26" x14ac:dyDescent="0.25">
      <c r="A16" s="8" t="s">
        <v>100</v>
      </c>
      <c r="B16" s="8">
        <v>2</v>
      </c>
      <c r="C16" s="8" t="s">
        <v>80</v>
      </c>
    </row>
    <row r="17" spans="1:3" x14ac:dyDescent="0.25">
      <c r="A17" s="8" t="s">
        <v>101</v>
      </c>
      <c r="B17" s="8">
        <v>6</v>
      </c>
      <c r="C17" s="8" t="s">
        <v>91</v>
      </c>
    </row>
    <row r="18" spans="1:3" x14ac:dyDescent="0.25">
      <c r="A18" s="8" t="s">
        <v>102</v>
      </c>
      <c r="B18" s="8">
        <v>4</v>
      </c>
      <c r="C18" s="8" t="s">
        <v>86</v>
      </c>
    </row>
    <row r="19" spans="1:3" x14ac:dyDescent="0.25">
      <c r="A19" s="40" t="s">
        <v>103</v>
      </c>
      <c r="B19" s="42"/>
      <c r="C19" s="42"/>
    </row>
    <row r="20" spans="1:3" x14ac:dyDescent="0.25">
      <c r="A20" s="8" t="s">
        <v>104</v>
      </c>
      <c r="B20" s="8">
        <v>4</v>
      </c>
      <c r="C20" s="8" t="s">
        <v>82</v>
      </c>
    </row>
    <row r="21" spans="1:3" x14ac:dyDescent="0.25">
      <c r="A21" s="8" t="s">
        <v>105</v>
      </c>
      <c r="B21" s="8">
        <v>5</v>
      </c>
      <c r="C21" s="8" t="s">
        <v>82</v>
      </c>
    </row>
    <row r="22" spans="1:3" x14ac:dyDescent="0.25">
      <c r="A22" s="8" t="s">
        <v>106</v>
      </c>
      <c r="B22" s="8">
        <v>2</v>
      </c>
      <c r="C22" s="8" t="s">
        <v>80</v>
      </c>
    </row>
    <row r="23" spans="1:3" x14ac:dyDescent="0.25">
      <c r="A23" s="40" t="s">
        <v>107</v>
      </c>
      <c r="B23" s="42"/>
      <c r="C23" s="42"/>
    </row>
    <row r="24" spans="1:3" x14ac:dyDescent="0.25">
      <c r="A24" s="8" t="s">
        <v>108</v>
      </c>
      <c r="B24" s="8">
        <v>4</v>
      </c>
      <c r="C24" s="8" t="s">
        <v>80</v>
      </c>
    </row>
    <row r="25" spans="1:3" x14ac:dyDescent="0.25">
      <c r="A25" s="8" t="s">
        <v>109</v>
      </c>
      <c r="B25" s="8">
        <v>2</v>
      </c>
      <c r="C25" s="8" t="s">
        <v>80</v>
      </c>
    </row>
    <row r="26" spans="1:3" x14ac:dyDescent="0.25">
      <c r="A26" s="8" t="s">
        <v>109</v>
      </c>
      <c r="B26" s="8">
        <v>2</v>
      </c>
      <c r="C26" s="8" t="s">
        <v>110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Vitamins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周国浩</cp:lastModifiedBy>
  <dcterms:modified xsi:type="dcterms:W3CDTF">2016-05-25T06:23:52Z</dcterms:modified>
</cp:coreProperties>
</file>