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G:\Projects\"/>
    </mc:Choice>
  </mc:AlternateContent>
  <xr:revisionPtr revIDLastSave="0" documentId="13_ncr:1_{221AA350-467A-450B-BF0C-63F28489B11C}" xr6:coauthVersionLast="47" xr6:coauthVersionMax="47" xr10:uidLastSave="{00000000-0000-0000-0000-000000000000}"/>
  <bookViews>
    <workbookView xWindow="-28920" yWindow="-120" windowWidth="28110" windowHeight="16440" activeTab="1" xr2:uid="{615E4E03-2983-4C85-A529-8026CD190B55}"/>
  </bookViews>
  <sheets>
    <sheet name="Detailing Chart" sheetId="2" r:id="rId1"/>
    <sheet name="Detailing" sheetId="1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2" i="1"/>
  <c r="M46" i="1"/>
  <c r="N46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2" i="1"/>
  <c r="A3" i="2"/>
  <c r="A7" i="2" l="1"/>
  <c r="A6" i="2"/>
  <c r="A4" i="2"/>
  <c r="A5" i="2"/>
</calcChain>
</file>

<file path=xl/sharedStrings.xml><?xml version="1.0" encoding="utf-8"?>
<sst xmlns="http://schemas.openxmlformats.org/spreadsheetml/2006/main" count="82" uniqueCount="37">
  <si>
    <t>Project ID</t>
  </si>
  <si>
    <t>Total Projects</t>
  </si>
  <si>
    <t>Error Projects</t>
  </si>
  <si>
    <t>No-Error Projects</t>
  </si>
  <si>
    <t>No-Error Percentages</t>
  </si>
  <si>
    <t>Error Percentages</t>
  </si>
  <si>
    <t>Column1</t>
  </si>
  <si>
    <t>Column2</t>
  </si>
  <si>
    <t>Complete</t>
  </si>
  <si>
    <t>Error Date</t>
  </si>
  <si>
    <t>Date Started</t>
  </si>
  <si>
    <t>Error Level</t>
  </si>
  <si>
    <t>Level</t>
  </si>
  <si>
    <t xml:space="preserve">1: Air Reactor  </t>
  </si>
  <si>
    <t xml:space="preserve">2: Booster  </t>
  </si>
  <si>
    <t xml:space="preserve">3: Booster Cleat &amp; Lead  </t>
  </si>
  <si>
    <t xml:space="preserve">4: Core and Coil  </t>
  </si>
  <si>
    <t xml:space="preserve">5: Core Stacking  </t>
  </si>
  <si>
    <t xml:space="preserve">6: E-Assembly  </t>
  </si>
  <si>
    <t xml:space="preserve">7: HV Cleat &amp; Lead  </t>
  </si>
  <si>
    <t xml:space="preserve">8: LV Cleat &amp; Lead  </t>
  </si>
  <si>
    <t>9: Internal</t>
  </si>
  <si>
    <t>10: Reactor Cleat &amp; Lead</t>
  </si>
  <si>
    <t>11: Top Rack</t>
  </si>
  <si>
    <t>12: Nameplate</t>
  </si>
  <si>
    <t>13: Design</t>
  </si>
  <si>
    <t>Due Date</t>
  </si>
  <si>
    <t>Send Date</t>
  </si>
  <si>
    <t>Issue</t>
  </si>
  <si>
    <t>Corrected (Initial Detailing)</t>
  </si>
  <si>
    <t>1: NC</t>
  </si>
  <si>
    <t>2: OCR</t>
  </si>
  <si>
    <t>Error</t>
  </si>
  <si>
    <t>Error Tracking</t>
  </si>
  <si>
    <t>3: No Issues</t>
  </si>
  <si>
    <t>Days Remain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</si>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</sst>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9.9978637043366805E-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85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3" tint="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</a:t>
            </a:r>
            <a:r>
              <a:rPr lang="en-US" baseline="0"/>
              <a:t> </a:t>
            </a:r>
            <a:r>
              <a:rPr lang="en-US"/>
              <a:t>Error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'Detailing Chart'!$B$6:$B$7</c:f>
              <c:strCache>
                <c:ptCount val="2"/>
                <c:pt idx="0">
                  <c:v>Error Percentages</c:v>
                </c:pt>
                <c:pt idx="1">
                  <c:v>No-Error Percentages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1F2-4BC4-BA5C-C9B92CF5DB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1F2-4BC4-BA5C-C9B92CF5DB9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'Detailing Chart'!$B$6:$B$7</c:f>
              <c:strCache>
                <c:ptCount val="2"/>
                <c:pt idx="0">
                  <c:v>Error Percentages</c:v>
                </c:pt>
                <c:pt idx="1">
                  <c:v>No-Error Percentages</c:v>
                </c:pt>
              </c:strCache>
            </c:strRef>
          </c:cat>
          <c:val>
            <c:numRef>
              <c:f>'Detailing Chart'!$A$6:$A$7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F2-4BC4-BA5C-C9B92CF5DB9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9525</xdr:rowOff>
    </xdr:from>
    <xdr:to>
      <xdr:col>10</xdr:col>
      <xdr:colOff>257175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6F025B-24B2-4F2D-A940-CD4F49D8A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75FBF1-8117-43D5-961F-6E59068B921E}" name="Table24" displayName="Table24" ref="A2:B7" totalsRowShown="0">
  <autoFilter ref="A2:B7" xr:uid="{F975FBF1-8117-43D5-961F-6E59068B921E}"/>
  <tableColumns count="2">
    <tableColumn id="1" xr3:uid="{E481F1AD-0656-4A44-8D0F-74D0EA48FC07}" name="Column1"/>
    <tableColumn id="2" xr3:uid="{D3D528A4-671A-4502-9CFD-A94E25B87002}" name="Column2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34BB80-47F3-4F36-ADB8-FDDA100A1E76}" name="Table1" displayName="Table1" ref="A1:N46" totalsRowShown="0" headerRowDxfId="84" dataDxfId="82" headerRowBorderDxfId="83" tableBorderDxfId="81" totalsRowBorderDxfId="80">
  <autoFilter ref="A1:N46" xr:uid="{D134BB80-47F3-4F36-ADB8-FDDA100A1E76}"/>
  <sortState xmlns:xlrd2="http://schemas.microsoft.com/office/spreadsheetml/2017/richdata2" ref="A2:N45">
    <sortCondition ref="C1:C45"/>
  </sortState>
  <tableColumns count="14">
    <tableColumn id="1" xr3:uid="{B84687AB-AA53-4D62-B03B-ADF47865D34C}" name="Project ID" dataDxfId="79"/>
    <tableColumn id="23" xr3:uid="{6FF2E4DB-D0F3-4501-B85D-5D7717550A62}" name="Level" dataDxfId="78"/>
    <tableColumn id="24" xr3:uid="{E5571F0A-6FF8-43F0-9F51-814AF4BBD61B}" name="Date Started" dataDxfId="77"/>
    <tableColumn id="5" xr3:uid="{2D7E9B12-8C5F-446F-BD3C-2C60329D4DA4}" name="Complete" dataDxfId="76"/>
    <tableColumn id="4" xr3:uid="{98D2140C-18D0-4416-A449-76026CB76E25}" name="Corrected (Initial Detailing)" dataDxfId="75"/>
    <tableColumn id="2" xr3:uid="{0CBB391C-D60B-4D98-B11F-E92108D13180}" name="Due Date" dataDxfId="74"/>
    <tableColumn id="6" xr3:uid="{F9FAB123-DD88-4C55-A115-7638033E953E}" name="Send Date" dataDxfId="64"/>
    <tableColumn id="9" xr3:uid="{1B398F5C-768F-4A97-A497-08B6323F68AA}" name="Days Remain" dataDxfId="62">
      <calculatedColumnFormula>IF(ISBLANK(F2), "", F2 - TODAY())</calculatedColumnFormula>
    </tableColumn>
    <tableColumn id="7" xr3:uid="{AE502FB8-9E52-4320-8112-6D18EBDB573E}" name="Status" dataDxfId="63">
      <calculatedColumnFormula>IF(D2&lt;&gt;"", "Completed", IF(F2&lt;TODAY(), "Overdue", "On Track"))</calculatedColumnFormula>
    </tableColumn>
    <tableColumn id="12" xr3:uid="{A1B87F6A-0145-444E-A348-BEB667F2210A}" name="Error Level" dataDxfId="73"/>
    <tableColumn id="25" xr3:uid="{6FF75708-FAD0-4507-BD05-151C42C5C178}" name="Issue" dataDxfId="72"/>
    <tableColumn id="3" xr3:uid="{2D33B08E-3B09-4B9C-9DEA-36F8626021FA}" name="Error Date" dataDxfId="71"/>
    <tableColumn id="11" xr3:uid="{4EF1F7F9-895F-43F3-A786-1736AF0E0A5B}" name="Error" dataDxfId="70">
      <calculatedColumnFormula>IF(TODAY()&lt;G2, "", IF(ISNUMBER(SEARCH("No Issue", K2)), "NO", "YES"))</calculatedColumnFormula>
    </tableColumn>
    <tableColumn id="8" xr3:uid="{013C473F-7C4C-4F85-9E50-16FD17BA70B9}" name="Error Tracking" dataDxfId="69">
      <calculatedColumnFormula>IF(M2="Yes", IF(ISNUMBER(SEARCH("OCR", K2)), 1, IF(ISNUMBER(SEARCH("NC", K2)), 2, 0)),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F0D16-969C-4BF7-ADD0-BA33D234F9CD}">
  <sheetPr codeName="Sheet1"/>
  <dimension ref="A2:B7"/>
  <sheetViews>
    <sheetView workbookViewId="0">
      <selection activeCell="E27" sqref="E27"/>
    </sheetView>
  </sheetViews>
  <sheetFormatPr defaultRowHeight="15" x14ac:dyDescent="0.25"/>
  <cols>
    <col min="1" max="1" width="11.42578125" bestFit="1" customWidth="1"/>
    <col min="2" max="2" width="20" bestFit="1" customWidth="1"/>
  </cols>
  <sheetData>
    <row r="2" spans="1:2" x14ac:dyDescent="0.25">
      <c r="A2" t="s">
        <v>6</v>
      </c>
      <c r="B2" t="s">
        <v>7</v>
      </c>
    </row>
    <row r="3" spans="1:2" x14ac:dyDescent="0.25">
      <c r="A3">
        <f>COUNT(Table1[Project ID])</f>
        <v>45</v>
      </c>
      <c r="B3" t="s">
        <v>1</v>
      </c>
    </row>
    <row r="4" spans="1:2" x14ac:dyDescent="0.25">
      <c r="A4">
        <f ca="1">COUNTIF(Detailing!M2:M1000, "Yes")</f>
        <v>0</v>
      </c>
      <c r="B4" t="s">
        <v>2</v>
      </c>
    </row>
    <row r="5" spans="1:2" x14ac:dyDescent="0.25">
      <c r="A5">
        <f ca="1">COUNTIF(Detailing!M2:M1000, "No")</f>
        <v>0</v>
      </c>
      <c r="B5" t="s">
        <v>3</v>
      </c>
    </row>
    <row r="6" spans="1:2" x14ac:dyDescent="0.25">
      <c r="A6" s="1">
        <f ca="1">(COUNTIF(Detailing!M2:M1000, "Yes") / COUNTA(Detailing!M2:M1000))</f>
        <v>0</v>
      </c>
      <c r="B6" t="s">
        <v>5</v>
      </c>
    </row>
    <row r="7" spans="1:2" x14ac:dyDescent="0.25">
      <c r="A7" s="1">
        <f ca="1">(COUNTIF(Detailing!M2:M1000, "No") / COUNTA(Detailing!M2:M1000))</f>
        <v>0</v>
      </c>
      <c r="B7" t="s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88CFB-FC37-40CF-A866-F8418CE61140}">
  <sheetPr codeName="Sheet2"/>
  <dimension ref="A1:N46"/>
  <sheetViews>
    <sheetView tabSelected="1" zoomScaleNormal="100" workbookViewId="0">
      <pane ySplit="1" topLeftCell="A2" activePane="bottomLeft" state="frozen"/>
      <selection pane="bottomLeft" activeCell="Q6" sqref="Q6"/>
    </sheetView>
  </sheetViews>
  <sheetFormatPr defaultRowHeight="15" x14ac:dyDescent="0.25"/>
  <cols>
    <col min="1" max="1" width="14.42578125" bestFit="1" customWidth="1"/>
    <col min="2" max="2" width="22.28515625" bestFit="1" customWidth="1"/>
    <col min="3" max="3" width="12.140625" bestFit="1" customWidth="1"/>
    <col min="4" max="5" width="10.42578125" bestFit="1" customWidth="1"/>
    <col min="6" max="6" width="10.42578125" customWidth="1"/>
    <col min="7" max="7" width="10.42578125" bestFit="1" customWidth="1"/>
    <col min="8" max="8" width="13.7109375" bestFit="1" customWidth="1"/>
    <col min="9" max="9" width="10.42578125" customWidth="1"/>
    <col min="10" max="10" width="10.7109375" bestFit="1" customWidth="1"/>
    <col min="11" max="11" width="12.7109375" bestFit="1" customWidth="1"/>
    <col min="12" max="12" width="14.7109375" bestFit="1" customWidth="1"/>
    <col min="13" max="13" width="13.28515625" bestFit="1" customWidth="1"/>
    <col min="14" max="14" width="10" customWidth="1"/>
  </cols>
  <sheetData>
    <row r="1" spans="1:14" ht="111" customHeight="1" x14ac:dyDescent="0.25">
      <c r="A1" s="5" t="s">
        <v>0</v>
      </c>
      <c r="B1" s="5" t="s">
        <v>12</v>
      </c>
      <c r="C1" s="6" t="s">
        <v>10</v>
      </c>
      <c r="D1" s="5" t="s">
        <v>8</v>
      </c>
      <c r="E1" s="6" t="s">
        <v>29</v>
      </c>
      <c r="F1" s="5" t="s">
        <v>26</v>
      </c>
      <c r="G1" s="6" t="s">
        <v>27</v>
      </c>
      <c r="H1" s="6" t="s">
        <v>35</v>
      </c>
      <c r="I1" s="6" t="s">
        <v>36</v>
      </c>
      <c r="J1" s="6" t="s">
        <v>11</v>
      </c>
      <c r="K1" s="6" t="s">
        <v>28</v>
      </c>
      <c r="L1" s="5" t="s">
        <v>9</v>
      </c>
      <c r="M1" s="5" t="s">
        <v>32</v>
      </c>
      <c r="N1" s="6" t="s">
        <v>33</v>
      </c>
    </row>
    <row r="2" spans="1:14" x14ac:dyDescent="0.25">
      <c r="A2" s="2">
        <v>7324</v>
      </c>
      <c r="B2" s="2" t="s">
        <v>16</v>
      </c>
      <c r="C2" s="4">
        <v>45642</v>
      </c>
      <c r="D2" s="4">
        <v>45642</v>
      </c>
      <c r="E2" s="4">
        <v>45652</v>
      </c>
      <c r="F2" s="4">
        <v>45750</v>
      </c>
      <c r="G2" s="4">
        <v>45800</v>
      </c>
      <c r="H2" s="9">
        <f ca="1">IF(ISBLANK(F2), "", F2 - TODAY())</f>
        <v>-12</v>
      </c>
      <c r="I2" s="4" t="str">
        <f ca="1">IF(D2&lt;&gt;"", "Completed", IF(F2&lt;TODAY(), "Overdue", "On Track"))</f>
        <v>Completed</v>
      </c>
      <c r="J2" s="4"/>
      <c r="K2" s="4"/>
      <c r="L2" s="4"/>
      <c r="M2" s="3" t="str">
        <f ca="1">IF(TODAY()&lt;G2, "", IF(ISNUMBER(SEARCH("No Issue", K2)), "NO", "YES"))</f>
        <v/>
      </c>
      <c r="N2" s="3">
        <f ca="1">IF(M2="Yes", IF(ISNUMBER(SEARCH("OCR", K2)), 1, IF(ISNUMBER(SEARCH("NC", K2)), 2, 0)), 0)</f>
        <v>0</v>
      </c>
    </row>
    <row r="3" spans="1:14" x14ac:dyDescent="0.25">
      <c r="A3" s="2">
        <v>7324</v>
      </c>
      <c r="B3" s="7" t="s">
        <v>24</v>
      </c>
      <c r="C3" s="4">
        <v>45642</v>
      </c>
      <c r="D3" s="4">
        <v>45642</v>
      </c>
      <c r="E3" s="4">
        <v>45652</v>
      </c>
      <c r="F3" s="4">
        <v>45750</v>
      </c>
      <c r="G3" s="4">
        <v>45800</v>
      </c>
      <c r="H3" s="9">
        <f t="shared" ref="H3:H46" ca="1" si="0">IF(ISBLANK(F3), "", F3 - TODAY())</f>
        <v>-12</v>
      </c>
      <c r="I3" s="4" t="str">
        <f t="shared" ref="I3:I46" ca="1" si="1">IF(D3&lt;&gt;"", "Completed", IF(F3&lt;TODAY(), "Overdue", "On Track"))</f>
        <v>Completed</v>
      </c>
      <c r="J3" s="8"/>
      <c r="K3" s="8"/>
      <c r="L3" s="4"/>
      <c r="M3" s="3" t="str">
        <f t="shared" ref="M3:M45" ca="1" si="2">IF(TODAY()&lt;G3, "", IF(ISNUMBER(SEARCH("No Issue", K3)), "NO", "YES"))</f>
        <v/>
      </c>
      <c r="N3" s="3">
        <f t="shared" ref="N3:N45" ca="1" si="3">IF(M3="Yes", IF(ISNUMBER(SEARCH("OCR", K3)), 1, IF(ISNUMBER(SEARCH("NC", K3)), 2, 0)), 0)</f>
        <v>0</v>
      </c>
    </row>
    <row r="4" spans="1:14" x14ac:dyDescent="0.25">
      <c r="A4" s="2">
        <v>7336</v>
      </c>
      <c r="B4" s="2" t="s">
        <v>22</v>
      </c>
      <c r="C4" s="4">
        <v>45644</v>
      </c>
      <c r="D4" s="4">
        <v>45644</v>
      </c>
      <c r="E4" s="4">
        <v>45645</v>
      </c>
      <c r="F4" s="4">
        <v>45756</v>
      </c>
      <c r="G4" s="4">
        <v>45819</v>
      </c>
      <c r="H4" s="9">
        <f t="shared" ca="1" si="0"/>
        <v>-6</v>
      </c>
      <c r="I4" s="4" t="str">
        <f t="shared" ca="1" si="1"/>
        <v>Completed</v>
      </c>
      <c r="J4" s="4"/>
      <c r="K4" s="4"/>
      <c r="L4" s="4"/>
      <c r="M4" s="3" t="str">
        <f t="shared" ca="1" si="2"/>
        <v/>
      </c>
      <c r="N4" s="3">
        <f t="shared" ca="1" si="3"/>
        <v>0</v>
      </c>
    </row>
    <row r="5" spans="1:14" x14ac:dyDescent="0.25">
      <c r="A5" s="2">
        <v>7211</v>
      </c>
      <c r="B5" s="2" t="s">
        <v>25</v>
      </c>
      <c r="C5" s="4">
        <v>45647</v>
      </c>
      <c r="D5" s="4"/>
      <c r="E5" s="4"/>
      <c r="F5" s="4">
        <v>45930</v>
      </c>
      <c r="G5" s="4">
        <v>45982</v>
      </c>
      <c r="H5" s="9">
        <f t="shared" ca="1" si="0"/>
        <v>168</v>
      </c>
      <c r="I5" s="4" t="str">
        <f t="shared" ca="1" si="1"/>
        <v>On Track</v>
      </c>
      <c r="J5" s="4"/>
      <c r="K5" s="4"/>
      <c r="L5" s="4"/>
      <c r="M5" s="3" t="str">
        <f t="shared" ca="1" si="2"/>
        <v/>
      </c>
      <c r="N5" s="3">
        <f t="shared" ca="1" si="3"/>
        <v>0</v>
      </c>
    </row>
    <row r="6" spans="1:14" x14ac:dyDescent="0.25">
      <c r="A6" s="2">
        <v>7211</v>
      </c>
      <c r="B6" s="7" t="s">
        <v>24</v>
      </c>
      <c r="C6" s="4">
        <v>45654</v>
      </c>
      <c r="D6" s="4">
        <v>45691</v>
      </c>
      <c r="E6" s="4">
        <v>45691</v>
      </c>
      <c r="F6" s="4">
        <v>45930</v>
      </c>
      <c r="G6" s="4">
        <v>45982</v>
      </c>
      <c r="H6" s="9">
        <f t="shared" ca="1" si="0"/>
        <v>168</v>
      </c>
      <c r="I6" s="4" t="str">
        <f t="shared" ca="1" si="1"/>
        <v>Completed</v>
      </c>
      <c r="J6" s="8"/>
      <c r="K6" s="8"/>
      <c r="L6" s="4"/>
      <c r="M6" s="3" t="str">
        <f t="shared" ca="1" si="2"/>
        <v/>
      </c>
      <c r="N6" s="3">
        <f t="shared" ca="1" si="3"/>
        <v>0</v>
      </c>
    </row>
    <row r="7" spans="1:14" x14ac:dyDescent="0.25">
      <c r="A7" s="2">
        <v>6330</v>
      </c>
      <c r="B7" s="2" t="s">
        <v>20</v>
      </c>
      <c r="C7" s="4">
        <v>45657</v>
      </c>
      <c r="D7" s="4">
        <v>45657</v>
      </c>
      <c r="E7" s="4">
        <v>45663</v>
      </c>
      <c r="F7" s="4">
        <v>45950</v>
      </c>
      <c r="G7" s="4">
        <v>45834</v>
      </c>
      <c r="H7" s="9">
        <f t="shared" ca="1" si="0"/>
        <v>188</v>
      </c>
      <c r="I7" s="4" t="str">
        <f t="shared" ca="1" si="1"/>
        <v>Completed</v>
      </c>
      <c r="J7" s="4"/>
      <c r="K7" s="4"/>
      <c r="L7" s="4"/>
      <c r="M7" s="3" t="str">
        <f t="shared" ca="1" si="2"/>
        <v/>
      </c>
      <c r="N7" s="3">
        <f t="shared" ca="1" si="3"/>
        <v>0</v>
      </c>
    </row>
    <row r="8" spans="1:14" x14ac:dyDescent="0.25">
      <c r="A8" s="2">
        <v>7323</v>
      </c>
      <c r="B8" s="2" t="s">
        <v>16</v>
      </c>
      <c r="C8" s="4">
        <v>45660</v>
      </c>
      <c r="D8" s="4">
        <v>45660</v>
      </c>
      <c r="E8" s="4">
        <v>45663</v>
      </c>
      <c r="F8" s="4">
        <v>45792</v>
      </c>
      <c r="G8" s="4">
        <v>45910</v>
      </c>
      <c r="H8" s="9">
        <f t="shared" ca="1" si="0"/>
        <v>30</v>
      </c>
      <c r="I8" s="4" t="str">
        <f t="shared" ca="1" si="1"/>
        <v>Completed</v>
      </c>
      <c r="J8" s="4"/>
      <c r="K8" s="4"/>
      <c r="L8" s="4"/>
      <c r="M8" s="3" t="str">
        <f t="shared" ca="1" si="2"/>
        <v/>
      </c>
      <c r="N8" s="3">
        <f t="shared" ca="1" si="3"/>
        <v>0</v>
      </c>
    </row>
    <row r="9" spans="1:14" x14ac:dyDescent="0.25">
      <c r="A9" s="2">
        <v>6870</v>
      </c>
      <c r="B9" s="2" t="s">
        <v>21</v>
      </c>
      <c r="C9" s="4">
        <v>45660</v>
      </c>
      <c r="D9" s="4">
        <v>45661</v>
      </c>
      <c r="E9" s="4">
        <v>45662</v>
      </c>
      <c r="F9" s="4">
        <v>45869</v>
      </c>
      <c r="G9" s="4">
        <v>45915</v>
      </c>
      <c r="H9" s="9">
        <f t="shared" ca="1" si="0"/>
        <v>107</v>
      </c>
      <c r="I9" s="4" t="str">
        <f t="shared" ca="1" si="1"/>
        <v>Completed</v>
      </c>
      <c r="J9" s="4"/>
      <c r="K9" s="4"/>
      <c r="L9" s="4"/>
      <c r="M9" s="3" t="str">
        <f t="shared" ca="1" si="2"/>
        <v/>
      </c>
      <c r="N9" s="3">
        <f t="shared" ca="1" si="3"/>
        <v>0</v>
      </c>
    </row>
    <row r="10" spans="1:14" x14ac:dyDescent="0.25">
      <c r="A10" s="2">
        <v>6857</v>
      </c>
      <c r="B10" s="2" t="s">
        <v>17</v>
      </c>
      <c r="C10" s="4">
        <v>45665</v>
      </c>
      <c r="D10" s="4">
        <v>45665</v>
      </c>
      <c r="E10" s="4">
        <v>45670</v>
      </c>
      <c r="F10" s="4">
        <v>45768</v>
      </c>
      <c r="G10" s="4">
        <v>45860</v>
      </c>
      <c r="H10" s="9">
        <f t="shared" ca="1" si="0"/>
        <v>6</v>
      </c>
      <c r="I10" s="4" t="str">
        <f t="shared" ca="1" si="1"/>
        <v>Completed</v>
      </c>
      <c r="J10" s="4"/>
      <c r="K10" s="4"/>
      <c r="L10" s="4"/>
      <c r="M10" s="3" t="str">
        <f t="shared" ca="1" si="2"/>
        <v/>
      </c>
      <c r="N10" s="3">
        <f t="shared" ca="1" si="3"/>
        <v>0</v>
      </c>
    </row>
    <row r="11" spans="1:14" x14ac:dyDescent="0.25">
      <c r="A11" s="2">
        <v>6857</v>
      </c>
      <c r="B11" s="7" t="s">
        <v>18</v>
      </c>
      <c r="C11" s="4">
        <v>45665</v>
      </c>
      <c r="D11" s="4">
        <v>45665</v>
      </c>
      <c r="E11" s="4">
        <v>45670</v>
      </c>
      <c r="F11" s="4">
        <v>45768</v>
      </c>
      <c r="G11" s="4">
        <v>45860</v>
      </c>
      <c r="H11" s="9">
        <f t="shared" ca="1" si="0"/>
        <v>6</v>
      </c>
      <c r="I11" s="4" t="str">
        <f t="shared" ca="1" si="1"/>
        <v>Completed</v>
      </c>
      <c r="J11" s="8"/>
      <c r="K11" s="8"/>
      <c r="L11" s="4"/>
      <c r="M11" s="3" t="str">
        <f t="shared" ca="1" si="2"/>
        <v/>
      </c>
      <c r="N11" s="3">
        <f t="shared" ca="1" si="3"/>
        <v>0</v>
      </c>
    </row>
    <row r="12" spans="1:14" x14ac:dyDescent="0.25">
      <c r="A12" s="2">
        <v>7269</v>
      </c>
      <c r="B12" s="2" t="s">
        <v>20</v>
      </c>
      <c r="C12" s="4">
        <v>45672</v>
      </c>
      <c r="D12" s="4">
        <v>45672</v>
      </c>
      <c r="E12" s="4">
        <v>45673</v>
      </c>
      <c r="F12" s="4">
        <v>45772</v>
      </c>
      <c r="G12" s="4">
        <v>45835</v>
      </c>
      <c r="H12" s="9">
        <f t="shared" ca="1" si="0"/>
        <v>10</v>
      </c>
      <c r="I12" s="4" t="str">
        <f t="shared" ca="1" si="1"/>
        <v>Completed</v>
      </c>
      <c r="J12" s="4"/>
      <c r="K12" s="4"/>
      <c r="L12" s="4"/>
      <c r="M12" s="3" t="str">
        <f t="shared" ca="1" si="2"/>
        <v/>
      </c>
      <c r="N12" s="3">
        <f t="shared" ca="1" si="3"/>
        <v>0</v>
      </c>
    </row>
    <row r="13" spans="1:14" x14ac:dyDescent="0.25">
      <c r="A13" s="2">
        <v>7269</v>
      </c>
      <c r="B13" s="7" t="s">
        <v>22</v>
      </c>
      <c r="C13" s="4">
        <v>45672</v>
      </c>
      <c r="D13" s="4">
        <v>45672</v>
      </c>
      <c r="E13" s="4">
        <v>45673</v>
      </c>
      <c r="F13" s="4">
        <v>45772</v>
      </c>
      <c r="G13" s="4">
        <v>45835</v>
      </c>
      <c r="H13" s="9">
        <f t="shared" ca="1" si="0"/>
        <v>10</v>
      </c>
      <c r="I13" s="4" t="str">
        <f t="shared" ca="1" si="1"/>
        <v>Completed</v>
      </c>
      <c r="J13" s="8"/>
      <c r="K13" s="8"/>
      <c r="L13" s="4"/>
      <c r="M13" s="3" t="str">
        <f t="shared" ca="1" si="2"/>
        <v/>
      </c>
      <c r="N13" s="3">
        <f t="shared" ca="1" si="3"/>
        <v>0</v>
      </c>
    </row>
    <row r="14" spans="1:14" x14ac:dyDescent="0.25">
      <c r="A14" s="2">
        <v>6887</v>
      </c>
      <c r="B14" s="2" t="s">
        <v>21</v>
      </c>
      <c r="C14" s="4">
        <v>45674</v>
      </c>
      <c r="D14" s="4">
        <v>45674</v>
      </c>
      <c r="E14" s="4">
        <v>45679</v>
      </c>
      <c r="F14" s="4">
        <v>45791</v>
      </c>
      <c r="G14" s="4">
        <v>45835</v>
      </c>
      <c r="H14" s="9">
        <f t="shared" ca="1" si="0"/>
        <v>29</v>
      </c>
      <c r="I14" s="4" t="str">
        <f t="shared" ca="1" si="1"/>
        <v>Completed</v>
      </c>
      <c r="J14" s="4"/>
      <c r="K14" s="4"/>
      <c r="L14" s="4"/>
      <c r="M14" s="3" t="str">
        <f t="shared" ca="1" si="2"/>
        <v/>
      </c>
      <c r="N14" s="3">
        <f t="shared" ca="1" si="3"/>
        <v>0</v>
      </c>
    </row>
    <row r="15" spans="1:14" x14ac:dyDescent="0.25">
      <c r="A15" s="2">
        <v>7318</v>
      </c>
      <c r="B15" s="2" t="s">
        <v>17</v>
      </c>
      <c r="C15" s="4">
        <v>45679</v>
      </c>
      <c r="D15" s="4">
        <v>45679</v>
      </c>
      <c r="E15" s="4">
        <v>45679</v>
      </c>
      <c r="F15" s="4">
        <v>45798</v>
      </c>
      <c r="G15" s="4">
        <v>45868</v>
      </c>
      <c r="H15" s="9">
        <f t="shared" ca="1" si="0"/>
        <v>36</v>
      </c>
      <c r="I15" s="4" t="str">
        <f t="shared" ca="1" si="1"/>
        <v>Completed</v>
      </c>
      <c r="J15" s="4"/>
      <c r="K15" s="4"/>
      <c r="L15" s="4"/>
      <c r="M15" s="3" t="str">
        <f t="shared" ca="1" si="2"/>
        <v/>
      </c>
      <c r="N15" s="3">
        <f t="shared" ca="1" si="3"/>
        <v>0</v>
      </c>
    </row>
    <row r="16" spans="1:14" x14ac:dyDescent="0.25">
      <c r="A16" s="2">
        <v>7318</v>
      </c>
      <c r="B16" s="7" t="s">
        <v>19</v>
      </c>
      <c r="C16" s="4">
        <v>45679</v>
      </c>
      <c r="D16" s="4">
        <v>45679</v>
      </c>
      <c r="E16" s="4">
        <v>45679</v>
      </c>
      <c r="F16" s="4">
        <v>45798</v>
      </c>
      <c r="G16" s="4">
        <v>45868</v>
      </c>
      <c r="H16" s="9">
        <f t="shared" ca="1" si="0"/>
        <v>36</v>
      </c>
      <c r="I16" s="4" t="str">
        <f t="shared" ca="1" si="1"/>
        <v>Completed</v>
      </c>
      <c r="J16" s="8"/>
      <c r="K16" s="8"/>
      <c r="L16" s="4"/>
      <c r="M16" s="3" t="str">
        <f t="shared" ca="1" si="2"/>
        <v/>
      </c>
      <c r="N16" s="3">
        <f t="shared" ca="1" si="3"/>
        <v>0</v>
      </c>
    </row>
    <row r="17" spans="1:14" x14ac:dyDescent="0.25">
      <c r="A17" s="2">
        <v>7318</v>
      </c>
      <c r="B17" s="7" t="s">
        <v>24</v>
      </c>
      <c r="C17" s="4">
        <v>45679</v>
      </c>
      <c r="D17" s="4">
        <v>45679</v>
      </c>
      <c r="E17" s="4">
        <v>45679</v>
      </c>
      <c r="F17" s="4">
        <v>45798</v>
      </c>
      <c r="G17" s="4">
        <v>45868</v>
      </c>
      <c r="H17" s="9">
        <f t="shared" ca="1" si="0"/>
        <v>36</v>
      </c>
      <c r="I17" s="4" t="str">
        <f t="shared" ca="1" si="1"/>
        <v>Completed</v>
      </c>
      <c r="J17" s="8"/>
      <c r="K17" s="8"/>
      <c r="L17" s="4"/>
      <c r="M17" s="3" t="str">
        <f t="shared" ca="1" si="2"/>
        <v/>
      </c>
      <c r="N17" s="3">
        <f t="shared" ca="1" si="3"/>
        <v>0</v>
      </c>
    </row>
    <row r="18" spans="1:14" x14ac:dyDescent="0.25">
      <c r="A18" s="2">
        <v>7241</v>
      </c>
      <c r="B18" s="2" t="s">
        <v>16</v>
      </c>
      <c r="C18" s="4">
        <v>45680</v>
      </c>
      <c r="D18" s="4">
        <v>45680</v>
      </c>
      <c r="E18" s="4">
        <v>45687</v>
      </c>
      <c r="F18" s="4">
        <v>45807</v>
      </c>
      <c r="G18" s="4">
        <v>45876</v>
      </c>
      <c r="H18" s="9">
        <f t="shared" ca="1" si="0"/>
        <v>45</v>
      </c>
      <c r="I18" s="4" t="str">
        <f t="shared" ca="1" si="1"/>
        <v>Completed</v>
      </c>
      <c r="J18" s="4"/>
      <c r="K18" s="4"/>
      <c r="L18" s="4"/>
      <c r="M18" s="3" t="str">
        <f t="shared" ca="1" si="2"/>
        <v/>
      </c>
      <c r="N18" s="3">
        <f t="shared" ca="1" si="3"/>
        <v>0</v>
      </c>
    </row>
    <row r="19" spans="1:14" x14ac:dyDescent="0.25">
      <c r="A19" s="2">
        <v>7241</v>
      </c>
      <c r="B19" s="7" t="s">
        <v>19</v>
      </c>
      <c r="C19" s="4">
        <v>45680</v>
      </c>
      <c r="D19" s="4">
        <v>45680</v>
      </c>
      <c r="E19" s="4">
        <v>45687</v>
      </c>
      <c r="F19" s="4">
        <v>45807</v>
      </c>
      <c r="G19" s="4">
        <v>45876</v>
      </c>
      <c r="H19" s="9">
        <f t="shared" ca="1" si="0"/>
        <v>45</v>
      </c>
      <c r="I19" s="4" t="str">
        <f t="shared" ca="1" si="1"/>
        <v>Completed</v>
      </c>
      <c r="J19" s="8"/>
      <c r="K19" s="8"/>
      <c r="L19" s="4"/>
      <c r="M19" s="3" t="str">
        <f t="shared" ca="1" si="2"/>
        <v/>
      </c>
      <c r="N19" s="3">
        <f t="shared" ca="1" si="3"/>
        <v>0</v>
      </c>
    </row>
    <row r="20" spans="1:14" x14ac:dyDescent="0.25">
      <c r="A20" s="2">
        <v>7241</v>
      </c>
      <c r="B20" s="7" t="s">
        <v>20</v>
      </c>
      <c r="C20" s="4">
        <v>45680</v>
      </c>
      <c r="D20" s="4">
        <v>45680</v>
      </c>
      <c r="E20" s="4">
        <v>45687</v>
      </c>
      <c r="F20" s="4">
        <v>45807</v>
      </c>
      <c r="G20" s="4">
        <v>45876</v>
      </c>
      <c r="H20" s="9">
        <f t="shared" ca="1" si="0"/>
        <v>45</v>
      </c>
      <c r="I20" s="4" t="str">
        <f t="shared" ca="1" si="1"/>
        <v>Completed</v>
      </c>
      <c r="J20" s="8"/>
      <c r="K20" s="8"/>
      <c r="L20" s="4"/>
      <c r="M20" s="3" t="str">
        <f t="shared" ca="1" si="2"/>
        <v/>
      </c>
      <c r="N20" s="3">
        <f t="shared" ca="1" si="3"/>
        <v>0</v>
      </c>
    </row>
    <row r="21" spans="1:14" x14ac:dyDescent="0.25">
      <c r="A21" s="2">
        <v>6900</v>
      </c>
      <c r="B21" s="2" t="s">
        <v>16</v>
      </c>
      <c r="C21" s="4">
        <v>45688</v>
      </c>
      <c r="D21" s="4">
        <v>45691</v>
      </c>
      <c r="E21" s="4">
        <v>45692</v>
      </c>
      <c r="F21" s="4">
        <v>45859</v>
      </c>
      <c r="G21" s="4">
        <v>45903</v>
      </c>
      <c r="H21" s="9">
        <f t="shared" ca="1" si="0"/>
        <v>97</v>
      </c>
      <c r="I21" s="4" t="str">
        <f t="shared" ca="1" si="1"/>
        <v>Completed</v>
      </c>
      <c r="J21" s="4"/>
      <c r="K21" s="4"/>
      <c r="L21" s="4"/>
      <c r="M21" s="3" t="str">
        <f t="shared" ca="1" si="2"/>
        <v/>
      </c>
      <c r="N21" s="3">
        <f t="shared" ca="1" si="3"/>
        <v>0</v>
      </c>
    </row>
    <row r="22" spans="1:14" x14ac:dyDescent="0.25">
      <c r="A22" s="2">
        <v>6900</v>
      </c>
      <c r="B22" s="7" t="s">
        <v>19</v>
      </c>
      <c r="C22" s="4">
        <v>45688</v>
      </c>
      <c r="D22" s="4">
        <v>45691</v>
      </c>
      <c r="E22" s="4">
        <v>45692</v>
      </c>
      <c r="F22" s="4">
        <v>45859</v>
      </c>
      <c r="G22" s="4">
        <v>45903</v>
      </c>
      <c r="H22" s="9">
        <f t="shared" ca="1" si="0"/>
        <v>97</v>
      </c>
      <c r="I22" s="4" t="str">
        <f t="shared" ca="1" si="1"/>
        <v>Completed</v>
      </c>
      <c r="J22" s="8"/>
      <c r="K22" s="8"/>
      <c r="L22" s="4"/>
      <c r="M22" s="3" t="str">
        <f t="shared" ca="1" si="2"/>
        <v/>
      </c>
      <c r="N22" s="3">
        <f t="shared" ca="1" si="3"/>
        <v>0</v>
      </c>
    </row>
    <row r="23" spans="1:14" x14ac:dyDescent="0.25">
      <c r="A23" s="2">
        <v>7224</v>
      </c>
      <c r="B23" s="2" t="s">
        <v>15</v>
      </c>
      <c r="C23" s="4">
        <v>45698</v>
      </c>
      <c r="D23" s="4">
        <v>45699</v>
      </c>
      <c r="E23" s="4">
        <v>45706</v>
      </c>
      <c r="F23" s="4">
        <v>45825</v>
      </c>
      <c r="G23" s="4">
        <v>45894</v>
      </c>
      <c r="H23" s="9">
        <f t="shared" ca="1" si="0"/>
        <v>63</v>
      </c>
      <c r="I23" s="4" t="str">
        <f t="shared" ca="1" si="1"/>
        <v>Completed</v>
      </c>
      <c r="J23" s="4"/>
      <c r="K23" s="4"/>
      <c r="L23" s="4"/>
      <c r="M23" s="3" t="str">
        <f t="shared" ca="1" si="2"/>
        <v/>
      </c>
      <c r="N23" s="3">
        <f t="shared" ca="1" si="3"/>
        <v>0</v>
      </c>
    </row>
    <row r="24" spans="1:14" x14ac:dyDescent="0.25">
      <c r="A24" s="2">
        <v>7224</v>
      </c>
      <c r="B24" s="7" t="s">
        <v>16</v>
      </c>
      <c r="C24" s="4">
        <v>45698</v>
      </c>
      <c r="D24" s="4">
        <v>45699</v>
      </c>
      <c r="E24" s="4">
        <v>45706</v>
      </c>
      <c r="F24" s="4">
        <v>45825</v>
      </c>
      <c r="G24" s="4">
        <v>45894</v>
      </c>
      <c r="H24" s="9">
        <f t="shared" ca="1" si="0"/>
        <v>63</v>
      </c>
      <c r="I24" s="4" t="str">
        <f t="shared" ca="1" si="1"/>
        <v>Completed</v>
      </c>
      <c r="J24" s="8"/>
      <c r="K24" s="8"/>
      <c r="L24" s="4"/>
      <c r="M24" s="3" t="str">
        <f t="shared" ca="1" si="2"/>
        <v/>
      </c>
      <c r="N24" s="3">
        <f t="shared" ca="1" si="3"/>
        <v>0</v>
      </c>
    </row>
    <row r="25" spans="1:14" x14ac:dyDescent="0.25">
      <c r="A25" s="2">
        <v>6279</v>
      </c>
      <c r="B25" s="2" t="s">
        <v>16</v>
      </c>
      <c r="C25" s="4">
        <v>45699</v>
      </c>
      <c r="D25" s="4">
        <v>45706</v>
      </c>
      <c r="E25" s="4">
        <v>45706</v>
      </c>
      <c r="F25" s="4">
        <v>45820</v>
      </c>
      <c r="G25" s="4">
        <v>45870</v>
      </c>
      <c r="H25" s="9">
        <f t="shared" ca="1" si="0"/>
        <v>58</v>
      </c>
      <c r="I25" s="4" t="str">
        <f t="shared" ca="1" si="1"/>
        <v>Completed</v>
      </c>
      <c r="J25" s="4"/>
      <c r="K25" s="4"/>
      <c r="L25" s="4"/>
      <c r="M25" s="3" t="str">
        <f t="shared" ca="1" si="2"/>
        <v/>
      </c>
      <c r="N25" s="3">
        <f t="shared" ca="1" si="3"/>
        <v>0</v>
      </c>
    </row>
    <row r="26" spans="1:14" x14ac:dyDescent="0.25">
      <c r="A26" s="2">
        <v>6279</v>
      </c>
      <c r="B26" s="7" t="s">
        <v>20</v>
      </c>
      <c r="C26" s="4">
        <v>45699</v>
      </c>
      <c r="D26" s="4">
        <v>45706</v>
      </c>
      <c r="E26" s="4">
        <v>45706</v>
      </c>
      <c r="F26" s="4">
        <v>45820</v>
      </c>
      <c r="G26" s="4">
        <v>45870</v>
      </c>
      <c r="H26" s="9">
        <f t="shared" ca="1" si="0"/>
        <v>58</v>
      </c>
      <c r="I26" s="4" t="str">
        <f t="shared" ca="1" si="1"/>
        <v>Completed</v>
      </c>
      <c r="J26" s="8"/>
      <c r="K26" s="8"/>
      <c r="L26" s="4"/>
      <c r="M26" s="3" t="str">
        <f t="shared" ca="1" si="2"/>
        <v/>
      </c>
      <c r="N26" s="3">
        <f t="shared" ca="1" si="3"/>
        <v>0</v>
      </c>
    </row>
    <row r="27" spans="1:14" x14ac:dyDescent="0.25">
      <c r="A27" s="2">
        <v>7164</v>
      </c>
      <c r="B27" s="2" t="s">
        <v>13</v>
      </c>
      <c r="C27" s="4">
        <v>45700</v>
      </c>
      <c r="D27" s="4">
        <v>45713</v>
      </c>
      <c r="E27" s="4">
        <v>45715</v>
      </c>
      <c r="F27" s="4">
        <v>45828</v>
      </c>
      <c r="G27" s="4">
        <v>45922</v>
      </c>
      <c r="H27" s="9">
        <f t="shared" ca="1" si="0"/>
        <v>66</v>
      </c>
      <c r="I27" s="4" t="str">
        <f t="shared" ca="1" si="1"/>
        <v>Completed</v>
      </c>
      <c r="J27" s="4"/>
      <c r="K27" s="4"/>
      <c r="L27" s="4"/>
      <c r="M27" s="3" t="str">
        <f t="shared" ca="1" si="2"/>
        <v/>
      </c>
      <c r="N27" s="3">
        <f t="shared" ca="1" si="3"/>
        <v>0</v>
      </c>
    </row>
    <row r="28" spans="1:14" x14ac:dyDescent="0.25">
      <c r="A28" s="2">
        <v>7164</v>
      </c>
      <c r="B28" s="7" t="s">
        <v>16</v>
      </c>
      <c r="C28" s="4">
        <v>45700</v>
      </c>
      <c r="D28" s="4">
        <v>45713</v>
      </c>
      <c r="E28" s="4">
        <v>45715</v>
      </c>
      <c r="F28" s="4">
        <v>45828</v>
      </c>
      <c r="G28" s="4">
        <v>45922</v>
      </c>
      <c r="H28" s="9">
        <f t="shared" ca="1" si="0"/>
        <v>66</v>
      </c>
      <c r="I28" s="4" t="str">
        <f t="shared" ca="1" si="1"/>
        <v>Completed</v>
      </c>
      <c r="J28" s="8"/>
      <c r="K28" s="8"/>
      <c r="L28" s="4"/>
      <c r="M28" s="3" t="str">
        <f t="shared" ca="1" si="2"/>
        <v/>
      </c>
      <c r="N28" s="3">
        <f t="shared" ca="1" si="3"/>
        <v>0</v>
      </c>
    </row>
    <row r="29" spans="1:14" x14ac:dyDescent="0.25">
      <c r="A29" s="2">
        <v>7164</v>
      </c>
      <c r="B29" s="7" t="s">
        <v>19</v>
      </c>
      <c r="C29" s="4">
        <v>45700</v>
      </c>
      <c r="D29" s="4">
        <v>45713</v>
      </c>
      <c r="E29" s="4">
        <v>45715</v>
      </c>
      <c r="F29" s="4">
        <v>45828</v>
      </c>
      <c r="G29" s="4">
        <v>45922</v>
      </c>
      <c r="H29" s="9">
        <f t="shared" ca="1" si="0"/>
        <v>66</v>
      </c>
      <c r="I29" s="4" t="str">
        <f t="shared" ca="1" si="1"/>
        <v>Completed</v>
      </c>
      <c r="J29" s="8"/>
      <c r="K29" s="8"/>
      <c r="L29" s="4"/>
      <c r="M29" s="3" t="str">
        <f t="shared" ca="1" si="2"/>
        <v/>
      </c>
      <c r="N29" s="3">
        <f t="shared" ca="1" si="3"/>
        <v>0</v>
      </c>
    </row>
    <row r="30" spans="1:14" x14ac:dyDescent="0.25">
      <c r="A30" s="2">
        <v>7295</v>
      </c>
      <c r="B30" s="2" t="s">
        <v>16</v>
      </c>
      <c r="C30" s="4">
        <v>45723</v>
      </c>
      <c r="D30" s="4">
        <v>45727</v>
      </c>
      <c r="E30" s="4">
        <v>45727</v>
      </c>
      <c r="F30" s="4">
        <v>45831</v>
      </c>
      <c r="G30" s="4">
        <v>45898</v>
      </c>
      <c r="H30" s="9">
        <f t="shared" ca="1" si="0"/>
        <v>69</v>
      </c>
      <c r="I30" s="4" t="str">
        <f t="shared" ca="1" si="1"/>
        <v>Completed</v>
      </c>
      <c r="J30" s="4"/>
      <c r="K30" s="4"/>
      <c r="L30" s="4"/>
      <c r="M30" s="3" t="str">
        <f t="shared" ca="1" si="2"/>
        <v/>
      </c>
      <c r="N30" s="3">
        <f t="shared" ca="1" si="3"/>
        <v>0</v>
      </c>
    </row>
    <row r="31" spans="1:14" x14ac:dyDescent="0.25">
      <c r="A31" s="2">
        <v>7351</v>
      </c>
      <c r="B31" s="2" t="s">
        <v>16</v>
      </c>
      <c r="C31" s="4">
        <v>45730</v>
      </c>
      <c r="D31" s="4">
        <v>45730</v>
      </c>
      <c r="E31" s="4">
        <v>45733</v>
      </c>
      <c r="F31" s="4">
        <v>45831</v>
      </c>
      <c r="G31" s="4">
        <v>45881</v>
      </c>
      <c r="H31" s="9">
        <f t="shared" ca="1" si="0"/>
        <v>69</v>
      </c>
      <c r="I31" s="4" t="str">
        <f t="shared" ca="1" si="1"/>
        <v>Completed</v>
      </c>
      <c r="J31" s="4"/>
      <c r="K31" s="4"/>
      <c r="L31" s="4"/>
      <c r="M31" s="3" t="str">
        <f t="shared" ca="1" si="2"/>
        <v/>
      </c>
      <c r="N31" s="3">
        <f t="shared" ca="1" si="3"/>
        <v>0</v>
      </c>
    </row>
    <row r="32" spans="1:14" x14ac:dyDescent="0.25">
      <c r="A32" s="2">
        <v>7351</v>
      </c>
      <c r="B32" s="7" t="s">
        <v>20</v>
      </c>
      <c r="C32" s="4">
        <v>45730</v>
      </c>
      <c r="D32" s="4">
        <v>45730</v>
      </c>
      <c r="E32" s="4">
        <v>45733</v>
      </c>
      <c r="F32" s="4">
        <v>45831</v>
      </c>
      <c r="G32" s="4">
        <v>45881</v>
      </c>
      <c r="H32" s="9">
        <f t="shared" ca="1" si="0"/>
        <v>69</v>
      </c>
      <c r="I32" s="4" t="str">
        <f t="shared" ca="1" si="1"/>
        <v>Completed</v>
      </c>
      <c r="J32" s="8"/>
      <c r="K32" s="8"/>
      <c r="L32" s="4"/>
      <c r="M32" s="3" t="str">
        <f t="shared" ca="1" si="2"/>
        <v/>
      </c>
      <c r="N32" s="3">
        <f t="shared" ca="1" si="3"/>
        <v>0</v>
      </c>
    </row>
    <row r="33" spans="1:14" x14ac:dyDescent="0.25">
      <c r="A33" s="2">
        <v>6914</v>
      </c>
      <c r="B33" s="2" t="s">
        <v>18</v>
      </c>
      <c r="C33" s="4">
        <v>45735</v>
      </c>
      <c r="D33" s="4">
        <v>45742</v>
      </c>
      <c r="E33" s="4">
        <v>45762</v>
      </c>
      <c r="F33" s="4">
        <v>45919</v>
      </c>
      <c r="G33" s="4">
        <v>46007</v>
      </c>
      <c r="H33" s="9">
        <f t="shared" ca="1" si="0"/>
        <v>157</v>
      </c>
      <c r="I33" s="4" t="str">
        <f t="shared" ca="1" si="1"/>
        <v>Completed</v>
      </c>
      <c r="J33" s="4"/>
      <c r="K33" s="4"/>
      <c r="L33" s="4"/>
      <c r="M33" s="3" t="str">
        <f t="shared" ca="1" si="2"/>
        <v/>
      </c>
      <c r="N33" s="3">
        <f t="shared" ca="1" si="3"/>
        <v>0</v>
      </c>
    </row>
    <row r="34" spans="1:14" x14ac:dyDescent="0.25">
      <c r="A34" s="2">
        <v>7422</v>
      </c>
      <c r="B34" s="2" t="s">
        <v>19</v>
      </c>
      <c r="C34" s="4">
        <v>45743</v>
      </c>
      <c r="D34" s="4">
        <v>45747</v>
      </c>
      <c r="E34" s="4">
        <v>45756</v>
      </c>
      <c r="F34" s="4">
        <v>45854</v>
      </c>
      <c r="G34" s="4">
        <v>45917</v>
      </c>
      <c r="H34" s="9">
        <f t="shared" ca="1" si="0"/>
        <v>92</v>
      </c>
      <c r="I34" s="4" t="str">
        <f t="shared" ca="1" si="1"/>
        <v>Completed</v>
      </c>
      <c r="J34" s="4"/>
      <c r="K34" s="4"/>
      <c r="L34" s="4"/>
      <c r="M34" s="3" t="str">
        <f t="shared" ca="1" si="2"/>
        <v/>
      </c>
      <c r="N34" s="3">
        <f t="shared" ca="1" si="3"/>
        <v>0</v>
      </c>
    </row>
    <row r="35" spans="1:14" x14ac:dyDescent="0.25">
      <c r="A35" s="2">
        <v>7422</v>
      </c>
      <c r="B35" s="7" t="s">
        <v>20</v>
      </c>
      <c r="C35" s="4">
        <v>45743</v>
      </c>
      <c r="D35" s="4">
        <v>45747</v>
      </c>
      <c r="E35" s="4">
        <v>45756</v>
      </c>
      <c r="F35" s="4">
        <v>45854</v>
      </c>
      <c r="G35" s="4">
        <v>45917</v>
      </c>
      <c r="H35" s="9">
        <f t="shared" ca="1" si="0"/>
        <v>92</v>
      </c>
      <c r="I35" s="4" t="str">
        <f t="shared" ca="1" si="1"/>
        <v>Completed</v>
      </c>
      <c r="J35" s="8"/>
      <c r="K35" s="8"/>
      <c r="L35" s="4"/>
      <c r="M35" s="3" t="str">
        <f t="shared" ca="1" si="2"/>
        <v/>
      </c>
      <c r="N35" s="3">
        <f t="shared" ca="1" si="3"/>
        <v>0</v>
      </c>
    </row>
    <row r="36" spans="1:14" x14ac:dyDescent="0.25">
      <c r="A36" s="2">
        <v>7415</v>
      </c>
      <c r="B36" s="2" t="s">
        <v>15</v>
      </c>
      <c r="C36" s="4">
        <v>45744</v>
      </c>
      <c r="D36" s="4">
        <v>45756</v>
      </c>
      <c r="E36" s="4">
        <v>45757</v>
      </c>
      <c r="F36" s="4">
        <v>45890</v>
      </c>
      <c r="G36" s="4">
        <v>45936</v>
      </c>
      <c r="H36" s="9">
        <f t="shared" ca="1" si="0"/>
        <v>128</v>
      </c>
      <c r="I36" s="4" t="str">
        <f t="shared" ca="1" si="1"/>
        <v>Completed</v>
      </c>
      <c r="J36" s="4"/>
      <c r="K36" s="4"/>
      <c r="L36" s="4"/>
      <c r="M36" s="3" t="str">
        <f t="shared" ca="1" si="2"/>
        <v/>
      </c>
      <c r="N36" s="3">
        <f t="shared" ca="1" si="3"/>
        <v>0</v>
      </c>
    </row>
    <row r="37" spans="1:14" x14ac:dyDescent="0.25">
      <c r="A37" s="2">
        <v>7415</v>
      </c>
      <c r="B37" s="7" t="s">
        <v>16</v>
      </c>
      <c r="C37" s="4">
        <v>45744</v>
      </c>
      <c r="D37" s="4">
        <v>45756</v>
      </c>
      <c r="E37" s="4">
        <v>45757</v>
      </c>
      <c r="F37" s="4">
        <v>45890</v>
      </c>
      <c r="G37" s="4">
        <v>45936</v>
      </c>
      <c r="H37" s="9">
        <f t="shared" ca="1" si="0"/>
        <v>128</v>
      </c>
      <c r="I37" s="4" t="str">
        <f t="shared" ca="1" si="1"/>
        <v>Completed</v>
      </c>
      <c r="J37" s="8"/>
      <c r="K37" s="8"/>
      <c r="L37" s="4"/>
      <c r="M37" s="3" t="str">
        <f t="shared" ca="1" si="2"/>
        <v/>
      </c>
      <c r="N37" s="3">
        <f t="shared" ca="1" si="3"/>
        <v>0</v>
      </c>
    </row>
    <row r="38" spans="1:14" x14ac:dyDescent="0.25">
      <c r="A38" s="2">
        <v>7415</v>
      </c>
      <c r="B38" s="7" t="s">
        <v>18</v>
      </c>
      <c r="C38" s="4">
        <v>45744</v>
      </c>
      <c r="D38" s="4">
        <v>45757</v>
      </c>
      <c r="E38" s="4">
        <v>45758</v>
      </c>
      <c r="F38" s="4">
        <v>45890</v>
      </c>
      <c r="G38" s="4">
        <v>45936</v>
      </c>
      <c r="H38" s="9">
        <f t="shared" ca="1" si="0"/>
        <v>128</v>
      </c>
      <c r="I38" s="4" t="str">
        <f t="shared" ca="1" si="1"/>
        <v>Completed</v>
      </c>
      <c r="J38" s="8"/>
      <c r="K38" s="8"/>
      <c r="L38" s="4"/>
      <c r="M38" s="3" t="str">
        <f t="shared" ca="1" si="2"/>
        <v/>
      </c>
      <c r="N38" s="3">
        <f t="shared" ca="1" si="3"/>
        <v>0</v>
      </c>
    </row>
    <row r="39" spans="1:14" x14ac:dyDescent="0.25">
      <c r="A39" s="2">
        <v>7415</v>
      </c>
      <c r="B39" s="7" t="s">
        <v>19</v>
      </c>
      <c r="C39" s="4">
        <v>45744</v>
      </c>
      <c r="D39" s="4">
        <v>45756</v>
      </c>
      <c r="E39" s="4">
        <v>45757</v>
      </c>
      <c r="F39" s="4">
        <v>45890</v>
      </c>
      <c r="G39" s="4">
        <v>45936</v>
      </c>
      <c r="H39" s="9">
        <f t="shared" ca="1" si="0"/>
        <v>128</v>
      </c>
      <c r="I39" s="4" t="str">
        <f t="shared" ca="1" si="1"/>
        <v>Completed</v>
      </c>
      <c r="J39" s="8"/>
      <c r="K39" s="8"/>
      <c r="L39" s="4"/>
      <c r="M39" s="3" t="str">
        <f t="shared" ca="1" si="2"/>
        <v/>
      </c>
      <c r="N39" s="3">
        <f t="shared" ca="1" si="3"/>
        <v>0</v>
      </c>
    </row>
    <row r="40" spans="1:14" x14ac:dyDescent="0.25">
      <c r="A40" s="2">
        <v>7415</v>
      </c>
      <c r="B40" s="7" t="s">
        <v>20</v>
      </c>
      <c r="C40" s="4">
        <v>45744</v>
      </c>
      <c r="D40" s="4">
        <v>45756</v>
      </c>
      <c r="E40" s="4">
        <v>45757</v>
      </c>
      <c r="F40" s="4">
        <v>45890</v>
      </c>
      <c r="G40" s="4">
        <v>45936</v>
      </c>
      <c r="H40" s="9">
        <f t="shared" ca="1" si="0"/>
        <v>128</v>
      </c>
      <c r="I40" s="4" t="str">
        <f t="shared" ca="1" si="1"/>
        <v>Completed</v>
      </c>
      <c r="J40" s="8"/>
      <c r="K40" s="8"/>
      <c r="L40" s="4"/>
      <c r="M40" s="3" t="str">
        <f t="shared" ca="1" si="2"/>
        <v/>
      </c>
      <c r="N40" s="3">
        <f t="shared" ca="1" si="3"/>
        <v>0</v>
      </c>
    </row>
    <row r="41" spans="1:14" x14ac:dyDescent="0.25">
      <c r="A41" s="2">
        <v>7415</v>
      </c>
      <c r="B41" s="7" t="s">
        <v>23</v>
      </c>
      <c r="C41" s="4">
        <v>45744</v>
      </c>
      <c r="D41" s="4">
        <v>45756</v>
      </c>
      <c r="E41" s="4">
        <v>45757</v>
      </c>
      <c r="F41" s="4">
        <v>45890</v>
      </c>
      <c r="G41" s="4">
        <v>45936</v>
      </c>
      <c r="H41" s="9">
        <f t="shared" ca="1" si="0"/>
        <v>128</v>
      </c>
      <c r="I41" s="4" t="str">
        <f t="shared" ca="1" si="1"/>
        <v>Completed</v>
      </c>
      <c r="J41" s="8"/>
      <c r="K41" s="8"/>
      <c r="L41" s="4"/>
      <c r="M41" s="3" t="str">
        <f t="shared" ca="1" si="2"/>
        <v/>
      </c>
      <c r="N41" s="3">
        <f t="shared" ca="1" si="3"/>
        <v>0</v>
      </c>
    </row>
    <row r="42" spans="1:14" x14ac:dyDescent="0.25">
      <c r="A42" s="2">
        <v>7362</v>
      </c>
      <c r="B42" s="2" t="s">
        <v>20</v>
      </c>
      <c r="C42" s="4">
        <v>45749</v>
      </c>
      <c r="D42" s="4">
        <v>45754</v>
      </c>
      <c r="E42" s="4">
        <v>45755</v>
      </c>
      <c r="F42" s="4">
        <v>45846</v>
      </c>
      <c r="G42" s="4">
        <v>45889</v>
      </c>
      <c r="H42" s="9">
        <f t="shared" ca="1" si="0"/>
        <v>84</v>
      </c>
      <c r="I42" s="4" t="str">
        <f t="shared" ca="1" si="1"/>
        <v>Completed</v>
      </c>
      <c r="J42" s="4"/>
      <c r="K42" s="4"/>
      <c r="L42" s="4"/>
      <c r="M42" s="3" t="str">
        <f t="shared" ca="1" si="2"/>
        <v/>
      </c>
      <c r="N42" s="3">
        <f t="shared" ca="1" si="3"/>
        <v>0</v>
      </c>
    </row>
    <row r="43" spans="1:14" x14ac:dyDescent="0.25">
      <c r="A43" s="2">
        <v>6471</v>
      </c>
      <c r="B43" s="2" t="s">
        <v>19</v>
      </c>
      <c r="C43" s="4">
        <v>45751</v>
      </c>
      <c r="D43" s="4">
        <v>45751</v>
      </c>
      <c r="E43" s="4">
        <v>45752</v>
      </c>
      <c r="F43" s="4">
        <v>45827</v>
      </c>
      <c r="G43" s="4">
        <v>45896</v>
      </c>
      <c r="H43" s="9">
        <f t="shared" ca="1" si="0"/>
        <v>65</v>
      </c>
      <c r="I43" s="4" t="str">
        <f t="shared" ca="1" si="1"/>
        <v>Completed</v>
      </c>
      <c r="J43" s="4"/>
      <c r="K43" s="4"/>
      <c r="L43" s="4"/>
      <c r="M43" s="3" t="str">
        <f t="shared" ca="1" si="2"/>
        <v/>
      </c>
      <c r="N43" s="3">
        <f t="shared" ca="1" si="3"/>
        <v>0</v>
      </c>
    </row>
    <row r="44" spans="1:14" x14ac:dyDescent="0.25">
      <c r="A44" s="2">
        <v>7443</v>
      </c>
      <c r="B44" s="2" t="s">
        <v>25</v>
      </c>
      <c r="C44" s="4">
        <v>45754</v>
      </c>
      <c r="D44" s="4"/>
      <c r="E44" s="4"/>
      <c r="F44" s="4">
        <v>46048</v>
      </c>
      <c r="G44" s="4">
        <v>46091</v>
      </c>
      <c r="H44" s="9">
        <f t="shared" ca="1" si="0"/>
        <v>286</v>
      </c>
      <c r="I44" s="4" t="str">
        <f t="shared" ca="1" si="1"/>
        <v>On Track</v>
      </c>
      <c r="J44" s="4"/>
      <c r="K44" s="4"/>
      <c r="L44" s="4"/>
      <c r="M44" s="3" t="str">
        <f t="shared" ca="1" si="2"/>
        <v/>
      </c>
      <c r="N44" s="3">
        <f t="shared" ca="1" si="3"/>
        <v>0</v>
      </c>
    </row>
    <row r="45" spans="1:14" x14ac:dyDescent="0.25">
      <c r="A45" s="2">
        <v>7443</v>
      </c>
      <c r="B45" s="7" t="s">
        <v>24</v>
      </c>
      <c r="C45" s="4"/>
      <c r="D45" s="4"/>
      <c r="E45" s="4"/>
      <c r="F45" s="4">
        <v>45863</v>
      </c>
      <c r="G45" s="4">
        <v>45877</v>
      </c>
      <c r="H45" s="9">
        <f t="shared" ca="1" si="0"/>
        <v>101</v>
      </c>
      <c r="I45" s="4" t="str">
        <f t="shared" ca="1" si="1"/>
        <v>On Track</v>
      </c>
      <c r="J45" s="8"/>
      <c r="K45" s="8"/>
      <c r="L45" s="4"/>
      <c r="M45" s="3" t="str">
        <f t="shared" ca="1" si="2"/>
        <v/>
      </c>
      <c r="N45" s="3">
        <f t="shared" ca="1" si="3"/>
        <v>0</v>
      </c>
    </row>
    <row r="46" spans="1:14" x14ac:dyDescent="0.25">
      <c r="A46" s="2">
        <v>7122</v>
      </c>
      <c r="B46" s="7" t="s">
        <v>24</v>
      </c>
      <c r="C46" s="4">
        <v>45726</v>
      </c>
      <c r="D46" s="4">
        <v>45762</v>
      </c>
      <c r="E46" s="4"/>
      <c r="F46" s="4">
        <v>45703</v>
      </c>
      <c r="G46" s="4">
        <v>46068</v>
      </c>
      <c r="H46" s="9">
        <f t="shared" ca="1" si="0"/>
        <v>-59</v>
      </c>
      <c r="I46" s="4" t="str">
        <f t="shared" ca="1" si="1"/>
        <v>Completed</v>
      </c>
      <c r="J46" s="8"/>
      <c r="K46" s="8"/>
      <c r="L46" s="4"/>
      <c r="M46" s="3" t="str">
        <f ca="1">IF(TODAY()&lt;G46, "", IF(ISNUMBER(SEARCH("No Issue", K46)), "NO", "YES"))</f>
        <v/>
      </c>
      <c r="N46" s="3">
        <f ca="1">IF(M46="Yes", IF(ISNUMBER(SEARCH("OCR", K46)), 1, IF(ISNUMBER(SEARCH("NC", K46)), 2, 0)), 0)</f>
        <v>0</v>
      </c>
    </row>
  </sheetData>
  <sortState xmlns:xlrd2="http://schemas.microsoft.com/office/spreadsheetml/2017/richdata2" ref="A1:N42">
    <sortCondition ref="C1:C118"/>
  </sortState>
  <phoneticPr fontId="2" type="noConversion"/>
  <conditionalFormatting sqref="A1:B1">
    <cfRule type="duplicateValues" dxfId="9" priority="22"/>
  </conditionalFormatting>
  <conditionalFormatting sqref="C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46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6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:D1048576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6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:F1048576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6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K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6 I2:K46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7:K1048576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46">
    <cfRule type="containsText" dxfId="8" priority="11" operator="containsText" text="Nameplate">
      <formula>NOT(ISERROR(SEARCH("Nameplate",J2)))</formula>
    </cfRule>
  </conditionalFormatting>
  <conditionalFormatting sqref="L2:L46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46">
    <cfRule type="containsText" dxfId="7" priority="20" operator="containsText" text="NO">
      <formula>NOT(ISERROR(SEARCH("NO",M1)))</formula>
    </cfRule>
    <cfRule type="containsText" dxfId="6" priority="21" operator="containsText" text="YES">
      <formula>NOT(ISERROR(SEARCH("YES",M1)))</formula>
    </cfRule>
  </conditionalFormatting>
  <conditionalFormatting sqref="I2:I46">
    <cfRule type="containsText" dxfId="5" priority="4" operator="containsText" text="late">
      <formula>NOT(ISERROR(SEARCH("late",I2)))</formula>
    </cfRule>
    <cfRule type="containsText" dxfId="4" priority="5" operator="containsText" text="on track">
      <formula>NOT(ISERROR(SEARCH("on track",I2)))</formula>
    </cfRule>
    <cfRule type="containsText" dxfId="3" priority="6" operator="containsText" text="completed">
      <formula>NOT(ISERROR(SEARCH("completed",I2)))</formula>
    </cfRule>
  </conditionalFormatting>
  <conditionalFormatting sqref="H2:H46">
    <cfRule type="expression" dxfId="2" priority="1">
      <formula>$I2="Overdue"</formula>
    </cfRule>
    <cfRule type="expression" dxfId="1" priority="2">
      <formula>$I2="On Track"</formula>
    </cfRule>
    <cfRule type="expression" dxfId="0" priority="3">
      <formula>$I2="Completed"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E3B6FFC-F9E8-4C98-9556-8CC4DF83A15D}">
          <x14:formula1>
            <xm:f>Sheet1!$A$1:$A$200</xm:f>
          </x14:formula1>
          <xm:sqref>B2:B46</xm:sqref>
        </x14:dataValidation>
        <x14:dataValidation type="list" allowBlank="1" showInputMessage="1" showErrorMessage="1" xr:uid="{108EF5FC-466A-4B97-8ABC-25ADC8D95A19}">
          <x14:formula1>
            <xm:f>Sheet1!$C$1:$C$20</xm:f>
          </x14:formula1>
          <xm:sqref>K2:K46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BD4BA-98D5-40E7-AB4A-F2896DAC80D1}">
  <dimension ref="A1:C13"/>
  <sheetViews>
    <sheetView workbookViewId="0">
      <selection activeCell="C4" sqref="C4"/>
    </sheetView>
  </sheetViews>
  <sheetFormatPr defaultRowHeight="15" x14ac:dyDescent="0.25"/>
  <cols>
    <col min="1" max="1" width="22.28515625" bestFit="1" customWidth="1"/>
  </cols>
  <sheetData>
    <row r="1" spans="1:3" x14ac:dyDescent="0.25">
      <c r="A1" t="s">
        <v>13</v>
      </c>
      <c r="C1" t="s">
        <v>30</v>
      </c>
    </row>
    <row r="2" spans="1:3" x14ac:dyDescent="0.25">
      <c r="A2" t="s">
        <v>14</v>
      </c>
      <c r="C2" t="s">
        <v>31</v>
      </c>
    </row>
    <row r="3" spans="1:3" x14ac:dyDescent="0.25">
      <c r="A3" t="s">
        <v>15</v>
      </c>
      <c r="C3" t="s">
        <v>34</v>
      </c>
    </row>
    <row r="4" spans="1:3" x14ac:dyDescent="0.25">
      <c r="A4" t="s">
        <v>16</v>
      </c>
    </row>
    <row r="5" spans="1:3" x14ac:dyDescent="0.25">
      <c r="A5" t="s">
        <v>17</v>
      </c>
    </row>
    <row r="6" spans="1:3" x14ac:dyDescent="0.25">
      <c r="A6" t="s">
        <v>18</v>
      </c>
    </row>
    <row r="7" spans="1:3" x14ac:dyDescent="0.25">
      <c r="A7" t="s">
        <v>19</v>
      </c>
    </row>
    <row r="8" spans="1:3" x14ac:dyDescent="0.25">
      <c r="A8" t="s">
        <v>20</v>
      </c>
    </row>
    <row r="9" spans="1:3" x14ac:dyDescent="0.25">
      <c r="A9" t="s">
        <v>21</v>
      </c>
    </row>
    <row r="10" spans="1:3" x14ac:dyDescent="0.25">
      <c r="A10" t="s">
        <v>22</v>
      </c>
    </row>
    <row r="11" spans="1:3" x14ac:dyDescent="0.25">
      <c r="A11" t="s">
        <v>23</v>
      </c>
    </row>
    <row r="12" spans="1:3" x14ac:dyDescent="0.25">
      <c r="A12" t="s">
        <v>24</v>
      </c>
    </row>
    <row r="13" spans="1:3" x14ac:dyDescent="0.25">
      <c r="A1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Detailing Chart</vt:lpstr>
      <vt:lpstr>Detailing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Yengkong Sayaovong</dc:creator>
  <cp:lastModifiedBy>Yengkong Sayaovong</cp:lastModifiedBy>
  <dcterms:created xsi:type="dcterms:W3CDTF">2024-11-12T11:58:21Z</dcterms:created>
  <dcterms:modified xsi:type="dcterms:W3CDTF">2025-04-15T14:24:01Z</dcterms:modified>
</cp:coreProperties>
</file>