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G:\Projects\"/>
    </mc:Choice>
  </mc:AlternateContent>
  <xr:revisionPtr revIDLastSave="0" documentId="13_ncr:1_{593D298A-F556-483F-9EA2-5D50FE03FCB4}" xr6:coauthVersionLast="47" xr6:coauthVersionMax="47" xr10:uidLastSave="{00000000-0000-0000-0000-000000000000}"/>
  <bookViews>
    <workbookView xWindow="-120" yWindow="-120" windowWidth="29040" windowHeight="15720" activeTab="1" xr2:uid="{615E4E03-2983-4C85-A529-8026CD190B55}"/>
  </bookViews>
  <sheets>
    <sheet name="Dashboard" sheetId="2" r:id="rId1"/>
    <sheet name="Projects" sheetId="1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1" l="1"/>
  <c r="G99" i="1"/>
  <c r="J99" i="1"/>
  <c r="K99" i="1"/>
  <c r="L99" i="1"/>
  <c r="R99" i="1"/>
  <c r="S99" i="1" s="1"/>
  <c r="G93" i="1" l="1"/>
  <c r="G94" i="1"/>
  <c r="G95" i="1"/>
  <c r="G96" i="1"/>
  <c r="G97" i="1"/>
  <c r="G98" i="1"/>
  <c r="E98" i="1" l="1"/>
  <c r="J98" i="1"/>
  <c r="K98" i="1"/>
  <c r="L98" i="1"/>
  <c r="R98" i="1"/>
  <c r="S98" i="1" s="1"/>
  <c r="E97" i="1"/>
  <c r="J97" i="1"/>
  <c r="K97" i="1"/>
  <c r="L97" i="1"/>
  <c r="R97" i="1"/>
  <c r="S97" i="1" s="1"/>
  <c r="E96" i="1"/>
  <c r="J96" i="1"/>
  <c r="K96" i="1"/>
  <c r="L96" i="1"/>
  <c r="R96" i="1"/>
  <c r="S96" i="1" s="1"/>
  <c r="E95" i="1"/>
  <c r="J95" i="1"/>
  <c r="K95" i="1"/>
  <c r="L95" i="1"/>
  <c r="R95" i="1"/>
  <c r="S95" i="1" s="1"/>
  <c r="E94" i="1"/>
  <c r="J94" i="1"/>
  <c r="K94" i="1"/>
  <c r="L94" i="1"/>
  <c r="R94" i="1"/>
  <c r="S94" i="1" s="1"/>
  <c r="E93" i="1"/>
  <c r="J93" i="1"/>
  <c r="K93" i="1"/>
  <c r="L93" i="1"/>
  <c r="R93" i="1"/>
  <c r="S93" i="1" s="1"/>
  <c r="E92" i="1"/>
  <c r="G92" i="1"/>
  <c r="J92" i="1"/>
  <c r="K92" i="1"/>
  <c r="L92" i="1"/>
  <c r="R92" i="1"/>
  <c r="S92" i="1" s="1"/>
  <c r="E91" i="1"/>
  <c r="G91" i="1"/>
  <c r="J91" i="1"/>
  <c r="K91" i="1"/>
  <c r="L91" i="1"/>
  <c r="R91" i="1"/>
  <c r="S91" i="1" s="1"/>
  <c r="E90" i="1" l="1"/>
  <c r="G90" i="1"/>
  <c r="J90" i="1"/>
  <c r="K90" i="1"/>
  <c r="L90" i="1"/>
  <c r="R90" i="1"/>
  <c r="S90" i="1" s="1"/>
  <c r="E89" i="1"/>
  <c r="G89" i="1"/>
  <c r="J89" i="1"/>
  <c r="K89" i="1"/>
  <c r="L89" i="1"/>
  <c r="R89" i="1"/>
  <c r="S89" i="1" s="1"/>
  <c r="E88" i="1"/>
  <c r="G88" i="1"/>
  <c r="J88" i="1"/>
  <c r="K88" i="1"/>
  <c r="L88" i="1"/>
  <c r="R88" i="1"/>
  <c r="S88" i="1" s="1"/>
  <c r="R72" i="1"/>
  <c r="G75" i="1"/>
  <c r="E81" i="1" l="1"/>
  <c r="G81" i="1"/>
  <c r="J81" i="1"/>
  <c r="K81" i="1"/>
  <c r="L81" i="1"/>
  <c r="R81" i="1"/>
  <c r="S81" i="1" s="1"/>
  <c r="E77" i="1"/>
  <c r="G77" i="1"/>
  <c r="J77" i="1"/>
  <c r="K77" i="1"/>
  <c r="L77" i="1"/>
  <c r="R77" i="1"/>
  <c r="S77" i="1" s="1"/>
  <c r="E76" i="1"/>
  <c r="G76" i="1"/>
  <c r="J76" i="1"/>
  <c r="K76" i="1"/>
  <c r="L76" i="1"/>
  <c r="R76" i="1"/>
  <c r="S76" i="1" s="1"/>
  <c r="E75" i="1"/>
  <c r="J75" i="1"/>
  <c r="K75" i="1"/>
  <c r="L75" i="1"/>
  <c r="R75" i="1"/>
  <c r="S75" i="1" s="1"/>
  <c r="E71" i="1"/>
  <c r="G71" i="1"/>
  <c r="J71" i="1"/>
  <c r="K71" i="1"/>
  <c r="L71" i="1"/>
  <c r="R71" i="1"/>
  <c r="S71" i="1" s="1"/>
  <c r="E27" i="1"/>
  <c r="G27" i="1"/>
  <c r="J27" i="1"/>
  <c r="K27" i="1"/>
  <c r="L27" i="1"/>
  <c r="R27" i="1"/>
  <c r="S27" i="1" s="1"/>
  <c r="R28" i="1" l="1"/>
  <c r="E26" i="1"/>
  <c r="G26" i="1"/>
  <c r="J26" i="1"/>
  <c r="K26" i="1"/>
  <c r="L26" i="1"/>
  <c r="R26" i="1"/>
  <c r="E80" i="1"/>
  <c r="G80" i="1"/>
  <c r="J80" i="1"/>
  <c r="K80" i="1"/>
  <c r="L80" i="1"/>
  <c r="R80" i="1"/>
  <c r="E79" i="1"/>
  <c r="G79" i="1"/>
  <c r="J79" i="1"/>
  <c r="K79" i="1"/>
  <c r="L79" i="1"/>
  <c r="R79" i="1"/>
  <c r="E82" i="1"/>
  <c r="G82" i="1"/>
  <c r="J82" i="1"/>
  <c r="K82" i="1"/>
  <c r="L82" i="1"/>
  <c r="R82" i="1"/>
  <c r="E42" i="1"/>
  <c r="G42" i="1"/>
  <c r="J42" i="1"/>
  <c r="K42" i="1"/>
  <c r="L42" i="1"/>
  <c r="R42" i="1"/>
  <c r="E78" i="1"/>
  <c r="G78" i="1"/>
  <c r="J78" i="1"/>
  <c r="K78" i="1"/>
  <c r="L78" i="1"/>
  <c r="R78" i="1"/>
  <c r="E22" i="1"/>
  <c r="G22" i="1"/>
  <c r="J22" i="1"/>
  <c r="K22" i="1"/>
  <c r="L22" i="1"/>
  <c r="R22" i="1"/>
  <c r="S26" i="1" l="1"/>
  <c r="S82" i="1"/>
  <c r="S22" i="1"/>
  <c r="S42" i="1"/>
  <c r="S78" i="1"/>
  <c r="S80" i="1"/>
  <c r="S79" i="1"/>
  <c r="E14" i="1"/>
  <c r="G14" i="1"/>
  <c r="J14" i="1"/>
  <c r="K14" i="1"/>
  <c r="L14" i="1"/>
  <c r="R14" i="1"/>
  <c r="S14" i="1" l="1"/>
  <c r="E69" i="1"/>
  <c r="G69" i="1"/>
  <c r="J69" i="1"/>
  <c r="K69" i="1"/>
  <c r="L69" i="1"/>
  <c r="R69" i="1"/>
  <c r="S69" i="1" l="1"/>
  <c r="R86" i="1"/>
  <c r="E2" i="1"/>
  <c r="G2" i="1"/>
  <c r="J2" i="1"/>
  <c r="K2" i="1"/>
  <c r="L2" i="1"/>
  <c r="R2" i="1"/>
  <c r="E11" i="1"/>
  <c r="G11" i="1"/>
  <c r="J11" i="1"/>
  <c r="K11" i="1"/>
  <c r="L11" i="1"/>
  <c r="R11" i="1"/>
  <c r="S11" i="1" l="1"/>
  <c r="S2" i="1"/>
  <c r="E68" i="1"/>
  <c r="G68" i="1"/>
  <c r="J68" i="1"/>
  <c r="K68" i="1"/>
  <c r="L68" i="1"/>
  <c r="R68" i="1"/>
  <c r="S68" i="1" l="1"/>
  <c r="J4" i="1"/>
  <c r="J12" i="1"/>
  <c r="J13" i="1"/>
  <c r="J15" i="1"/>
  <c r="J10" i="1"/>
  <c r="J64" i="1"/>
  <c r="J65" i="1"/>
  <c r="J16" i="1"/>
  <c r="J41" i="1"/>
  <c r="J43" i="1"/>
  <c r="J20" i="1"/>
  <c r="J21" i="1"/>
  <c r="J17" i="1"/>
  <c r="J18" i="1"/>
  <c r="J19" i="1"/>
  <c r="J23" i="1"/>
  <c r="J24" i="1"/>
  <c r="J25" i="1"/>
  <c r="J31" i="1"/>
  <c r="J32" i="1"/>
  <c r="J33" i="1"/>
  <c r="J39" i="1"/>
  <c r="J40" i="1"/>
  <c r="J36" i="1"/>
  <c r="J37" i="1"/>
  <c r="J28" i="1"/>
  <c r="J29" i="1"/>
  <c r="J46" i="1"/>
  <c r="J47" i="1"/>
  <c r="J48" i="1"/>
  <c r="J74" i="1"/>
  <c r="J34" i="1"/>
  <c r="J70" i="1"/>
  <c r="J44" i="1"/>
  <c r="J45" i="1"/>
  <c r="J51" i="1"/>
  <c r="J52" i="1"/>
  <c r="J53" i="1"/>
  <c r="J54" i="1"/>
  <c r="J55" i="1"/>
  <c r="J56" i="1"/>
  <c r="J86" i="1"/>
  <c r="J35" i="1"/>
  <c r="J38" i="1"/>
  <c r="J72" i="1"/>
  <c r="J3" i="1"/>
  <c r="J83" i="1"/>
  <c r="J84" i="1"/>
  <c r="J85" i="1"/>
  <c r="J61" i="1"/>
  <c r="J62" i="1"/>
  <c r="J87" i="1"/>
  <c r="J66" i="1"/>
  <c r="J5" i="1"/>
  <c r="J7" i="1"/>
  <c r="J8" i="1"/>
  <c r="J67" i="1"/>
  <c r="J6" i="1"/>
  <c r="J57" i="1"/>
  <c r="J58" i="1"/>
  <c r="J59" i="1"/>
  <c r="J9" i="1"/>
  <c r="J30" i="1"/>
  <c r="J60" i="1"/>
  <c r="J63" i="1"/>
  <c r="J73" i="1"/>
  <c r="J49" i="1"/>
  <c r="J50" i="1"/>
  <c r="E50" i="1"/>
  <c r="G50" i="1"/>
  <c r="K50" i="1"/>
  <c r="L50" i="1"/>
  <c r="R50" i="1"/>
  <c r="E49" i="1"/>
  <c r="G49" i="1"/>
  <c r="K49" i="1"/>
  <c r="L49" i="1"/>
  <c r="R49" i="1"/>
  <c r="S49" i="1" l="1"/>
  <c r="S50" i="1"/>
  <c r="E10" i="1"/>
  <c r="G10" i="1"/>
  <c r="K10" i="1"/>
  <c r="L10" i="1"/>
  <c r="R10" i="1"/>
  <c r="E3" i="1"/>
  <c r="G3" i="1"/>
  <c r="K3" i="1"/>
  <c r="L3" i="1"/>
  <c r="S3" i="1"/>
  <c r="S10" i="1" l="1"/>
  <c r="E5" i="1"/>
  <c r="G5" i="1"/>
  <c r="K5" i="1"/>
  <c r="L5" i="1"/>
  <c r="R5" i="1"/>
  <c r="E4" i="1"/>
  <c r="G4" i="1"/>
  <c r="K4" i="1"/>
  <c r="L4" i="1"/>
  <c r="R4" i="1"/>
  <c r="S5" i="1" l="1"/>
  <c r="S4" i="1"/>
  <c r="E9" i="1"/>
  <c r="G9" i="1"/>
  <c r="K9" i="1"/>
  <c r="L9" i="1"/>
  <c r="R9" i="1"/>
  <c r="E6" i="1"/>
  <c r="G6" i="1"/>
  <c r="K6" i="1"/>
  <c r="L6" i="1"/>
  <c r="R6" i="1"/>
  <c r="S6" i="1" l="1"/>
  <c r="S9" i="1"/>
  <c r="E60" i="1"/>
  <c r="G60" i="1"/>
  <c r="K60" i="1"/>
  <c r="L60" i="1"/>
  <c r="R60" i="1"/>
  <c r="S60" i="1" l="1"/>
  <c r="G13" i="1"/>
  <c r="G15" i="1"/>
  <c r="G64" i="1"/>
  <c r="G65" i="1"/>
  <c r="G16" i="1"/>
  <c r="G41" i="1"/>
  <c r="G43" i="1"/>
  <c r="G20" i="1"/>
  <c r="G21" i="1"/>
  <c r="G17" i="1"/>
  <c r="G18" i="1"/>
  <c r="G19" i="1"/>
  <c r="G23" i="1"/>
  <c r="G24" i="1"/>
  <c r="G25" i="1"/>
  <c r="G31" i="1"/>
  <c r="G32" i="1"/>
  <c r="G33" i="1"/>
  <c r="G39" i="1"/>
  <c r="G40" i="1"/>
  <c r="G36" i="1"/>
  <c r="G37" i="1"/>
  <c r="G28" i="1"/>
  <c r="G29" i="1"/>
  <c r="G46" i="1"/>
  <c r="G47" i="1"/>
  <c r="G48" i="1"/>
  <c r="G34" i="1"/>
  <c r="G70" i="1"/>
  <c r="G44" i="1"/>
  <c r="G45" i="1"/>
  <c r="G51" i="1"/>
  <c r="G52" i="1"/>
  <c r="G53" i="1"/>
  <c r="G54" i="1"/>
  <c r="G55" i="1"/>
  <c r="G56" i="1"/>
  <c r="G35" i="1"/>
  <c r="G38" i="1"/>
  <c r="G72" i="1"/>
  <c r="G74" i="1"/>
  <c r="G83" i="1"/>
  <c r="G30" i="1"/>
  <c r="G84" i="1"/>
  <c r="G85" i="1"/>
  <c r="G86" i="1"/>
  <c r="G61" i="1"/>
  <c r="G87" i="1"/>
  <c r="G63" i="1"/>
  <c r="G73" i="1"/>
  <c r="G62" i="1"/>
  <c r="G66" i="1"/>
  <c r="G67" i="1"/>
  <c r="G7" i="1"/>
  <c r="G8" i="1"/>
  <c r="G57" i="1"/>
  <c r="G58" i="1"/>
  <c r="G59" i="1"/>
  <c r="G12" i="1"/>
  <c r="E13" i="1"/>
  <c r="E15" i="1"/>
  <c r="E64" i="1"/>
  <c r="E65" i="1"/>
  <c r="E16" i="1"/>
  <c r="E41" i="1"/>
  <c r="E43" i="1"/>
  <c r="E20" i="1"/>
  <c r="E21" i="1"/>
  <c r="E17" i="1"/>
  <c r="E18" i="1"/>
  <c r="E19" i="1"/>
  <c r="E23" i="1"/>
  <c r="E24" i="1"/>
  <c r="E25" i="1"/>
  <c r="E31" i="1"/>
  <c r="E32" i="1"/>
  <c r="E33" i="1"/>
  <c r="E39" i="1"/>
  <c r="E40" i="1"/>
  <c r="E36" i="1"/>
  <c r="E37" i="1"/>
  <c r="E28" i="1"/>
  <c r="E29" i="1"/>
  <c r="E46" i="1"/>
  <c r="E47" i="1"/>
  <c r="E48" i="1"/>
  <c r="E34" i="1"/>
  <c r="E70" i="1"/>
  <c r="E44" i="1"/>
  <c r="E45" i="1"/>
  <c r="E51" i="1"/>
  <c r="E52" i="1"/>
  <c r="E53" i="1"/>
  <c r="E54" i="1"/>
  <c r="E55" i="1"/>
  <c r="E56" i="1"/>
  <c r="E35" i="1"/>
  <c r="E38" i="1"/>
  <c r="E72" i="1"/>
  <c r="E74" i="1"/>
  <c r="E83" i="1"/>
  <c r="E30" i="1"/>
  <c r="E84" i="1"/>
  <c r="E85" i="1"/>
  <c r="E86" i="1"/>
  <c r="E61" i="1"/>
  <c r="E87" i="1"/>
  <c r="E63" i="1"/>
  <c r="E73" i="1"/>
  <c r="E62" i="1"/>
  <c r="E66" i="1"/>
  <c r="E67" i="1"/>
  <c r="E7" i="1"/>
  <c r="E8" i="1"/>
  <c r="E57" i="1"/>
  <c r="E58" i="1"/>
  <c r="E59" i="1"/>
  <c r="E12" i="1"/>
  <c r="K59" i="1" l="1"/>
  <c r="L59" i="1"/>
  <c r="R59" i="1"/>
  <c r="S59" i="1" l="1"/>
  <c r="K58" i="1"/>
  <c r="L58" i="1"/>
  <c r="R58" i="1"/>
  <c r="S58" i="1" l="1"/>
  <c r="K57" i="1"/>
  <c r="L57" i="1"/>
  <c r="R57" i="1"/>
  <c r="K8" i="1"/>
  <c r="L8" i="1"/>
  <c r="R8" i="1"/>
  <c r="S8" i="1" l="1"/>
  <c r="S57" i="1"/>
  <c r="K7" i="1"/>
  <c r="L7" i="1"/>
  <c r="R7" i="1"/>
  <c r="S7" i="1" l="1"/>
  <c r="K67" i="1"/>
  <c r="L67" i="1"/>
  <c r="R67" i="1"/>
  <c r="K66" i="1"/>
  <c r="L66" i="1"/>
  <c r="R66" i="1"/>
  <c r="K62" i="1"/>
  <c r="L62" i="1"/>
  <c r="R62" i="1"/>
  <c r="K73" i="1"/>
  <c r="L73" i="1"/>
  <c r="R73" i="1"/>
  <c r="K63" i="1"/>
  <c r="L63" i="1"/>
  <c r="R63" i="1"/>
  <c r="K87" i="1"/>
  <c r="L87" i="1"/>
  <c r="R87" i="1"/>
  <c r="S67" i="1" l="1"/>
  <c r="S73" i="1"/>
  <c r="S66" i="1"/>
  <c r="S87" i="1"/>
  <c r="S62" i="1"/>
  <c r="S63" i="1"/>
  <c r="K61" i="1"/>
  <c r="L61" i="1"/>
  <c r="R61" i="1"/>
  <c r="K86" i="1"/>
  <c r="L86" i="1"/>
  <c r="S86" i="1"/>
  <c r="S61" i="1" l="1"/>
  <c r="K85" i="1"/>
  <c r="L85" i="1"/>
  <c r="R85" i="1"/>
  <c r="S85" i="1" l="1"/>
  <c r="K84" i="1"/>
  <c r="L84" i="1"/>
  <c r="R84" i="1"/>
  <c r="S84" i="1" l="1"/>
  <c r="L13" i="1"/>
  <c r="L15" i="1"/>
  <c r="L64" i="1"/>
  <c r="L65" i="1"/>
  <c r="L16" i="1"/>
  <c r="L41" i="1"/>
  <c r="L43" i="1"/>
  <c r="L20" i="1"/>
  <c r="L21" i="1"/>
  <c r="L17" i="1"/>
  <c r="L18" i="1"/>
  <c r="L19" i="1"/>
  <c r="L23" i="1"/>
  <c r="L24" i="1"/>
  <c r="L25" i="1"/>
  <c r="L31" i="1"/>
  <c r="L32" i="1"/>
  <c r="L33" i="1"/>
  <c r="L39" i="1"/>
  <c r="L40" i="1"/>
  <c r="L36" i="1"/>
  <c r="L37" i="1"/>
  <c r="L28" i="1"/>
  <c r="L29" i="1"/>
  <c r="L46" i="1"/>
  <c r="L47" i="1"/>
  <c r="L48" i="1"/>
  <c r="L34" i="1"/>
  <c r="L70" i="1"/>
  <c r="L44" i="1"/>
  <c r="L45" i="1"/>
  <c r="L51" i="1"/>
  <c r="L52" i="1"/>
  <c r="L53" i="1"/>
  <c r="L54" i="1"/>
  <c r="L55" i="1"/>
  <c r="L56" i="1"/>
  <c r="L35" i="1"/>
  <c r="L38" i="1"/>
  <c r="L72" i="1"/>
  <c r="L74" i="1"/>
  <c r="L83" i="1"/>
  <c r="L30" i="1"/>
  <c r="L12" i="1"/>
  <c r="K30" i="1"/>
  <c r="R30" i="1"/>
  <c r="S30" i="1" l="1"/>
  <c r="K83" i="1"/>
  <c r="R83" i="1"/>
  <c r="K13" i="1"/>
  <c r="K15" i="1"/>
  <c r="K64" i="1"/>
  <c r="K65" i="1"/>
  <c r="K16" i="1"/>
  <c r="K41" i="1"/>
  <c r="K43" i="1"/>
  <c r="K20" i="1"/>
  <c r="K21" i="1"/>
  <c r="K17" i="1"/>
  <c r="K18" i="1"/>
  <c r="K19" i="1"/>
  <c r="K23" i="1"/>
  <c r="K24" i="1"/>
  <c r="K25" i="1"/>
  <c r="K31" i="1"/>
  <c r="K32" i="1"/>
  <c r="K33" i="1"/>
  <c r="K39" i="1"/>
  <c r="K40" i="1"/>
  <c r="K36" i="1"/>
  <c r="K37" i="1"/>
  <c r="K28" i="1"/>
  <c r="K29" i="1"/>
  <c r="K46" i="1"/>
  <c r="K47" i="1"/>
  <c r="K48" i="1"/>
  <c r="K34" i="1"/>
  <c r="K70" i="1"/>
  <c r="K44" i="1"/>
  <c r="K45" i="1"/>
  <c r="K51" i="1"/>
  <c r="K52" i="1"/>
  <c r="K53" i="1"/>
  <c r="K54" i="1"/>
  <c r="K55" i="1"/>
  <c r="K56" i="1"/>
  <c r="K35" i="1"/>
  <c r="K38" i="1"/>
  <c r="K72" i="1"/>
  <c r="K74" i="1"/>
  <c r="K12" i="1"/>
  <c r="R74" i="1"/>
  <c r="R13" i="1"/>
  <c r="R15" i="1"/>
  <c r="R64" i="1"/>
  <c r="R65" i="1"/>
  <c r="R16" i="1"/>
  <c r="R41" i="1"/>
  <c r="R43" i="1"/>
  <c r="R20" i="1"/>
  <c r="R21" i="1"/>
  <c r="R17" i="1"/>
  <c r="R18" i="1"/>
  <c r="R19" i="1"/>
  <c r="R23" i="1"/>
  <c r="R24" i="1"/>
  <c r="R25" i="1"/>
  <c r="R31" i="1"/>
  <c r="R32" i="1"/>
  <c r="R33" i="1"/>
  <c r="R39" i="1"/>
  <c r="R40" i="1"/>
  <c r="R36" i="1"/>
  <c r="R37" i="1"/>
  <c r="R29" i="1"/>
  <c r="R46" i="1"/>
  <c r="R47" i="1"/>
  <c r="R48" i="1"/>
  <c r="R34" i="1"/>
  <c r="R70" i="1"/>
  <c r="R44" i="1"/>
  <c r="R45" i="1"/>
  <c r="R51" i="1"/>
  <c r="R52" i="1"/>
  <c r="R53" i="1"/>
  <c r="R54" i="1"/>
  <c r="R55" i="1"/>
  <c r="R56" i="1"/>
  <c r="R35" i="1"/>
  <c r="R38" i="1"/>
  <c r="R12" i="1"/>
  <c r="S74" i="1" l="1"/>
  <c r="S83" i="1"/>
  <c r="A7" i="2"/>
  <c r="A6" i="2"/>
  <c r="A5" i="2"/>
  <c r="A4" i="2"/>
  <c r="S13" i="1"/>
  <c r="S15" i="1"/>
  <c r="S64" i="1"/>
  <c r="S65" i="1"/>
  <c r="S16" i="1"/>
  <c r="S41" i="1"/>
  <c r="S43" i="1"/>
  <c r="S20" i="1"/>
  <c r="S21" i="1"/>
  <c r="S17" i="1"/>
  <c r="S18" i="1"/>
  <c r="S19" i="1"/>
  <c r="S23" i="1"/>
  <c r="S24" i="1"/>
  <c r="S25" i="1"/>
  <c r="S31" i="1"/>
  <c r="S32" i="1"/>
  <c r="S33" i="1"/>
  <c r="S39" i="1"/>
  <c r="S40" i="1"/>
  <c r="S36" i="1"/>
  <c r="S37" i="1"/>
  <c r="S28" i="1"/>
  <c r="S29" i="1"/>
  <c r="S46" i="1"/>
  <c r="S47" i="1"/>
  <c r="S48" i="1"/>
  <c r="S34" i="1"/>
  <c r="S70" i="1"/>
  <c r="S44" i="1"/>
  <c r="S45" i="1"/>
  <c r="S51" i="1"/>
  <c r="S52" i="1"/>
  <c r="S53" i="1"/>
  <c r="S54" i="1"/>
  <c r="S55" i="1"/>
  <c r="S56" i="1"/>
  <c r="S35" i="1"/>
  <c r="S38" i="1"/>
  <c r="S72" i="1"/>
  <c r="S12" i="1"/>
  <c r="A3" i="2"/>
</calcChain>
</file>

<file path=xl/sharedStrings.xml><?xml version="1.0" encoding="utf-8"?>
<sst xmlns="http://schemas.openxmlformats.org/spreadsheetml/2006/main" count="204" uniqueCount="74">
  <si>
    <t>Project ID</t>
  </si>
  <si>
    <t>Total Projects</t>
  </si>
  <si>
    <t>Error Projects</t>
  </si>
  <si>
    <t>No-Error Projects</t>
  </si>
  <si>
    <t>No-Error Percentages</t>
  </si>
  <si>
    <t>Error Percentages</t>
  </si>
  <si>
    <t>Column1</t>
  </si>
  <si>
    <t>Column2</t>
  </si>
  <si>
    <t>Complete</t>
  </si>
  <si>
    <t>Error Date</t>
  </si>
  <si>
    <t>Date Started</t>
  </si>
  <si>
    <t>Level</t>
  </si>
  <si>
    <t>Due Date</t>
  </si>
  <si>
    <t>Send Date</t>
  </si>
  <si>
    <t>Issue</t>
  </si>
  <si>
    <t>Corrected (Initial Detailing)</t>
  </si>
  <si>
    <t>Error</t>
  </si>
  <si>
    <t>Error Tracking</t>
  </si>
  <si>
    <t>Days Remain</t>
  </si>
  <si>
    <t>Status</t>
  </si>
  <si>
    <t>Job done</t>
  </si>
  <si>
    <t>Working Days</t>
  </si>
  <si>
    <t>Correction Time</t>
  </si>
  <si>
    <t>Air Reactor</t>
  </si>
  <si>
    <t xml:space="preserve">Booster Cleat &amp; Lead  </t>
  </si>
  <si>
    <t>Core Coil Booster</t>
  </si>
  <si>
    <t xml:space="preserve">Core and Coil  </t>
  </si>
  <si>
    <t xml:space="preserve">Core Stacking  </t>
  </si>
  <si>
    <t xml:space="preserve">E-Assembly  </t>
  </si>
  <si>
    <t xml:space="preserve">HV Cleat &amp; Lead  </t>
  </si>
  <si>
    <t>LV Cleat &amp; Lead (Old Style)</t>
  </si>
  <si>
    <t>Internal</t>
  </si>
  <si>
    <t>Reactor Cleat &amp; Lead</t>
  </si>
  <si>
    <t>Top Rack</t>
  </si>
  <si>
    <t>Internal Design</t>
  </si>
  <si>
    <t>Detailing Check</t>
  </si>
  <si>
    <t>Internal Recheck</t>
  </si>
  <si>
    <t>Tank Size</t>
  </si>
  <si>
    <t>Nameplate</t>
  </si>
  <si>
    <t>NC</t>
  </si>
  <si>
    <t>OCR</t>
  </si>
  <si>
    <t>No Issues</t>
  </si>
  <si>
    <t>Recheck</t>
  </si>
  <si>
    <t>Delay Reason</t>
  </si>
  <si>
    <t>Delay Category</t>
  </si>
  <si>
    <t>Communication Delay</t>
  </si>
  <si>
    <t>Date Moved</t>
  </si>
  <si>
    <t>REACTOR</t>
  </si>
  <si>
    <t>AIR REACTOR TOP</t>
  </si>
  <si>
    <t>ID Number</t>
  </si>
  <si>
    <t>NC4045107</t>
  </si>
  <si>
    <t>OCR14238</t>
  </si>
  <si>
    <t>OCR14259</t>
  </si>
  <si>
    <t>OCR14223</t>
  </si>
  <si>
    <t>NC4044770</t>
  </si>
  <si>
    <t>OCR14252</t>
  </si>
  <si>
    <t>Waiting on DE to respond to email. OCR does not have any markups on the nameplate. No errors on nameplate. DE closed OCR on 5/15/25</t>
  </si>
  <si>
    <t>NO</t>
  </si>
  <si>
    <t>Client Email</t>
  </si>
  <si>
    <t xml:space="preserve">Core And Coil  </t>
  </si>
  <si>
    <t xml:space="preserve">Hv Cleat &amp; Lead  </t>
  </si>
  <si>
    <t>Lv Cleat &amp; Lead (Old Style)</t>
  </si>
  <si>
    <t>Vp Check</t>
  </si>
  <si>
    <t>Np Peer Check</t>
  </si>
  <si>
    <t>Lv Cleat &amp; Lead Top</t>
  </si>
  <si>
    <t>Lv Cleat &amp; Lead Bot</t>
  </si>
  <si>
    <t>Started Job in May</t>
  </si>
  <si>
    <t>ECM 500000017712</t>
  </si>
  <si>
    <t>ECM</t>
  </si>
  <si>
    <t>ECM 500000017713</t>
  </si>
  <si>
    <t>ECM 500000017721</t>
  </si>
  <si>
    <t>Tank Size Error</t>
  </si>
  <si>
    <t>Forgot to take the flitch plate support to bushing clearance</t>
  </si>
  <si>
    <t>Had to wait on DE to confirm which folder to put nameplate in. Project was not shown on 5722 VCE.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</si>
</sst>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10" fontId="0" fillId="0" borderId="2" xfId="1" applyNumberFormat="1" applyFont="1" applyBorder="1"/>
    <xf numFmtId="10" fontId="0" fillId="0" borderId="3" xfId="1" applyNumberFormat="1" applyFont="1" applyBorder="1"/>
    <xf numFmtId="20" fontId="0" fillId="0" borderId="0" xfId="0" applyNumberFormat="1"/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3" tint="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Dashboard!$B$6:$B$7</c:f>
              <c:strCache>
                <c:ptCount val="2"/>
                <c:pt idx="0">
                  <c:v>Error Percentages</c:v>
                </c:pt>
                <c:pt idx="1">
                  <c:v>No-Error Percentages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1F2-4BC4-BA5C-C9B92CF5D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1F2-4BC4-BA5C-C9B92CF5DB9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Dashboard!$B$6:$B$7</c:f>
              <c:strCache>
                <c:ptCount val="2"/>
                <c:pt idx="0">
                  <c:v>Error Percentages</c:v>
                </c:pt>
                <c:pt idx="1">
                  <c:v>No-Error Percentages</c:v>
                </c:pt>
              </c:strCache>
            </c:strRef>
          </c:cat>
          <c:val>
            <c:numRef>
              <c:f>Dashboard!$A$6:$A$7</c:f>
              <c:numCache>
                <c:formatCode>0.00%</c:formatCode>
                <c:ptCount val="2"/>
                <c:pt idx="0">
                  <c:v>0.32653061224489793</c:v>
                </c:pt>
                <c:pt idx="1">
                  <c:v>0.17346938775510204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BC4-BA5C-C9B92CF5DB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14</xdr:col>
      <xdr:colOff>295275</xdr:colOff>
      <xdr:row>30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F025B-24B2-4F2D-A940-CD4F49D8A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75FBF1-8117-43D5-961F-6E59068B921E}" name="Table24" displayName="Table24" ref="A2:B7" totalsRowShown="0" headerRowDxfId="54" headerRowBorderDxfId="53" tableBorderDxfId="52" totalsRowBorderDxfId="51">
  <autoFilter ref="A2:B7" xr:uid="{F975FBF1-8117-43D5-961F-6E59068B921E}"/>
  <tableColumns count="2">
    <tableColumn id="1" xr3:uid="{E481F1AD-0656-4A44-8D0F-74D0EA48FC07}" name="Column1" dataDxfId="50"/>
    <tableColumn id="2" xr3:uid="{D3D528A4-671A-4502-9CFD-A94E25B87002}" name="Column2" dataDxfId="4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4BB80-47F3-4F36-ADB8-FDDA100A1E76}" name="Table1" displayName="Table1" ref="A1:S99" totalsRowShown="0" headerRowDxfId="48" dataDxfId="46" headerRowBorderDxfId="47" tableBorderDxfId="45" totalsRowBorderDxfId="44">
  <autoFilter ref="A1:S99" xr:uid="{D134BB80-47F3-4F36-ADB8-FDDA100A1E76}"/>
  <sortState xmlns:xlrd2="http://schemas.microsoft.com/office/spreadsheetml/2017/richdata2" ref="A34:S87">
    <sortCondition ref="I1:I87"/>
  </sortState>
  <tableColumns count="19">
    <tableColumn id="1" xr3:uid="{B84687AB-AA53-4D62-B03B-ADF47865D34C}" name="Project ID" dataDxfId="43"/>
    <tableColumn id="23" xr3:uid="{6FF2E4DB-D0F3-4501-B85D-5D7717550A62}" name="Level" dataDxfId="42"/>
    <tableColumn id="24" xr3:uid="{E5571F0A-6FF8-43F0-9F51-814AF4BBD61B}" name="Date Started" dataDxfId="41"/>
    <tableColumn id="5" xr3:uid="{2D7E9B12-8C5F-446F-BD3C-2C60329D4DA4}" name="Complete" dataDxfId="40"/>
    <tableColumn id="12" xr3:uid="{CF7098EB-108D-4A08-892B-094616648879}" name="Working Days" dataDxfId="39">
      <calculatedColumnFormula>DATEDIF(C2, D2, "D")</calculatedColumnFormula>
    </tableColumn>
    <tableColumn id="4" xr3:uid="{98D2140C-18D0-4416-A449-76026CB76E25}" name="Corrected (Initial Detailing)" dataDxfId="38"/>
    <tableColumn id="13" xr3:uid="{6D2EA323-22B1-4780-B84A-3267CFCAA764}" name="Correction Time" dataDxfId="37">
      <calculatedColumnFormula>IF(AND(D2&lt;&gt;"", F2&lt;&gt;""), DATEDIF(D2, F2, "D"), "")</calculatedColumnFormula>
    </tableColumn>
    <tableColumn id="2" xr3:uid="{0CBB391C-D60B-4D98-B11F-E92108D13180}" name="Due Date" dataDxfId="36"/>
    <tableColumn id="6" xr3:uid="{F9FAB123-DD88-4C55-A115-7638033E953E}" name="Send Date" dataDxfId="35"/>
    <tableColumn id="9" xr3:uid="{1B398F5C-768F-4A97-A497-08B6323F68AA}" name="Days Remain" dataDxfId="34">
      <calculatedColumnFormula>IF(ISBLANK(H2), "", H2 - TODAY())</calculatedColumnFormula>
    </tableColumn>
    <tableColumn id="7" xr3:uid="{AE502FB8-9E52-4320-8112-6D18EBDB573E}" name="Status" dataDxfId="33">
      <calculatedColumnFormula>IF(D2&lt;&gt;"", "Completed", IF(H2&lt;TODAY(), "Overdue", "On Track"))</calculatedColumnFormula>
    </tableColumn>
    <tableColumn id="10" xr3:uid="{72D6425C-61F4-4831-8DC3-A4C231F7F6EA}" name="Job done" dataDxfId="32">
      <calculatedColumnFormula>IF(F2="", "", IF(F2 &lt;= H2, "On Time", "Late"))</calculatedColumnFormula>
    </tableColumn>
    <tableColumn id="15" xr3:uid="{932F2D13-F5F0-4FD6-89E8-20A25645E2C6}" name="Delay Category" dataDxfId="31"/>
    <tableColumn id="14" xr3:uid="{4E28CFB7-F97A-4AEA-8595-E728CD23A564}" name="Delay Reason" dataDxfId="30"/>
    <tableColumn id="3" xr3:uid="{2D33B08E-3B09-4B9C-9DEA-36F8626021FA}" name="Error Date" dataDxfId="29"/>
    <tableColumn id="18" xr3:uid="{20E23FFB-6FDE-4D7B-9221-9BA0B2AE7123}" name="ID Number" dataDxfId="28"/>
    <tableColumn id="25" xr3:uid="{6FF75708-FAD0-4507-BD05-151C42C5C178}" name="Issue" dataDxfId="27"/>
    <tableColumn id="11" xr3:uid="{4EF1F7F9-895F-43F3-A786-1736AF0E0A5B}" name="Error" dataDxfId="26">
      <calculatedColumnFormula>IF(TODAY()&lt;I2, "", IF(ISNUMBER(SEARCH("No Issue", Q2)), "NO", "YES"))</calculatedColumnFormula>
    </tableColumn>
    <tableColumn id="8" xr3:uid="{013C473F-7C4C-4F85-9E50-16FD17BA70B9}" name="Error Tracking" dataDxfId="25">
      <calculatedColumnFormula>IF(R2="Yes", IF(ISNUMBER(SEARCH("OCR", Q2)), 1, IF(ISNUMBER(SEARCH("NC", Q2)), 2, 0)),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0D16-969C-4BF7-ADD0-BA33D234F9CD}">
  <sheetPr codeName="Sheet1"/>
  <dimension ref="A2:B7"/>
  <sheetViews>
    <sheetView workbookViewId="0">
      <selection activeCell="B19" sqref="B19"/>
    </sheetView>
  </sheetViews>
  <sheetFormatPr defaultRowHeight="15" x14ac:dyDescent="0.25"/>
  <cols>
    <col min="1" max="1" width="11.42578125" bestFit="1" customWidth="1"/>
    <col min="2" max="2" width="20" bestFit="1" customWidth="1"/>
    <col min="16" max="16" width="11.28515625" bestFit="1" customWidth="1"/>
  </cols>
  <sheetData>
    <row r="2" spans="1:2" x14ac:dyDescent="0.25">
      <c r="A2" s="9" t="s">
        <v>6</v>
      </c>
      <c r="B2" s="8" t="s">
        <v>7</v>
      </c>
    </row>
    <row r="3" spans="1:2" x14ac:dyDescent="0.25">
      <c r="A3" s="10">
        <f>COUNT(Table1[Project ID])</f>
        <v>98</v>
      </c>
      <c r="B3" s="11" t="s">
        <v>1</v>
      </c>
    </row>
    <row r="4" spans="1:2" x14ac:dyDescent="0.25">
      <c r="A4" s="10">
        <f ca="1">COUNTIF(Projects!R2:R1041, "Yes")</f>
        <v>32</v>
      </c>
      <c r="B4" s="11" t="s">
        <v>2</v>
      </c>
    </row>
    <row r="5" spans="1:2" x14ac:dyDescent="0.25">
      <c r="A5" s="10">
        <f ca="1">COUNTIF(Projects!R2:R1041, "No")</f>
        <v>17</v>
      </c>
      <c r="B5" s="11" t="s">
        <v>3</v>
      </c>
    </row>
    <row r="6" spans="1:2" x14ac:dyDescent="0.25">
      <c r="A6" s="12">
        <f ca="1">(COUNTIF(Projects!R2:R1053, "Yes") / COUNTA(Projects!R2:R1053))</f>
        <v>0.32653061224489793</v>
      </c>
      <c r="B6" s="11" t="s">
        <v>5</v>
      </c>
    </row>
    <row r="7" spans="1:2" x14ac:dyDescent="0.25">
      <c r="A7" s="13">
        <f ca="1">(COUNTIF(Projects!R2:R1053, "No") / COUNTA(Projects!R2:R1053))</f>
        <v>0.17346938775510204</v>
      </c>
      <c r="B7" s="7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8CFB-FC37-40CF-A866-F8418CE61140}">
  <sheetPr codeName="Sheet2"/>
  <dimension ref="A1:S99"/>
  <sheetViews>
    <sheetView tabSelected="1" zoomScaleNormal="100" workbookViewId="0">
      <pane ySplit="1" topLeftCell="A76" activePane="bottomLeft" state="frozen"/>
      <selection pane="bottomLeft" activeCell="J98" sqref="J98"/>
    </sheetView>
  </sheetViews>
  <sheetFormatPr defaultRowHeight="15" x14ac:dyDescent="0.25"/>
  <cols>
    <col min="1" max="1" width="14.42578125" bestFit="1" customWidth="1"/>
    <col min="2" max="2" width="24" bestFit="1" customWidth="1"/>
    <col min="3" max="3" width="12.140625" bestFit="1" customWidth="1"/>
    <col min="4" max="4" width="10.42578125" bestFit="1" customWidth="1"/>
    <col min="5" max="5" width="11.85546875" customWidth="1"/>
    <col min="6" max="6" width="10.42578125" bestFit="1" customWidth="1"/>
    <col min="7" max="8" width="10.42578125" customWidth="1"/>
    <col min="9" max="9" width="10.42578125" bestFit="1" customWidth="1"/>
    <col min="10" max="10" width="13.7109375" bestFit="1" customWidth="1"/>
    <col min="11" max="12" width="10.42578125" customWidth="1"/>
    <col min="13" max="13" width="15.85546875" customWidth="1"/>
    <col min="14" max="14" width="19.5703125" customWidth="1"/>
    <col min="15" max="15" width="9.42578125" bestFit="1" customWidth="1"/>
    <col min="16" max="16" width="17.42578125" bestFit="1" customWidth="1"/>
    <col min="17" max="17" width="14.7109375" bestFit="1" customWidth="1"/>
    <col min="18" max="18" width="12.7109375" bestFit="1" customWidth="1"/>
    <col min="19" max="19" width="13.28515625" bestFit="1" customWidth="1"/>
    <col min="20" max="20" width="10" customWidth="1"/>
    <col min="21" max="21" width="10.7109375" bestFit="1" customWidth="1"/>
  </cols>
  <sheetData>
    <row r="1" spans="1:19" ht="111" customHeight="1" x14ac:dyDescent="0.25">
      <c r="A1" s="15" t="s">
        <v>0</v>
      </c>
      <c r="B1" s="16" t="s">
        <v>11</v>
      </c>
      <c r="C1" s="17" t="s">
        <v>10</v>
      </c>
      <c r="D1" s="16" t="s">
        <v>8</v>
      </c>
      <c r="E1" s="17" t="s">
        <v>21</v>
      </c>
      <c r="F1" s="17" t="s">
        <v>15</v>
      </c>
      <c r="G1" s="17" t="s">
        <v>22</v>
      </c>
      <c r="H1" s="16" t="s">
        <v>12</v>
      </c>
      <c r="I1" s="17" t="s">
        <v>13</v>
      </c>
      <c r="J1" s="17" t="s">
        <v>18</v>
      </c>
      <c r="K1" s="17" t="s">
        <v>19</v>
      </c>
      <c r="L1" s="17" t="s">
        <v>20</v>
      </c>
      <c r="M1" s="17" t="s">
        <v>44</v>
      </c>
      <c r="N1" s="17" t="s">
        <v>43</v>
      </c>
      <c r="O1" s="16" t="s">
        <v>9</v>
      </c>
      <c r="P1" s="16" t="s">
        <v>49</v>
      </c>
      <c r="Q1" s="17" t="s">
        <v>14</v>
      </c>
      <c r="R1" s="16" t="s">
        <v>16</v>
      </c>
      <c r="S1" s="18" t="s">
        <v>17</v>
      </c>
    </row>
    <row r="2" spans="1:19" x14ac:dyDescent="0.25">
      <c r="A2" s="1">
        <v>6511</v>
      </c>
      <c r="B2" s="1" t="s">
        <v>38</v>
      </c>
      <c r="C2" s="3">
        <v>45735</v>
      </c>
      <c r="D2" s="3">
        <v>45737</v>
      </c>
      <c r="E2" s="2">
        <f t="shared" ref="E2:E33" si="0">DATEDIF(C2, D2, "D")</f>
        <v>2</v>
      </c>
      <c r="F2" s="3">
        <v>45737</v>
      </c>
      <c r="G2" s="2">
        <f t="shared" ref="G2:G33" si="1">IF(AND(D2&lt;&gt;"", F2&lt;&gt;""), DATEDIF(D2, F2, "D"), "")</f>
        <v>0</v>
      </c>
      <c r="H2" s="3">
        <v>45737</v>
      </c>
      <c r="I2" s="3">
        <v>45737</v>
      </c>
      <c r="J2" s="2">
        <f t="shared" ref="J2:J33" ca="1" si="2">IF(ISBLANK(H2), "", H2 - TODAY())</f>
        <v>-196</v>
      </c>
      <c r="K2" s="3" t="str">
        <f t="shared" ref="K2:K33" ca="1" si="3">IF(D2&lt;&gt;"", "Completed", IF(H2&lt;TODAY(), "Overdue", "On Track"))</f>
        <v>Completed</v>
      </c>
      <c r="L2" s="3" t="str">
        <f t="shared" ref="L2:L33" si="4">IF(F2="", "", IF(F2 &lt;= H2, "On Time", "Late"))</f>
        <v>On Time</v>
      </c>
      <c r="M2" s="3"/>
      <c r="N2" s="3"/>
      <c r="O2" s="3">
        <v>45735</v>
      </c>
      <c r="P2" s="3" t="s">
        <v>53</v>
      </c>
      <c r="Q2" s="3" t="s">
        <v>40</v>
      </c>
      <c r="R2" s="2" t="str">
        <f ca="1">IF(TODAY()&lt;I2, "", IF(ISNUMBER(SEARCH("No Issue", Q2)), "NO", "YES"))</f>
        <v>YES</v>
      </c>
      <c r="S2" s="19">
        <f t="shared" ref="S2:S33" ca="1" si="5">IF(R2="Yes", IF(ISNUMBER(SEARCH("OCR", Q2)), 1, IF(ISNUMBER(SEARCH("NC", Q2)), 2, 0)), 0)</f>
        <v>1</v>
      </c>
    </row>
    <row r="3" spans="1:19" ht="135" x14ac:dyDescent="0.25">
      <c r="A3" s="1">
        <v>6802</v>
      </c>
      <c r="B3" s="4" t="s">
        <v>38</v>
      </c>
      <c r="C3" s="3">
        <v>45757</v>
      </c>
      <c r="D3" s="3">
        <v>45792</v>
      </c>
      <c r="E3" s="2">
        <f t="shared" si="0"/>
        <v>35</v>
      </c>
      <c r="F3" s="3">
        <v>45792</v>
      </c>
      <c r="G3" s="2">
        <f t="shared" si="1"/>
        <v>0</v>
      </c>
      <c r="H3" s="3">
        <v>45761</v>
      </c>
      <c r="I3" s="3">
        <v>45761</v>
      </c>
      <c r="J3" s="2">
        <f t="shared" ca="1" si="2"/>
        <v>-172</v>
      </c>
      <c r="K3" s="3" t="str">
        <f t="shared" ca="1" si="3"/>
        <v>Completed</v>
      </c>
      <c r="L3" s="3" t="str">
        <f t="shared" si="4"/>
        <v>Late</v>
      </c>
      <c r="M3" s="22" t="s">
        <v>45</v>
      </c>
      <c r="N3" s="22" t="s">
        <v>56</v>
      </c>
      <c r="O3" s="3">
        <v>45792</v>
      </c>
      <c r="P3" s="5" t="s">
        <v>51</v>
      </c>
      <c r="Q3" s="5" t="s">
        <v>40</v>
      </c>
      <c r="R3" s="2" t="s">
        <v>57</v>
      </c>
      <c r="S3" s="19">
        <f t="shared" si="5"/>
        <v>0</v>
      </c>
    </row>
    <row r="4" spans="1:19" x14ac:dyDescent="0.25">
      <c r="A4" s="1">
        <v>6511</v>
      </c>
      <c r="B4" s="1" t="s">
        <v>30</v>
      </c>
      <c r="C4" s="3">
        <v>45552</v>
      </c>
      <c r="D4" s="3">
        <v>45552</v>
      </c>
      <c r="E4" s="2">
        <f t="shared" si="0"/>
        <v>0</v>
      </c>
      <c r="F4" s="3">
        <v>45560</v>
      </c>
      <c r="G4" s="2">
        <f t="shared" si="1"/>
        <v>8</v>
      </c>
      <c r="H4" s="3">
        <v>45777</v>
      </c>
      <c r="I4" s="3">
        <v>45777</v>
      </c>
      <c r="J4" s="2">
        <f t="shared" ca="1" si="2"/>
        <v>-156</v>
      </c>
      <c r="K4" s="3" t="str">
        <f t="shared" ca="1" si="3"/>
        <v>Completed</v>
      </c>
      <c r="L4" s="3" t="str">
        <f t="shared" si="4"/>
        <v>On Time</v>
      </c>
      <c r="M4" s="3"/>
      <c r="N4" s="3"/>
      <c r="O4" s="3"/>
      <c r="P4" s="3"/>
      <c r="Q4" s="3" t="s">
        <v>41</v>
      </c>
      <c r="R4" s="2" t="str">
        <f t="shared" ref="R4:R35" ca="1" si="6">IF(TODAY()&lt;I4, "", IF(ISNUMBER(SEARCH("No Issue", Q4)), "NO", "YES"))</f>
        <v>NO</v>
      </c>
      <c r="S4" s="19">
        <f t="shared" ca="1" si="5"/>
        <v>0</v>
      </c>
    </row>
    <row r="5" spans="1:19" x14ac:dyDescent="0.25">
      <c r="A5" s="1">
        <v>6511</v>
      </c>
      <c r="B5" s="1" t="s">
        <v>38</v>
      </c>
      <c r="C5" s="3">
        <v>45777</v>
      </c>
      <c r="D5" s="3">
        <v>45777</v>
      </c>
      <c r="E5" s="2">
        <f t="shared" si="0"/>
        <v>0</v>
      </c>
      <c r="F5" s="3">
        <v>45777</v>
      </c>
      <c r="G5" s="2">
        <f t="shared" si="1"/>
        <v>0</v>
      </c>
      <c r="H5" s="3">
        <v>45777</v>
      </c>
      <c r="I5" s="3">
        <v>45777</v>
      </c>
      <c r="J5" s="2">
        <f t="shared" ca="1" si="2"/>
        <v>-156</v>
      </c>
      <c r="K5" s="3" t="str">
        <f t="shared" ca="1" si="3"/>
        <v>Completed</v>
      </c>
      <c r="L5" s="3" t="str">
        <f t="shared" si="4"/>
        <v>On Time</v>
      </c>
      <c r="M5" s="3"/>
      <c r="N5" s="3"/>
      <c r="O5" s="3">
        <v>45777</v>
      </c>
      <c r="P5" s="3" t="s">
        <v>54</v>
      </c>
      <c r="Q5" s="3" t="s">
        <v>39</v>
      </c>
      <c r="R5" s="2" t="str">
        <f t="shared" ca="1" si="6"/>
        <v>YES</v>
      </c>
      <c r="S5" s="19">
        <f t="shared" ca="1" si="5"/>
        <v>2</v>
      </c>
    </row>
    <row r="6" spans="1:19" x14ac:dyDescent="0.25">
      <c r="A6" s="1">
        <v>7241</v>
      </c>
      <c r="B6" s="1" t="s">
        <v>36</v>
      </c>
      <c r="C6" s="3">
        <v>45779</v>
      </c>
      <c r="D6" s="3">
        <v>45784</v>
      </c>
      <c r="E6" s="2">
        <f t="shared" si="0"/>
        <v>5</v>
      </c>
      <c r="F6" s="3">
        <v>45784</v>
      </c>
      <c r="G6" s="2">
        <f t="shared" si="1"/>
        <v>0</v>
      </c>
      <c r="H6" s="3">
        <v>45784</v>
      </c>
      <c r="I6" s="3">
        <v>45784</v>
      </c>
      <c r="J6" s="2">
        <f t="shared" ca="1" si="2"/>
        <v>-149</v>
      </c>
      <c r="K6" s="3" t="str">
        <f t="shared" ca="1" si="3"/>
        <v>Completed</v>
      </c>
      <c r="L6" s="3" t="str">
        <f t="shared" si="4"/>
        <v>On Time</v>
      </c>
      <c r="M6" s="3"/>
      <c r="N6" s="3"/>
      <c r="O6" s="3">
        <v>45779</v>
      </c>
      <c r="P6" s="3"/>
      <c r="Q6" s="3" t="s">
        <v>42</v>
      </c>
      <c r="R6" s="2" t="str">
        <f t="shared" ca="1" si="6"/>
        <v>YES</v>
      </c>
      <c r="S6" s="19">
        <f t="shared" ca="1" si="5"/>
        <v>0</v>
      </c>
    </row>
    <row r="7" spans="1:19" x14ac:dyDescent="0.25">
      <c r="A7" s="1">
        <v>6331</v>
      </c>
      <c r="B7" s="1" t="s">
        <v>38</v>
      </c>
      <c r="C7" s="3">
        <v>45777</v>
      </c>
      <c r="D7" s="3">
        <v>45777</v>
      </c>
      <c r="E7" s="2">
        <f t="shared" si="0"/>
        <v>0</v>
      </c>
      <c r="F7" s="3">
        <v>45777</v>
      </c>
      <c r="G7" s="2">
        <f t="shared" si="1"/>
        <v>0</v>
      </c>
      <c r="H7" s="3">
        <v>45786</v>
      </c>
      <c r="I7" s="3">
        <v>45786</v>
      </c>
      <c r="J7" s="2">
        <f t="shared" ca="1" si="2"/>
        <v>-147</v>
      </c>
      <c r="K7" s="3" t="str">
        <f t="shared" ca="1" si="3"/>
        <v>Completed</v>
      </c>
      <c r="L7" s="3" t="str">
        <f t="shared" si="4"/>
        <v>On Time</v>
      </c>
      <c r="M7" s="3"/>
      <c r="N7" s="3"/>
      <c r="O7" s="3">
        <v>45776</v>
      </c>
      <c r="P7" s="3" t="s">
        <v>55</v>
      </c>
      <c r="Q7" s="3" t="s">
        <v>40</v>
      </c>
      <c r="R7" s="2" t="str">
        <f t="shared" ca="1" si="6"/>
        <v>YES</v>
      </c>
      <c r="S7" s="19">
        <f t="shared" ca="1" si="5"/>
        <v>1</v>
      </c>
    </row>
    <row r="8" spans="1:19" x14ac:dyDescent="0.25">
      <c r="A8" s="1">
        <v>6332</v>
      </c>
      <c r="B8" s="4" t="s">
        <v>38</v>
      </c>
      <c r="C8" s="3">
        <v>45777</v>
      </c>
      <c r="D8" s="3">
        <v>45777</v>
      </c>
      <c r="E8" s="2">
        <f t="shared" si="0"/>
        <v>0</v>
      </c>
      <c r="F8" s="3">
        <v>45777</v>
      </c>
      <c r="G8" s="2">
        <f t="shared" si="1"/>
        <v>0</v>
      </c>
      <c r="H8" s="3">
        <v>45786</v>
      </c>
      <c r="I8" s="3">
        <v>45786</v>
      </c>
      <c r="J8" s="2">
        <f t="shared" ca="1" si="2"/>
        <v>-147</v>
      </c>
      <c r="K8" s="3" t="str">
        <f t="shared" ca="1" si="3"/>
        <v>Completed</v>
      </c>
      <c r="L8" s="3" t="str">
        <f t="shared" si="4"/>
        <v>On Time</v>
      </c>
      <c r="M8" s="3"/>
      <c r="N8" s="3"/>
      <c r="O8" s="3">
        <v>45776</v>
      </c>
      <c r="P8" s="5" t="s">
        <v>55</v>
      </c>
      <c r="Q8" s="5" t="s">
        <v>40</v>
      </c>
      <c r="R8" s="2" t="str">
        <f t="shared" ca="1" si="6"/>
        <v>YES</v>
      </c>
      <c r="S8" s="19">
        <f t="shared" ca="1" si="5"/>
        <v>1</v>
      </c>
    </row>
    <row r="9" spans="1:19" x14ac:dyDescent="0.25">
      <c r="A9" s="1">
        <v>7351</v>
      </c>
      <c r="B9" s="1" t="s">
        <v>36</v>
      </c>
      <c r="C9" s="3">
        <v>45786</v>
      </c>
      <c r="D9" s="3">
        <v>45786</v>
      </c>
      <c r="E9" s="2">
        <f t="shared" si="0"/>
        <v>0</v>
      </c>
      <c r="F9" s="3">
        <v>45786</v>
      </c>
      <c r="G9" s="2">
        <f t="shared" si="1"/>
        <v>0</v>
      </c>
      <c r="H9" s="3">
        <v>45786</v>
      </c>
      <c r="I9" s="3">
        <v>45786</v>
      </c>
      <c r="J9" s="2">
        <f t="shared" ca="1" si="2"/>
        <v>-147</v>
      </c>
      <c r="K9" s="3" t="str">
        <f t="shared" ca="1" si="3"/>
        <v>Completed</v>
      </c>
      <c r="L9" s="3" t="str">
        <f t="shared" si="4"/>
        <v>On Time</v>
      </c>
      <c r="M9" s="3"/>
      <c r="N9" s="3"/>
      <c r="O9" s="3">
        <v>45786</v>
      </c>
      <c r="P9" s="5"/>
      <c r="Q9" s="3" t="s">
        <v>42</v>
      </c>
      <c r="R9" s="2" t="str">
        <f t="shared" ca="1" si="6"/>
        <v>YES</v>
      </c>
      <c r="S9" s="19">
        <f t="shared" ca="1" si="5"/>
        <v>0</v>
      </c>
    </row>
    <row r="10" spans="1:19" x14ac:dyDescent="0.25">
      <c r="A10" s="1">
        <v>6779</v>
      </c>
      <c r="B10" s="1" t="s">
        <v>38</v>
      </c>
      <c r="C10" s="3">
        <v>45644</v>
      </c>
      <c r="D10" s="3">
        <v>45663</v>
      </c>
      <c r="E10" s="2">
        <f t="shared" si="0"/>
        <v>19</v>
      </c>
      <c r="F10" s="3">
        <v>45663</v>
      </c>
      <c r="G10" s="2">
        <f t="shared" si="1"/>
        <v>0</v>
      </c>
      <c r="H10" s="3">
        <v>45789</v>
      </c>
      <c r="I10" s="3">
        <v>45789</v>
      </c>
      <c r="J10" s="2">
        <f t="shared" ca="1" si="2"/>
        <v>-144</v>
      </c>
      <c r="K10" s="3" t="str">
        <f t="shared" ca="1" si="3"/>
        <v>Completed</v>
      </c>
      <c r="L10" s="3" t="str">
        <f t="shared" si="4"/>
        <v>On Time</v>
      </c>
      <c r="M10" s="3"/>
      <c r="N10" s="3"/>
      <c r="O10" s="3"/>
      <c r="P10" s="3"/>
      <c r="Q10" s="3" t="s">
        <v>41</v>
      </c>
      <c r="R10" s="2" t="str">
        <f t="shared" ca="1" si="6"/>
        <v>NO</v>
      </c>
      <c r="S10" s="19">
        <f t="shared" ca="1" si="5"/>
        <v>0</v>
      </c>
    </row>
    <row r="11" spans="1:19" x14ac:dyDescent="0.25">
      <c r="A11" s="1">
        <v>6158</v>
      </c>
      <c r="B11" s="4" t="s">
        <v>38</v>
      </c>
      <c r="C11" s="3">
        <v>45790</v>
      </c>
      <c r="D11" s="3">
        <v>45790</v>
      </c>
      <c r="E11" s="2">
        <f t="shared" si="0"/>
        <v>0</v>
      </c>
      <c r="F11" s="3">
        <v>45790</v>
      </c>
      <c r="G11" s="2">
        <f t="shared" si="1"/>
        <v>0</v>
      </c>
      <c r="H11" s="3">
        <v>45790</v>
      </c>
      <c r="I11" s="3">
        <v>45790</v>
      </c>
      <c r="J11" s="2">
        <f t="shared" ca="1" si="2"/>
        <v>-143</v>
      </c>
      <c r="K11" s="3" t="str">
        <f t="shared" ca="1" si="3"/>
        <v>Completed</v>
      </c>
      <c r="L11" s="3" t="str">
        <f t="shared" si="4"/>
        <v>On Time</v>
      </c>
      <c r="M11" s="3"/>
      <c r="N11" s="3"/>
      <c r="O11" s="3">
        <v>45790</v>
      </c>
      <c r="P11" s="5" t="s">
        <v>50</v>
      </c>
      <c r="Q11" s="5" t="s">
        <v>39</v>
      </c>
      <c r="R11" s="2" t="str">
        <f t="shared" ca="1" si="6"/>
        <v>YES</v>
      </c>
      <c r="S11" s="19">
        <f t="shared" ca="1" si="5"/>
        <v>2</v>
      </c>
    </row>
    <row r="12" spans="1:19" x14ac:dyDescent="0.25">
      <c r="A12" s="1">
        <v>7324</v>
      </c>
      <c r="B12" s="4" t="s">
        <v>26</v>
      </c>
      <c r="C12" s="3">
        <v>45642</v>
      </c>
      <c r="D12" s="3">
        <v>45642</v>
      </c>
      <c r="E12" s="2">
        <f t="shared" si="0"/>
        <v>0</v>
      </c>
      <c r="F12" s="3">
        <v>45652</v>
      </c>
      <c r="G12" s="2">
        <f t="shared" si="1"/>
        <v>10</v>
      </c>
      <c r="H12" s="3">
        <v>45750</v>
      </c>
      <c r="I12" s="3">
        <v>45800</v>
      </c>
      <c r="J12" s="2">
        <f t="shared" ca="1" si="2"/>
        <v>-183</v>
      </c>
      <c r="K12" s="3" t="str">
        <f t="shared" ca="1" si="3"/>
        <v>Completed</v>
      </c>
      <c r="L12" s="3" t="str">
        <f t="shared" si="4"/>
        <v>On Time</v>
      </c>
      <c r="M12" s="3"/>
      <c r="N12" s="3"/>
      <c r="O12" s="3"/>
      <c r="P12" s="5"/>
      <c r="Q12" s="5" t="s">
        <v>41</v>
      </c>
      <c r="R12" s="2" t="str">
        <f t="shared" ca="1" si="6"/>
        <v>NO</v>
      </c>
      <c r="S12" s="19">
        <f t="shared" ca="1" si="5"/>
        <v>0</v>
      </c>
    </row>
    <row r="13" spans="1:19" x14ac:dyDescent="0.25">
      <c r="A13" s="1">
        <v>7324</v>
      </c>
      <c r="B13" s="1" t="s">
        <v>38</v>
      </c>
      <c r="C13" s="3">
        <v>45642</v>
      </c>
      <c r="D13" s="3">
        <v>45642</v>
      </c>
      <c r="E13" s="2">
        <f t="shared" si="0"/>
        <v>0</v>
      </c>
      <c r="F13" s="3">
        <v>45652</v>
      </c>
      <c r="G13" s="2">
        <f t="shared" si="1"/>
        <v>10</v>
      </c>
      <c r="H13" s="3">
        <v>45750</v>
      </c>
      <c r="I13" s="3">
        <v>45800</v>
      </c>
      <c r="J13" s="2">
        <f t="shared" ca="1" si="2"/>
        <v>-183</v>
      </c>
      <c r="K13" s="3" t="str">
        <f t="shared" ca="1" si="3"/>
        <v>Completed</v>
      </c>
      <c r="L13" s="3" t="str">
        <f t="shared" si="4"/>
        <v>On Time</v>
      </c>
      <c r="M13" s="3"/>
      <c r="N13" s="3"/>
      <c r="O13" s="3"/>
      <c r="P13" s="3"/>
      <c r="Q13" s="3" t="s">
        <v>41</v>
      </c>
      <c r="R13" s="2" t="str">
        <f t="shared" ca="1" si="6"/>
        <v>NO</v>
      </c>
      <c r="S13" s="19">
        <f t="shared" ca="1" si="5"/>
        <v>0</v>
      </c>
    </row>
    <row r="14" spans="1:19" ht="75" x14ac:dyDescent="0.25">
      <c r="A14" s="1">
        <v>7542</v>
      </c>
      <c r="B14" s="4" t="s">
        <v>38</v>
      </c>
      <c r="C14" s="3">
        <v>45797</v>
      </c>
      <c r="D14" s="3">
        <v>45797</v>
      </c>
      <c r="E14" s="2">
        <f t="shared" si="0"/>
        <v>0</v>
      </c>
      <c r="F14" s="3">
        <v>45797</v>
      </c>
      <c r="G14" s="2">
        <f t="shared" si="1"/>
        <v>0</v>
      </c>
      <c r="H14" s="3">
        <v>45796</v>
      </c>
      <c r="I14" s="3">
        <v>45810</v>
      </c>
      <c r="J14" s="6">
        <f t="shared" ca="1" si="2"/>
        <v>-137</v>
      </c>
      <c r="K14" s="5" t="str">
        <f t="shared" ca="1" si="3"/>
        <v>Completed</v>
      </c>
      <c r="L14" s="5" t="str">
        <f t="shared" si="4"/>
        <v>Late</v>
      </c>
      <c r="M14" s="22" t="s">
        <v>45</v>
      </c>
      <c r="N14" s="21" t="s">
        <v>73</v>
      </c>
      <c r="O14" s="3"/>
      <c r="P14" s="5"/>
      <c r="Q14" s="5" t="s">
        <v>41</v>
      </c>
      <c r="R14" s="2" t="str">
        <f t="shared" ca="1" si="6"/>
        <v>NO</v>
      </c>
      <c r="S14" s="19">
        <f t="shared" ca="1" si="5"/>
        <v>0</v>
      </c>
    </row>
    <row r="15" spans="1:19" x14ac:dyDescent="0.25">
      <c r="A15" s="1">
        <v>7336</v>
      </c>
      <c r="B15" s="4" t="s">
        <v>32</v>
      </c>
      <c r="C15" s="3">
        <v>45644</v>
      </c>
      <c r="D15" s="3">
        <v>45644</v>
      </c>
      <c r="E15" s="2">
        <f t="shared" si="0"/>
        <v>0</v>
      </c>
      <c r="F15" s="3">
        <v>45645</v>
      </c>
      <c r="G15" s="2">
        <f t="shared" si="1"/>
        <v>1</v>
      </c>
      <c r="H15" s="3">
        <v>45756</v>
      </c>
      <c r="I15" s="3">
        <v>45819</v>
      </c>
      <c r="J15" s="6">
        <f t="shared" ca="1" si="2"/>
        <v>-177</v>
      </c>
      <c r="K15" s="5" t="str">
        <f t="shared" ca="1" si="3"/>
        <v>Completed</v>
      </c>
      <c r="L15" s="5" t="str">
        <f t="shared" si="4"/>
        <v>On Time</v>
      </c>
      <c r="M15" s="3"/>
      <c r="N15" s="5"/>
      <c r="O15" s="3"/>
      <c r="P15" s="5"/>
      <c r="Q15" s="5" t="s">
        <v>41</v>
      </c>
      <c r="R15" s="2" t="str">
        <f t="shared" ca="1" si="6"/>
        <v>NO</v>
      </c>
      <c r="S15" s="19">
        <f t="shared" ca="1" si="5"/>
        <v>0</v>
      </c>
    </row>
    <row r="16" spans="1:19" x14ac:dyDescent="0.25">
      <c r="A16" s="1">
        <v>6330</v>
      </c>
      <c r="B16" s="4" t="s">
        <v>30</v>
      </c>
      <c r="C16" s="3">
        <v>45657</v>
      </c>
      <c r="D16" s="3">
        <v>45657</v>
      </c>
      <c r="E16" s="2">
        <f t="shared" si="0"/>
        <v>0</v>
      </c>
      <c r="F16" s="3">
        <v>45663</v>
      </c>
      <c r="G16" s="2">
        <f t="shared" si="1"/>
        <v>6</v>
      </c>
      <c r="H16" s="3">
        <v>45950</v>
      </c>
      <c r="I16" s="3">
        <v>45834</v>
      </c>
      <c r="J16" s="6">
        <f t="shared" ca="1" si="2"/>
        <v>17</v>
      </c>
      <c r="K16" s="5" t="str">
        <f t="shared" ca="1" si="3"/>
        <v>Completed</v>
      </c>
      <c r="L16" s="5" t="str">
        <f t="shared" si="4"/>
        <v>On Time</v>
      </c>
      <c r="M16" s="3"/>
      <c r="N16" s="5"/>
      <c r="O16" s="3">
        <v>45798</v>
      </c>
      <c r="P16" s="5" t="s">
        <v>67</v>
      </c>
      <c r="Q16" s="5" t="s">
        <v>68</v>
      </c>
      <c r="R16" s="2" t="str">
        <f t="shared" ca="1" si="6"/>
        <v>YES</v>
      </c>
      <c r="S16" s="19">
        <f t="shared" ca="1" si="5"/>
        <v>0</v>
      </c>
    </row>
    <row r="17" spans="1:19" x14ac:dyDescent="0.25">
      <c r="A17" s="4">
        <v>7269</v>
      </c>
      <c r="B17" s="4" t="s">
        <v>30</v>
      </c>
      <c r="C17" s="5">
        <v>45672</v>
      </c>
      <c r="D17" s="5">
        <v>45672</v>
      </c>
      <c r="E17" s="2">
        <f t="shared" si="0"/>
        <v>0</v>
      </c>
      <c r="F17" s="5">
        <v>45673</v>
      </c>
      <c r="G17" s="2">
        <f t="shared" si="1"/>
        <v>1</v>
      </c>
      <c r="H17" s="5">
        <v>45772</v>
      </c>
      <c r="I17" s="5">
        <v>45835</v>
      </c>
      <c r="J17" s="6">
        <f t="shared" ca="1" si="2"/>
        <v>-161</v>
      </c>
      <c r="K17" s="5" t="str">
        <f t="shared" ca="1" si="3"/>
        <v>Completed</v>
      </c>
      <c r="L17" s="5" t="str">
        <f t="shared" si="4"/>
        <v>On Time</v>
      </c>
      <c r="M17" s="3"/>
      <c r="N17" s="5"/>
      <c r="O17" s="5"/>
      <c r="P17" s="5"/>
      <c r="Q17" s="5" t="s">
        <v>41</v>
      </c>
      <c r="R17" s="6" t="str">
        <f t="shared" ca="1" si="6"/>
        <v>NO</v>
      </c>
      <c r="S17" s="20">
        <f t="shared" ca="1" si="5"/>
        <v>0</v>
      </c>
    </row>
    <row r="18" spans="1:19" x14ac:dyDescent="0.25">
      <c r="A18" s="1">
        <v>7269</v>
      </c>
      <c r="B18" s="4" t="s">
        <v>32</v>
      </c>
      <c r="C18" s="3">
        <v>45672</v>
      </c>
      <c r="D18" s="3">
        <v>45672</v>
      </c>
      <c r="E18" s="2">
        <f t="shared" si="0"/>
        <v>0</v>
      </c>
      <c r="F18" s="3">
        <v>45673</v>
      </c>
      <c r="G18" s="2">
        <f t="shared" si="1"/>
        <v>1</v>
      </c>
      <c r="H18" s="3">
        <v>45772</v>
      </c>
      <c r="I18" s="3">
        <v>45835</v>
      </c>
      <c r="J18" s="6">
        <f t="shared" ca="1" si="2"/>
        <v>-161</v>
      </c>
      <c r="K18" s="5" t="str">
        <f t="shared" ca="1" si="3"/>
        <v>Completed</v>
      </c>
      <c r="L18" s="5" t="str">
        <f t="shared" si="4"/>
        <v>On Time</v>
      </c>
      <c r="M18" s="3"/>
      <c r="N18" s="5"/>
      <c r="O18" s="3"/>
      <c r="P18" s="5"/>
      <c r="Q18" s="5" t="s">
        <v>41</v>
      </c>
      <c r="R18" s="2" t="str">
        <f t="shared" ca="1" si="6"/>
        <v>NO</v>
      </c>
      <c r="S18" s="19">
        <f t="shared" ca="1" si="5"/>
        <v>0</v>
      </c>
    </row>
    <row r="19" spans="1:19" x14ac:dyDescent="0.25">
      <c r="A19" s="1">
        <v>6887</v>
      </c>
      <c r="B19" s="4" t="s">
        <v>31</v>
      </c>
      <c r="C19" s="3">
        <v>45674</v>
      </c>
      <c r="D19" s="3">
        <v>45674</v>
      </c>
      <c r="E19" s="2">
        <f t="shared" si="0"/>
        <v>0</v>
      </c>
      <c r="F19" s="3">
        <v>45679</v>
      </c>
      <c r="G19" s="2">
        <f t="shared" si="1"/>
        <v>5</v>
      </c>
      <c r="H19" s="3">
        <v>45791</v>
      </c>
      <c r="I19" s="3">
        <v>45835</v>
      </c>
      <c r="J19" s="6">
        <f t="shared" ca="1" si="2"/>
        <v>-142</v>
      </c>
      <c r="K19" s="5" t="str">
        <f t="shared" ca="1" si="3"/>
        <v>Completed</v>
      </c>
      <c r="L19" s="5" t="str">
        <f t="shared" si="4"/>
        <v>On Time</v>
      </c>
      <c r="M19" s="3"/>
      <c r="N19" s="5"/>
      <c r="O19" s="3"/>
      <c r="P19" s="5"/>
      <c r="Q19" s="5" t="s">
        <v>41</v>
      </c>
      <c r="R19" s="2" t="str">
        <f t="shared" ca="1" si="6"/>
        <v>NO</v>
      </c>
      <c r="S19" s="19">
        <f t="shared" ca="1" si="5"/>
        <v>0</v>
      </c>
    </row>
    <row r="20" spans="1:19" x14ac:dyDescent="0.25">
      <c r="A20" s="1">
        <v>6857</v>
      </c>
      <c r="B20" s="4" t="s">
        <v>27</v>
      </c>
      <c r="C20" s="3">
        <v>45665</v>
      </c>
      <c r="D20" s="3">
        <v>45665</v>
      </c>
      <c r="E20" s="2">
        <f t="shared" si="0"/>
        <v>0</v>
      </c>
      <c r="F20" s="3">
        <v>45670</v>
      </c>
      <c r="G20" s="2">
        <f t="shared" si="1"/>
        <v>5</v>
      </c>
      <c r="H20" s="3">
        <v>45768</v>
      </c>
      <c r="I20" s="3">
        <v>45860</v>
      </c>
      <c r="J20" s="6">
        <f t="shared" ca="1" si="2"/>
        <v>-165</v>
      </c>
      <c r="K20" s="5" t="str">
        <f t="shared" ca="1" si="3"/>
        <v>Completed</v>
      </c>
      <c r="L20" s="5" t="str">
        <f t="shared" si="4"/>
        <v>On Time</v>
      </c>
      <c r="M20" s="3"/>
      <c r="N20" s="5"/>
      <c r="O20" s="3"/>
      <c r="P20" s="5"/>
      <c r="Q20" s="5" t="s">
        <v>41</v>
      </c>
      <c r="R20" s="2" t="str">
        <f t="shared" ca="1" si="6"/>
        <v>NO</v>
      </c>
      <c r="S20" s="19">
        <f t="shared" ca="1" si="5"/>
        <v>0</v>
      </c>
    </row>
    <row r="21" spans="1:19" x14ac:dyDescent="0.25">
      <c r="A21" s="1">
        <v>6857</v>
      </c>
      <c r="B21" s="4" t="s">
        <v>28</v>
      </c>
      <c r="C21" s="3">
        <v>45665</v>
      </c>
      <c r="D21" s="3">
        <v>45665</v>
      </c>
      <c r="E21" s="2">
        <f t="shared" si="0"/>
        <v>0</v>
      </c>
      <c r="F21" s="3">
        <v>45670</v>
      </c>
      <c r="G21" s="2">
        <f t="shared" si="1"/>
        <v>5</v>
      </c>
      <c r="H21" s="3">
        <v>45768</v>
      </c>
      <c r="I21" s="3">
        <v>45860</v>
      </c>
      <c r="J21" s="6">
        <f t="shared" ca="1" si="2"/>
        <v>-165</v>
      </c>
      <c r="K21" s="5" t="str">
        <f t="shared" ca="1" si="3"/>
        <v>Completed</v>
      </c>
      <c r="L21" s="5" t="str">
        <f t="shared" si="4"/>
        <v>On Time</v>
      </c>
      <c r="M21" s="3"/>
      <c r="N21" s="5"/>
      <c r="O21" s="3"/>
      <c r="P21" s="5"/>
      <c r="Q21" s="5" t="s">
        <v>41</v>
      </c>
      <c r="R21" s="2" t="str">
        <f t="shared" ca="1" si="6"/>
        <v>NO</v>
      </c>
      <c r="S21" s="19">
        <f t="shared" ca="1" si="5"/>
        <v>0</v>
      </c>
    </row>
    <row r="22" spans="1:19" x14ac:dyDescent="0.25">
      <c r="A22" s="1">
        <v>6691</v>
      </c>
      <c r="B22" s="4" t="s">
        <v>38</v>
      </c>
      <c r="C22" s="3">
        <v>45797</v>
      </c>
      <c r="D22" s="3">
        <v>45860</v>
      </c>
      <c r="E22" s="2">
        <f t="shared" si="0"/>
        <v>63</v>
      </c>
      <c r="F22" s="3">
        <v>45860</v>
      </c>
      <c r="G22" s="2">
        <f t="shared" si="1"/>
        <v>0</v>
      </c>
      <c r="H22" s="3">
        <v>45741</v>
      </c>
      <c r="I22" s="3">
        <v>45867</v>
      </c>
      <c r="J22" s="6">
        <f t="shared" ca="1" si="2"/>
        <v>-192</v>
      </c>
      <c r="K22" s="5" t="str">
        <f t="shared" ca="1" si="3"/>
        <v>Completed</v>
      </c>
      <c r="L22" s="5" t="str">
        <f t="shared" si="4"/>
        <v>Late</v>
      </c>
      <c r="M22" s="3" t="s">
        <v>46</v>
      </c>
      <c r="N22" s="5" t="s">
        <v>66</v>
      </c>
      <c r="O22" s="3"/>
      <c r="P22" s="5"/>
      <c r="Q22" s="5" t="s">
        <v>41</v>
      </c>
      <c r="R22" s="2" t="str">
        <f t="shared" ca="1" si="6"/>
        <v>NO</v>
      </c>
      <c r="S22" s="19">
        <f t="shared" ca="1" si="5"/>
        <v>0</v>
      </c>
    </row>
    <row r="23" spans="1:19" x14ac:dyDescent="0.25">
      <c r="A23" s="1">
        <v>7318</v>
      </c>
      <c r="B23" s="4" t="s">
        <v>27</v>
      </c>
      <c r="C23" s="3">
        <v>45679</v>
      </c>
      <c r="D23" s="3">
        <v>45679</v>
      </c>
      <c r="E23" s="2">
        <f t="shared" si="0"/>
        <v>0</v>
      </c>
      <c r="F23" s="3">
        <v>45679</v>
      </c>
      <c r="G23" s="2">
        <f t="shared" si="1"/>
        <v>0</v>
      </c>
      <c r="H23" s="3">
        <v>45798</v>
      </c>
      <c r="I23" s="3">
        <v>45868</v>
      </c>
      <c r="J23" s="6">
        <f t="shared" ca="1" si="2"/>
        <v>-135</v>
      </c>
      <c r="K23" s="5" t="str">
        <f t="shared" ca="1" si="3"/>
        <v>Completed</v>
      </c>
      <c r="L23" s="5" t="str">
        <f t="shared" si="4"/>
        <v>On Time</v>
      </c>
      <c r="M23" s="3"/>
      <c r="N23" s="5"/>
      <c r="O23" s="3">
        <v>45793</v>
      </c>
      <c r="P23" s="5"/>
      <c r="Q23" s="5" t="s">
        <v>58</v>
      </c>
      <c r="R23" s="2" t="str">
        <f t="shared" ca="1" si="6"/>
        <v>YES</v>
      </c>
      <c r="S23" s="19">
        <f t="shared" ca="1" si="5"/>
        <v>0</v>
      </c>
    </row>
    <row r="24" spans="1:19" x14ac:dyDescent="0.25">
      <c r="A24" s="1">
        <v>7318</v>
      </c>
      <c r="B24" s="4" t="s">
        <v>29</v>
      </c>
      <c r="C24" s="3">
        <v>45679</v>
      </c>
      <c r="D24" s="3">
        <v>45679</v>
      </c>
      <c r="E24" s="2">
        <f t="shared" si="0"/>
        <v>0</v>
      </c>
      <c r="F24" s="3">
        <v>45679</v>
      </c>
      <c r="G24" s="2">
        <f t="shared" si="1"/>
        <v>0</v>
      </c>
      <c r="H24" s="3">
        <v>45798</v>
      </c>
      <c r="I24" s="3">
        <v>45868</v>
      </c>
      <c r="J24" s="6">
        <f t="shared" ca="1" si="2"/>
        <v>-135</v>
      </c>
      <c r="K24" s="5" t="str">
        <f t="shared" ca="1" si="3"/>
        <v>Completed</v>
      </c>
      <c r="L24" s="5" t="str">
        <f t="shared" si="4"/>
        <v>On Time</v>
      </c>
      <c r="M24" s="3"/>
      <c r="N24" s="5"/>
      <c r="O24" s="3"/>
      <c r="P24" s="5"/>
      <c r="Q24" s="5" t="s">
        <v>41</v>
      </c>
      <c r="R24" s="2" t="str">
        <f t="shared" ca="1" si="6"/>
        <v>NO</v>
      </c>
      <c r="S24" s="19">
        <f t="shared" ca="1" si="5"/>
        <v>0</v>
      </c>
    </row>
    <row r="25" spans="1:19" x14ac:dyDescent="0.25">
      <c r="A25" s="1">
        <v>7318</v>
      </c>
      <c r="B25" s="4" t="s">
        <v>38</v>
      </c>
      <c r="C25" s="3">
        <v>45679</v>
      </c>
      <c r="D25" s="3">
        <v>45679</v>
      </c>
      <c r="E25" s="2">
        <f t="shared" si="0"/>
        <v>0</v>
      </c>
      <c r="F25" s="3">
        <v>45679</v>
      </c>
      <c r="G25" s="2">
        <f t="shared" si="1"/>
        <v>0</v>
      </c>
      <c r="H25" s="3">
        <v>45798</v>
      </c>
      <c r="I25" s="3">
        <v>45868</v>
      </c>
      <c r="J25" s="6">
        <f t="shared" ca="1" si="2"/>
        <v>-135</v>
      </c>
      <c r="K25" s="5" t="str">
        <f t="shared" ca="1" si="3"/>
        <v>Completed</v>
      </c>
      <c r="L25" s="5" t="str">
        <f t="shared" si="4"/>
        <v>On Time</v>
      </c>
      <c r="M25" s="3"/>
      <c r="N25" s="5"/>
      <c r="O25" s="3"/>
      <c r="P25" s="5"/>
      <c r="Q25" s="5" t="s">
        <v>41</v>
      </c>
      <c r="R25" s="2" t="str">
        <f t="shared" ca="1" si="6"/>
        <v>NO</v>
      </c>
      <c r="S25" s="19">
        <f t="shared" ca="1" si="5"/>
        <v>0</v>
      </c>
    </row>
    <row r="26" spans="1:19" x14ac:dyDescent="0.25">
      <c r="A26" s="1">
        <v>7561</v>
      </c>
      <c r="B26" s="4" t="s">
        <v>38</v>
      </c>
      <c r="C26" s="3">
        <v>45860</v>
      </c>
      <c r="D26" s="3">
        <v>45861</v>
      </c>
      <c r="E26" s="2">
        <f t="shared" si="0"/>
        <v>1</v>
      </c>
      <c r="F26" s="3">
        <v>45863</v>
      </c>
      <c r="G26" s="2">
        <f t="shared" si="1"/>
        <v>2</v>
      </c>
      <c r="H26" s="3">
        <v>45895</v>
      </c>
      <c r="I26" s="3">
        <v>45868</v>
      </c>
      <c r="J26" s="6">
        <f t="shared" ca="1" si="2"/>
        <v>-38</v>
      </c>
      <c r="K26" s="5" t="str">
        <f t="shared" ca="1" si="3"/>
        <v>Completed</v>
      </c>
      <c r="L26" s="5" t="str">
        <f t="shared" si="4"/>
        <v>On Time</v>
      </c>
      <c r="M26" s="3"/>
      <c r="N26" s="5"/>
      <c r="O26" s="3"/>
      <c r="P26" s="5"/>
      <c r="Q26" s="5" t="s">
        <v>41</v>
      </c>
      <c r="R26" s="2" t="str">
        <f t="shared" ca="1" si="6"/>
        <v>NO</v>
      </c>
      <c r="S26" s="19">
        <f t="shared" ca="1" si="5"/>
        <v>0</v>
      </c>
    </row>
    <row r="27" spans="1:19" x14ac:dyDescent="0.25">
      <c r="A27" s="1">
        <v>6762</v>
      </c>
      <c r="B27" s="4" t="s">
        <v>28</v>
      </c>
      <c r="C27" s="3">
        <v>45859</v>
      </c>
      <c r="D27" s="3">
        <v>45859</v>
      </c>
      <c r="E27" s="2">
        <f t="shared" si="0"/>
        <v>0</v>
      </c>
      <c r="F27" s="3">
        <v>45869</v>
      </c>
      <c r="G27" s="2">
        <f t="shared" si="1"/>
        <v>10</v>
      </c>
      <c r="H27" s="3">
        <v>45870</v>
      </c>
      <c r="I27" s="3">
        <v>45869</v>
      </c>
      <c r="J27" s="6">
        <f t="shared" ca="1" si="2"/>
        <v>-63</v>
      </c>
      <c r="K27" s="5" t="str">
        <f t="shared" ca="1" si="3"/>
        <v>Completed</v>
      </c>
      <c r="L27" s="5" t="str">
        <f t="shared" si="4"/>
        <v>On Time</v>
      </c>
      <c r="M27" s="3"/>
      <c r="N27" s="5"/>
      <c r="O27" s="3"/>
      <c r="P27" s="5"/>
      <c r="Q27" s="5"/>
      <c r="R27" s="2" t="str">
        <f t="shared" ca="1" si="6"/>
        <v>YES</v>
      </c>
      <c r="S27" s="19">
        <f t="shared" ca="1" si="5"/>
        <v>0</v>
      </c>
    </row>
    <row r="28" spans="1:19" x14ac:dyDescent="0.25">
      <c r="A28" s="1">
        <v>6279</v>
      </c>
      <c r="B28" s="4" t="s">
        <v>26</v>
      </c>
      <c r="C28" s="3">
        <v>45699</v>
      </c>
      <c r="D28" s="3">
        <v>45706</v>
      </c>
      <c r="E28" s="2">
        <f t="shared" si="0"/>
        <v>7</v>
      </c>
      <c r="F28" s="3">
        <v>45706</v>
      </c>
      <c r="G28" s="2">
        <f t="shared" si="1"/>
        <v>0</v>
      </c>
      <c r="H28" s="3">
        <v>45820</v>
      </c>
      <c r="I28" s="3">
        <v>45870</v>
      </c>
      <c r="J28" s="6">
        <f t="shared" ca="1" si="2"/>
        <v>-113</v>
      </c>
      <c r="K28" s="5" t="str">
        <f t="shared" ca="1" si="3"/>
        <v>Completed</v>
      </c>
      <c r="L28" s="5" t="str">
        <f t="shared" si="4"/>
        <v>On Time</v>
      </c>
      <c r="M28" s="5"/>
      <c r="N28" s="5"/>
      <c r="O28" s="3"/>
      <c r="P28" s="5"/>
      <c r="Q28" s="5" t="s">
        <v>41</v>
      </c>
      <c r="R28" s="2" t="str">
        <f t="shared" ca="1" si="6"/>
        <v>NO</v>
      </c>
      <c r="S28" s="19">
        <f t="shared" ca="1" si="5"/>
        <v>0</v>
      </c>
    </row>
    <row r="29" spans="1:19" x14ac:dyDescent="0.25">
      <c r="A29" s="1">
        <v>6279</v>
      </c>
      <c r="B29" s="4" t="s">
        <v>30</v>
      </c>
      <c r="C29" s="3">
        <v>45699</v>
      </c>
      <c r="D29" s="3">
        <v>45706</v>
      </c>
      <c r="E29" s="2">
        <f t="shared" si="0"/>
        <v>7</v>
      </c>
      <c r="F29" s="3">
        <v>45706</v>
      </c>
      <c r="G29" s="2">
        <f t="shared" si="1"/>
        <v>0</v>
      </c>
      <c r="H29" s="3">
        <v>45820</v>
      </c>
      <c r="I29" s="3">
        <v>45870</v>
      </c>
      <c r="J29" s="6">
        <f t="shared" ca="1" si="2"/>
        <v>-113</v>
      </c>
      <c r="K29" s="5" t="str">
        <f t="shared" ca="1" si="3"/>
        <v>Completed</v>
      </c>
      <c r="L29" s="5" t="str">
        <f t="shared" si="4"/>
        <v>On Time</v>
      </c>
      <c r="M29" s="5"/>
      <c r="N29" s="5"/>
      <c r="O29" s="3">
        <v>45800</v>
      </c>
      <c r="P29" s="5" t="s">
        <v>70</v>
      </c>
      <c r="Q29" s="5" t="s">
        <v>68</v>
      </c>
      <c r="R29" s="2" t="str">
        <f t="shared" ca="1" si="6"/>
        <v>YES</v>
      </c>
      <c r="S29" s="19">
        <f t="shared" ca="1" si="5"/>
        <v>0</v>
      </c>
    </row>
    <row r="30" spans="1:19" x14ac:dyDescent="0.25">
      <c r="A30" s="1">
        <v>7628</v>
      </c>
      <c r="B30" s="4" t="s">
        <v>38</v>
      </c>
      <c r="C30" s="3">
        <v>45786</v>
      </c>
      <c r="D30" s="3">
        <v>45827</v>
      </c>
      <c r="E30" s="2">
        <f t="shared" si="0"/>
        <v>41</v>
      </c>
      <c r="F30" s="3">
        <v>45827</v>
      </c>
      <c r="G30" s="2">
        <f t="shared" si="1"/>
        <v>0</v>
      </c>
      <c r="H30" s="3">
        <v>45860</v>
      </c>
      <c r="I30" s="3">
        <v>45874</v>
      </c>
      <c r="J30" s="6">
        <f t="shared" ca="1" si="2"/>
        <v>-73</v>
      </c>
      <c r="K30" s="5" t="str">
        <f t="shared" ca="1" si="3"/>
        <v>Completed</v>
      </c>
      <c r="L30" s="5" t="str">
        <f t="shared" si="4"/>
        <v>On Time</v>
      </c>
      <c r="M30" s="5"/>
      <c r="N30" s="5"/>
      <c r="O30" s="3"/>
      <c r="P30" s="5"/>
      <c r="Q30" s="5"/>
      <c r="R30" s="2" t="str">
        <f t="shared" ca="1" si="6"/>
        <v>YES</v>
      </c>
      <c r="S30" s="19">
        <f t="shared" ca="1" si="5"/>
        <v>0</v>
      </c>
    </row>
    <row r="31" spans="1:19" x14ac:dyDescent="0.25">
      <c r="A31" s="1">
        <v>7241</v>
      </c>
      <c r="B31" s="4" t="s">
        <v>26</v>
      </c>
      <c r="C31" s="3">
        <v>45680</v>
      </c>
      <c r="D31" s="3">
        <v>45680</v>
      </c>
      <c r="E31" s="2">
        <f t="shared" si="0"/>
        <v>0</v>
      </c>
      <c r="F31" s="3">
        <v>45687</v>
      </c>
      <c r="G31" s="2">
        <f t="shared" si="1"/>
        <v>7</v>
      </c>
      <c r="H31" s="3">
        <v>45807</v>
      </c>
      <c r="I31" s="3">
        <v>45876</v>
      </c>
      <c r="J31" s="6">
        <f t="shared" ca="1" si="2"/>
        <v>-126</v>
      </c>
      <c r="K31" s="5" t="str">
        <f t="shared" ca="1" si="3"/>
        <v>Completed</v>
      </c>
      <c r="L31" s="5" t="str">
        <f t="shared" si="4"/>
        <v>On Time</v>
      </c>
      <c r="M31" s="5"/>
      <c r="N31" s="5"/>
      <c r="O31" s="3"/>
      <c r="P31" s="5"/>
      <c r="Q31" s="5"/>
      <c r="R31" s="2" t="str">
        <f t="shared" ca="1" si="6"/>
        <v>YES</v>
      </c>
      <c r="S31" s="19">
        <f t="shared" ca="1" si="5"/>
        <v>0</v>
      </c>
    </row>
    <row r="32" spans="1:19" x14ac:dyDescent="0.25">
      <c r="A32" s="1">
        <v>7241</v>
      </c>
      <c r="B32" s="4" t="s">
        <v>29</v>
      </c>
      <c r="C32" s="3">
        <v>45680</v>
      </c>
      <c r="D32" s="3">
        <v>45680</v>
      </c>
      <c r="E32" s="2">
        <f t="shared" si="0"/>
        <v>0</v>
      </c>
      <c r="F32" s="3">
        <v>45687</v>
      </c>
      <c r="G32" s="2">
        <f t="shared" si="1"/>
        <v>7</v>
      </c>
      <c r="H32" s="3">
        <v>45807</v>
      </c>
      <c r="I32" s="3">
        <v>45876</v>
      </c>
      <c r="J32" s="6">
        <f t="shared" ca="1" si="2"/>
        <v>-126</v>
      </c>
      <c r="K32" s="5" t="str">
        <f t="shared" ca="1" si="3"/>
        <v>Completed</v>
      </c>
      <c r="L32" s="5" t="str">
        <f t="shared" si="4"/>
        <v>On Time</v>
      </c>
      <c r="M32" s="5"/>
      <c r="N32" s="5"/>
      <c r="O32" s="3">
        <v>45798</v>
      </c>
      <c r="P32" s="5" t="s">
        <v>69</v>
      </c>
      <c r="Q32" s="5" t="s">
        <v>68</v>
      </c>
      <c r="R32" s="2" t="str">
        <f t="shared" ca="1" si="6"/>
        <v>YES</v>
      </c>
      <c r="S32" s="19">
        <f t="shared" ca="1" si="5"/>
        <v>0</v>
      </c>
    </row>
    <row r="33" spans="1:19" x14ac:dyDescent="0.25">
      <c r="A33" s="1">
        <v>7241</v>
      </c>
      <c r="B33" s="4" t="s">
        <v>30</v>
      </c>
      <c r="C33" s="3">
        <v>45680</v>
      </c>
      <c r="D33" s="3">
        <v>45680</v>
      </c>
      <c r="E33" s="2">
        <f t="shared" si="0"/>
        <v>0</v>
      </c>
      <c r="F33" s="3">
        <v>45687</v>
      </c>
      <c r="G33" s="2">
        <f t="shared" si="1"/>
        <v>7</v>
      </c>
      <c r="H33" s="3">
        <v>45807</v>
      </c>
      <c r="I33" s="3">
        <v>45876</v>
      </c>
      <c r="J33" s="6">
        <f t="shared" ca="1" si="2"/>
        <v>-126</v>
      </c>
      <c r="K33" s="5" t="str">
        <f t="shared" ca="1" si="3"/>
        <v>Completed</v>
      </c>
      <c r="L33" s="5" t="str">
        <f t="shared" si="4"/>
        <v>On Time</v>
      </c>
      <c r="M33" s="5"/>
      <c r="N33" s="5"/>
      <c r="O33" s="3"/>
      <c r="P33" s="5"/>
      <c r="Q33" s="5"/>
      <c r="R33" s="2" t="str">
        <f t="shared" ca="1" si="6"/>
        <v>YES</v>
      </c>
      <c r="S33" s="19">
        <f t="shared" ca="1" si="5"/>
        <v>0</v>
      </c>
    </row>
    <row r="34" spans="1:19" x14ac:dyDescent="0.25">
      <c r="A34" s="1">
        <v>7351</v>
      </c>
      <c r="B34" s="4" t="s">
        <v>30</v>
      </c>
      <c r="C34" s="3">
        <v>45730</v>
      </c>
      <c r="D34" s="3">
        <v>45730</v>
      </c>
      <c r="E34" s="2">
        <f t="shared" ref="E34:E65" si="7">DATEDIF(C34, D34, "D")</f>
        <v>0</v>
      </c>
      <c r="F34" s="3">
        <v>45733</v>
      </c>
      <c r="G34" s="2">
        <f t="shared" ref="G34:G65" si="8">IF(AND(D34&lt;&gt;"", F34&lt;&gt;""), DATEDIF(D34, F34, "D"), "")</f>
        <v>3</v>
      </c>
      <c r="H34" s="3">
        <v>45831</v>
      </c>
      <c r="I34" s="3">
        <v>45881</v>
      </c>
      <c r="J34" s="6">
        <f t="shared" ref="J34:J65" ca="1" si="9">IF(ISBLANK(H34), "", H34 - TODAY())</f>
        <v>-102</v>
      </c>
      <c r="K34" s="5" t="str">
        <f t="shared" ref="K34:K65" ca="1" si="10">IF(D34&lt;&gt;"", "Completed", IF(H34&lt;TODAY(), "Overdue", "On Track"))</f>
        <v>Completed</v>
      </c>
      <c r="L34" s="5" t="str">
        <f t="shared" ref="L34:L65" si="11">IF(F34="", "", IF(F34 &lt;= H34, "On Time", "Late"))</f>
        <v>On Time</v>
      </c>
      <c r="M34" s="5"/>
      <c r="N34" s="5"/>
      <c r="O34" s="3"/>
      <c r="P34" s="5"/>
      <c r="Q34" s="5"/>
      <c r="R34" s="2" t="str">
        <f t="shared" ca="1" si="6"/>
        <v>YES</v>
      </c>
      <c r="S34" s="19">
        <f t="shared" ref="S34:S65" ca="1" si="12">IF(R34="Yes", IF(ISNUMBER(SEARCH("OCR", Q34)), 1, IF(ISNUMBER(SEARCH("NC", Q34)), 2, 0)), 0)</f>
        <v>0</v>
      </c>
    </row>
    <row r="35" spans="1:19" x14ac:dyDescent="0.25">
      <c r="A35" s="1">
        <v>7362</v>
      </c>
      <c r="B35" s="4" t="s">
        <v>30</v>
      </c>
      <c r="C35" s="3">
        <v>45749</v>
      </c>
      <c r="D35" s="3">
        <v>45754</v>
      </c>
      <c r="E35" s="2">
        <f t="shared" si="7"/>
        <v>5</v>
      </c>
      <c r="F35" s="3">
        <v>45755</v>
      </c>
      <c r="G35" s="2">
        <f t="shared" si="8"/>
        <v>1</v>
      </c>
      <c r="H35" s="3">
        <v>45846</v>
      </c>
      <c r="I35" s="3">
        <v>45889</v>
      </c>
      <c r="J35" s="6">
        <f t="shared" ca="1" si="9"/>
        <v>-87</v>
      </c>
      <c r="K35" s="5" t="str">
        <f t="shared" ca="1" si="10"/>
        <v>Completed</v>
      </c>
      <c r="L35" s="5" t="str">
        <f t="shared" si="11"/>
        <v>On Time</v>
      </c>
      <c r="M35" s="5"/>
      <c r="N35" s="5"/>
      <c r="O35" s="3"/>
      <c r="P35" s="5"/>
      <c r="Q35" s="5"/>
      <c r="R35" s="2" t="str">
        <f t="shared" ca="1" si="6"/>
        <v>YES</v>
      </c>
      <c r="S35" s="19">
        <f t="shared" ca="1" si="12"/>
        <v>0</v>
      </c>
    </row>
    <row r="36" spans="1:19" x14ac:dyDescent="0.25">
      <c r="A36" s="1">
        <v>7224</v>
      </c>
      <c r="B36" s="4" t="s">
        <v>24</v>
      </c>
      <c r="C36" s="3">
        <v>45698</v>
      </c>
      <c r="D36" s="3">
        <v>45699</v>
      </c>
      <c r="E36" s="2">
        <f t="shared" si="7"/>
        <v>1</v>
      </c>
      <c r="F36" s="3">
        <v>45706</v>
      </c>
      <c r="G36" s="2">
        <f t="shared" si="8"/>
        <v>7</v>
      </c>
      <c r="H36" s="3">
        <v>45825</v>
      </c>
      <c r="I36" s="3">
        <v>45894</v>
      </c>
      <c r="J36" s="6">
        <f t="shared" ca="1" si="9"/>
        <v>-108</v>
      </c>
      <c r="K36" s="5" t="str">
        <f t="shared" ca="1" si="10"/>
        <v>Completed</v>
      </c>
      <c r="L36" s="5" t="str">
        <f t="shared" si="11"/>
        <v>On Time</v>
      </c>
      <c r="M36" s="5"/>
      <c r="N36" s="5"/>
      <c r="O36" s="3"/>
      <c r="P36" s="5"/>
      <c r="Q36" s="5"/>
      <c r="R36" s="2" t="str">
        <f t="shared" ref="R36:R67" ca="1" si="13">IF(TODAY()&lt;I36, "", IF(ISNUMBER(SEARCH("No Issue", Q36)), "NO", "YES"))</f>
        <v>YES</v>
      </c>
      <c r="S36" s="19">
        <f t="shared" ca="1" si="12"/>
        <v>0</v>
      </c>
    </row>
    <row r="37" spans="1:19" x14ac:dyDescent="0.25">
      <c r="A37" s="1">
        <v>7224</v>
      </c>
      <c r="B37" s="4" t="s">
        <v>26</v>
      </c>
      <c r="C37" s="3">
        <v>45698</v>
      </c>
      <c r="D37" s="3">
        <v>45699</v>
      </c>
      <c r="E37" s="2">
        <f t="shared" si="7"/>
        <v>1</v>
      </c>
      <c r="F37" s="3">
        <v>45706</v>
      </c>
      <c r="G37" s="2">
        <f t="shared" si="8"/>
        <v>7</v>
      </c>
      <c r="H37" s="3">
        <v>45825</v>
      </c>
      <c r="I37" s="3">
        <v>45894</v>
      </c>
      <c r="J37" s="6">
        <f t="shared" ca="1" si="9"/>
        <v>-108</v>
      </c>
      <c r="K37" s="5" t="str">
        <f t="shared" ca="1" si="10"/>
        <v>Completed</v>
      </c>
      <c r="L37" s="5" t="str">
        <f t="shared" si="11"/>
        <v>On Time</v>
      </c>
      <c r="M37" s="5"/>
      <c r="N37" s="5"/>
      <c r="O37" s="3"/>
      <c r="P37" s="5"/>
      <c r="Q37" s="5"/>
      <c r="R37" s="2" t="str">
        <f t="shared" ca="1" si="13"/>
        <v>YES</v>
      </c>
      <c r="S37" s="19">
        <f t="shared" ca="1" si="12"/>
        <v>0</v>
      </c>
    </row>
    <row r="38" spans="1:19" x14ac:dyDescent="0.25">
      <c r="A38" s="1">
        <v>6471</v>
      </c>
      <c r="B38" s="4" t="s">
        <v>29</v>
      </c>
      <c r="C38" s="3">
        <v>45751</v>
      </c>
      <c r="D38" s="3">
        <v>45751</v>
      </c>
      <c r="E38" s="2">
        <f t="shared" si="7"/>
        <v>0</v>
      </c>
      <c r="F38" s="3">
        <v>45752</v>
      </c>
      <c r="G38" s="2">
        <f t="shared" si="8"/>
        <v>1</v>
      </c>
      <c r="H38" s="3">
        <v>45827</v>
      </c>
      <c r="I38" s="3">
        <v>45896</v>
      </c>
      <c r="J38" s="6">
        <f t="shared" ca="1" si="9"/>
        <v>-106</v>
      </c>
      <c r="K38" s="5" t="str">
        <f t="shared" ca="1" si="10"/>
        <v>Completed</v>
      </c>
      <c r="L38" s="5" t="str">
        <f t="shared" si="11"/>
        <v>On Time</v>
      </c>
      <c r="M38" s="5"/>
      <c r="N38" s="5"/>
      <c r="O38" s="3"/>
      <c r="P38" s="5"/>
      <c r="Q38" s="5"/>
      <c r="R38" s="2" t="str">
        <f t="shared" ca="1" si="13"/>
        <v>YES</v>
      </c>
      <c r="S38" s="19">
        <f t="shared" ca="1" si="12"/>
        <v>0</v>
      </c>
    </row>
    <row r="39" spans="1:19" x14ac:dyDescent="0.25">
      <c r="A39" s="1">
        <v>6900</v>
      </c>
      <c r="B39" s="4" t="s">
        <v>26</v>
      </c>
      <c r="C39" s="3">
        <v>45688</v>
      </c>
      <c r="D39" s="3">
        <v>45691</v>
      </c>
      <c r="E39" s="2">
        <f t="shared" si="7"/>
        <v>3</v>
      </c>
      <c r="F39" s="3">
        <v>45692</v>
      </c>
      <c r="G39" s="2">
        <f t="shared" si="8"/>
        <v>1</v>
      </c>
      <c r="H39" s="3">
        <v>45859</v>
      </c>
      <c r="I39" s="3">
        <v>45903</v>
      </c>
      <c r="J39" s="6">
        <f t="shared" ca="1" si="9"/>
        <v>-74</v>
      </c>
      <c r="K39" s="5" t="str">
        <f t="shared" ca="1" si="10"/>
        <v>Completed</v>
      </c>
      <c r="L39" s="5" t="str">
        <f t="shared" si="11"/>
        <v>On Time</v>
      </c>
      <c r="M39" s="5"/>
      <c r="N39" s="5"/>
      <c r="O39" s="3"/>
      <c r="P39" s="5"/>
      <c r="Q39" s="5"/>
      <c r="R39" s="2" t="str">
        <f t="shared" ca="1" si="13"/>
        <v>YES</v>
      </c>
      <c r="S39" s="19">
        <f t="shared" ca="1" si="12"/>
        <v>0</v>
      </c>
    </row>
    <row r="40" spans="1:19" x14ac:dyDescent="0.25">
      <c r="A40" s="1">
        <v>6900</v>
      </c>
      <c r="B40" s="4" t="s">
        <v>29</v>
      </c>
      <c r="C40" s="3">
        <v>45688</v>
      </c>
      <c r="D40" s="3">
        <v>45691</v>
      </c>
      <c r="E40" s="2">
        <f t="shared" si="7"/>
        <v>3</v>
      </c>
      <c r="F40" s="3">
        <v>45692</v>
      </c>
      <c r="G40" s="2">
        <f t="shared" si="8"/>
        <v>1</v>
      </c>
      <c r="H40" s="3">
        <v>45859</v>
      </c>
      <c r="I40" s="3">
        <v>45903</v>
      </c>
      <c r="J40" s="6">
        <f t="shared" ca="1" si="9"/>
        <v>-74</v>
      </c>
      <c r="K40" s="5" t="str">
        <f t="shared" ca="1" si="10"/>
        <v>Completed</v>
      </c>
      <c r="L40" s="5" t="str">
        <f t="shared" si="11"/>
        <v>On Time</v>
      </c>
      <c r="M40" s="5"/>
      <c r="N40" s="5"/>
      <c r="O40" s="3"/>
      <c r="P40" s="5"/>
      <c r="Q40" s="5"/>
      <c r="R40" s="2" t="str">
        <f t="shared" ca="1" si="13"/>
        <v>YES</v>
      </c>
      <c r="S40" s="19">
        <f t="shared" ca="1" si="12"/>
        <v>0</v>
      </c>
    </row>
    <row r="41" spans="1:19" x14ac:dyDescent="0.25">
      <c r="A41" s="1">
        <v>7323</v>
      </c>
      <c r="B41" s="4" t="s">
        <v>26</v>
      </c>
      <c r="C41" s="3">
        <v>45660</v>
      </c>
      <c r="D41" s="3">
        <v>45660</v>
      </c>
      <c r="E41" s="2">
        <f t="shared" si="7"/>
        <v>0</v>
      </c>
      <c r="F41" s="3">
        <v>45663</v>
      </c>
      <c r="G41" s="2">
        <f t="shared" si="8"/>
        <v>3</v>
      </c>
      <c r="H41" s="3">
        <v>45792</v>
      </c>
      <c r="I41" s="3">
        <v>45910</v>
      </c>
      <c r="J41" s="6">
        <f t="shared" ca="1" si="9"/>
        <v>-141</v>
      </c>
      <c r="K41" s="5" t="str">
        <f t="shared" ca="1" si="10"/>
        <v>Completed</v>
      </c>
      <c r="L41" s="5" t="str">
        <f t="shared" si="11"/>
        <v>On Time</v>
      </c>
      <c r="M41" s="5"/>
      <c r="N41" s="5"/>
      <c r="O41" s="3"/>
      <c r="P41" s="5"/>
      <c r="Q41" s="5"/>
      <c r="R41" s="2" t="str">
        <f t="shared" ca="1" si="13"/>
        <v>YES</v>
      </c>
      <c r="S41" s="19">
        <f t="shared" ca="1" si="12"/>
        <v>0</v>
      </c>
    </row>
    <row r="42" spans="1:19" x14ac:dyDescent="0.25">
      <c r="A42" s="1">
        <v>7674</v>
      </c>
      <c r="B42" s="4" t="s">
        <v>37</v>
      </c>
      <c r="C42" s="3">
        <v>45810</v>
      </c>
      <c r="D42" s="3">
        <v>45849</v>
      </c>
      <c r="E42" s="2">
        <f t="shared" si="7"/>
        <v>39</v>
      </c>
      <c r="F42" s="3">
        <v>45849</v>
      </c>
      <c r="G42" s="2">
        <f t="shared" si="8"/>
        <v>0</v>
      </c>
      <c r="H42" s="3">
        <v>45880</v>
      </c>
      <c r="I42" s="3">
        <v>45911</v>
      </c>
      <c r="J42" s="6">
        <f t="shared" ca="1" si="9"/>
        <v>-53</v>
      </c>
      <c r="K42" s="5" t="str">
        <f t="shared" ca="1" si="10"/>
        <v>Completed</v>
      </c>
      <c r="L42" s="5" t="str">
        <f t="shared" si="11"/>
        <v>On Time</v>
      </c>
      <c r="M42" s="5"/>
      <c r="N42" s="5"/>
      <c r="O42" s="3"/>
      <c r="P42" s="5"/>
      <c r="Q42" s="5"/>
      <c r="R42" s="2" t="str">
        <f t="shared" ca="1" si="13"/>
        <v>YES</v>
      </c>
      <c r="S42" s="19">
        <f t="shared" ca="1" si="12"/>
        <v>0</v>
      </c>
    </row>
    <row r="43" spans="1:19" x14ac:dyDescent="0.25">
      <c r="A43" s="1">
        <v>6870</v>
      </c>
      <c r="B43" s="4" t="s">
        <v>31</v>
      </c>
      <c r="C43" s="3">
        <v>45660</v>
      </c>
      <c r="D43" s="3">
        <v>45661</v>
      </c>
      <c r="E43" s="2">
        <f t="shared" si="7"/>
        <v>1</v>
      </c>
      <c r="F43" s="3">
        <v>45662</v>
      </c>
      <c r="G43" s="2">
        <f t="shared" si="8"/>
        <v>1</v>
      </c>
      <c r="H43" s="3">
        <v>45869</v>
      </c>
      <c r="I43" s="3">
        <v>45915</v>
      </c>
      <c r="J43" s="6">
        <f t="shared" ca="1" si="9"/>
        <v>-64</v>
      </c>
      <c r="K43" s="5" t="str">
        <f t="shared" ca="1" si="10"/>
        <v>Completed</v>
      </c>
      <c r="L43" s="5" t="str">
        <f t="shared" si="11"/>
        <v>On Time</v>
      </c>
      <c r="M43" s="5"/>
      <c r="N43" s="5"/>
      <c r="O43" s="3"/>
      <c r="P43" s="5"/>
      <c r="Q43" s="5"/>
      <c r="R43" s="2" t="str">
        <f t="shared" ca="1" si="13"/>
        <v>YES</v>
      </c>
      <c r="S43" s="19">
        <f t="shared" ca="1" si="12"/>
        <v>0</v>
      </c>
    </row>
    <row r="44" spans="1:19" x14ac:dyDescent="0.25">
      <c r="A44" s="1">
        <v>7422</v>
      </c>
      <c r="B44" s="4" t="s">
        <v>29</v>
      </c>
      <c r="C44" s="3">
        <v>45743</v>
      </c>
      <c r="D44" s="3">
        <v>45747</v>
      </c>
      <c r="E44" s="2">
        <f t="shared" si="7"/>
        <v>4</v>
      </c>
      <c r="F44" s="3">
        <v>45756</v>
      </c>
      <c r="G44" s="2">
        <f t="shared" si="8"/>
        <v>9</v>
      </c>
      <c r="H44" s="3">
        <v>45854</v>
      </c>
      <c r="I44" s="3">
        <v>45917</v>
      </c>
      <c r="J44" s="6">
        <f t="shared" ca="1" si="9"/>
        <v>-79</v>
      </c>
      <c r="K44" s="5" t="str">
        <f t="shared" ca="1" si="10"/>
        <v>Completed</v>
      </c>
      <c r="L44" s="5" t="str">
        <f t="shared" si="11"/>
        <v>On Time</v>
      </c>
      <c r="M44" s="5"/>
      <c r="N44" s="5"/>
      <c r="O44" s="3"/>
      <c r="P44" s="5"/>
      <c r="Q44" s="5"/>
      <c r="R44" s="2" t="str">
        <f t="shared" ca="1" si="13"/>
        <v>YES</v>
      </c>
      <c r="S44" s="19">
        <f t="shared" ca="1" si="12"/>
        <v>0</v>
      </c>
    </row>
    <row r="45" spans="1:19" x14ac:dyDescent="0.25">
      <c r="A45" s="1">
        <v>7422</v>
      </c>
      <c r="B45" s="4" t="s">
        <v>30</v>
      </c>
      <c r="C45" s="3">
        <v>45743</v>
      </c>
      <c r="D45" s="3">
        <v>45747</v>
      </c>
      <c r="E45" s="2">
        <f t="shared" si="7"/>
        <v>4</v>
      </c>
      <c r="F45" s="3">
        <v>45756</v>
      </c>
      <c r="G45" s="2">
        <f t="shared" si="8"/>
        <v>9</v>
      </c>
      <c r="H45" s="3">
        <v>45854</v>
      </c>
      <c r="I45" s="3">
        <v>45917</v>
      </c>
      <c r="J45" s="6">
        <f t="shared" ca="1" si="9"/>
        <v>-79</v>
      </c>
      <c r="K45" s="5" t="str">
        <f t="shared" ca="1" si="10"/>
        <v>Completed</v>
      </c>
      <c r="L45" s="5" t="str">
        <f t="shared" si="11"/>
        <v>On Time</v>
      </c>
      <c r="M45" s="5"/>
      <c r="N45" s="5"/>
      <c r="O45" s="3"/>
      <c r="P45" s="5"/>
      <c r="Q45" s="5"/>
      <c r="R45" s="2" t="str">
        <f t="shared" ca="1" si="13"/>
        <v>YES</v>
      </c>
      <c r="S45" s="19">
        <f t="shared" ca="1" si="12"/>
        <v>0</v>
      </c>
    </row>
    <row r="46" spans="1:19" x14ac:dyDescent="0.25">
      <c r="A46" s="1">
        <v>7164</v>
      </c>
      <c r="B46" s="4" t="s">
        <v>23</v>
      </c>
      <c r="C46" s="3">
        <v>45700</v>
      </c>
      <c r="D46" s="3">
        <v>45713</v>
      </c>
      <c r="E46" s="2">
        <f t="shared" si="7"/>
        <v>13</v>
      </c>
      <c r="F46" s="3">
        <v>45715</v>
      </c>
      <c r="G46" s="2">
        <f t="shared" si="8"/>
        <v>2</v>
      </c>
      <c r="H46" s="3">
        <v>45828</v>
      </c>
      <c r="I46" s="3">
        <v>45922</v>
      </c>
      <c r="J46" s="6">
        <f t="shared" ca="1" si="9"/>
        <v>-105</v>
      </c>
      <c r="K46" s="5" t="str">
        <f t="shared" ca="1" si="10"/>
        <v>Completed</v>
      </c>
      <c r="L46" s="5" t="str">
        <f t="shared" si="11"/>
        <v>On Time</v>
      </c>
      <c r="M46" s="5"/>
      <c r="N46" s="5"/>
      <c r="O46" s="3"/>
      <c r="P46" s="5"/>
      <c r="Q46" s="5"/>
      <c r="R46" s="2" t="str">
        <f t="shared" ca="1" si="13"/>
        <v>YES</v>
      </c>
      <c r="S46" s="19">
        <f t="shared" ca="1" si="12"/>
        <v>0</v>
      </c>
    </row>
    <row r="47" spans="1:19" x14ac:dyDescent="0.25">
      <c r="A47" s="1">
        <v>7164</v>
      </c>
      <c r="B47" s="4" t="s">
        <v>26</v>
      </c>
      <c r="C47" s="3">
        <v>45700</v>
      </c>
      <c r="D47" s="3">
        <v>45713</v>
      </c>
      <c r="E47" s="2">
        <f t="shared" si="7"/>
        <v>13</v>
      </c>
      <c r="F47" s="3">
        <v>45715</v>
      </c>
      <c r="G47" s="2">
        <f t="shared" si="8"/>
        <v>2</v>
      </c>
      <c r="H47" s="3">
        <v>45828</v>
      </c>
      <c r="I47" s="3">
        <v>45922</v>
      </c>
      <c r="J47" s="6">
        <f t="shared" ca="1" si="9"/>
        <v>-105</v>
      </c>
      <c r="K47" s="5" t="str">
        <f t="shared" ca="1" si="10"/>
        <v>Completed</v>
      </c>
      <c r="L47" s="5" t="str">
        <f t="shared" si="11"/>
        <v>On Time</v>
      </c>
      <c r="M47" s="5"/>
      <c r="N47" s="5"/>
      <c r="O47" s="3"/>
      <c r="P47" s="5"/>
      <c r="Q47" s="5"/>
      <c r="R47" s="2" t="str">
        <f t="shared" ca="1" si="13"/>
        <v>YES</v>
      </c>
      <c r="S47" s="19">
        <f t="shared" ca="1" si="12"/>
        <v>0</v>
      </c>
    </row>
    <row r="48" spans="1:19" x14ac:dyDescent="0.25">
      <c r="A48" s="1">
        <v>7164</v>
      </c>
      <c r="B48" s="4" t="s">
        <v>29</v>
      </c>
      <c r="C48" s="3">
        <v>45700</v>
      </c>
      <c r="D48" s="3">
        <v>45713</v>
      </c>
      <c r="E48" s="2">
        <f t="shared" si="7"/>
        <v>13</v>
      </c>
      <c r="F48" s="3">
        <v>45715</v>
      </c>
      <c r="G48" s="2">
        <f t="shared" si="8"/>
        <v>2</v>
      </c>
      <c r="H48" s="3">
        <v>45828</v>
      </c>
      <c r="I48" s="3">
        <v>45922</v>
      </c>
      <c r="J48" s="6">
        <f t="shared" ca="1" si="9"/>
        <v>-105</v>
      </c>
      <c r="K48" s="5" t="str">
        <f t="shared" ca="1" si="10"/>
        <v>Completed</v>
      </c>
      <c r="L48" s="5" t="str">
        <f t="shared" si="11"/>
        <v>On Time</v>
      </c>
      <c r="M48" s="5"/>
      <c r="N48" s="5"/>
      <c r="O48" s="3"/>
      <c r="P48" s="5"/>
      <c r="Q48" s="5"/>
      <c r="R48" s="2" t="str">
        <f t="shared" ca="1" si="13"/>
        <v>YES</v>
      </c>
      <c r="S48" s="19">
        <f t="shared" ca="1" si="12"/>
        <v>0</v>
      </c>
    </row>
    <row r="49" spans="1:19" x14ac:dyDescent="0.25">
      <c r="A49" s="1">
        <v>7164</v>
      </c>
      <c r="B49" s="4" t="s">
        <v>47</v>
      </c>
      <c r="C49" s="3">
        <v>45700</v>
      </c>
      <c r="D49" s="3">
        <v>45713</v>
      </c>
      <c r="E49" s="2">
        <f t="shared" si="7"/>
        <v>13</v>
      </c>
      <c r="F49" s="3">
        <v>45715</v>
      </c>
      <c r="G49" s="2">
        <f t="shared" si="8"/>
        <v>2</v>
      </c>
      <c r="H49" s="3">
        <v>45828</v>
      </c>
      <c r="I49" s="3">
        <v>45922</v>
      </c>
      <c r="J49" s="6">
        <f t="shared" ca="1" si="9"/>
        <v>-105</v>
      </c>
      <c r="K49" s="5" t="str">
        <f t="shared" ca="1" si="10"/>
        <v>Completed</v>
      </c>
      <c r="L49" s="5" t="str">
        <f t="shared" si="11"/>
        <v>On Time</v>
      </c>
      <c r="M49" s="5"/>
      <c r="N49" s="5"/>
      <c r="O49" s="3"/>
      <c r="P49" s="5"/>
      <c r="Q49" s="5"/>
      <c r="R49" s="2" t="str">
        <f t="shared" ca="1" si="13"/>
        <v>YES</v>
      </c>
      <c r="S49" s="19">
        <f t="shared" ca="1" si="12"/>
        <v>0</v>
      </c>
    </row>
    <row r="50" spans="1:19" x14ac:dyDescent="0.25">
      <c r="A50" s="1">
        <v>7164</v>
      </c>
      <c r="B50" s="4" t="s">
        <v>48</v>
      </c>
      <c r="C50" s="3">
        <v>45700</v>
      </c>
      <c r="D50" s="3">
        <v>45713</v>
      </c>
      <c r="E50" s="2">
        <f t="shared" si="7"/>
        <v>13</v>
      </c>
      <c r="F50" s="3">
        <v>45715</v>
      </c>
      <c r="G50" s="2">
        <f t="shared" si="8"/>
        <v>2</v>
      </c>
      <c r="H50" s="3">
        <v>45828</v>
      </c>
      <c r="I50" s="3">
        <v>45922</v>
      </c>
      <c r="J50" s="6">
        <f t="shared" ca="1" si="9"/>
        <v>-105</v>
      </c>
      <c r="K50" s="5" t="str">
        <f t="shared" ca="1" si="10"/>
        <v>Completed</v>
      </c>
      <c r="L50" s="5" t="str">
        <f t="shared" si="11"/>
        <v>On Time</v>
      </c>
      <c r="M50" s="5"/>
      <c r="N50" s="5"/>
      <c r="O50" s="3"/>
      <c r="P50" s="5"/>
      <c r="Q50" s="5"/>
      <c r="R50" s="2" t="str">
        <f t="shared" ca="1" si="13"/>
        <v>YES</v>
      </c>
      <c r="S50" s="19">
        <f t="shared" ca="1" si="12"/>
        <v>0</v>
      </c>
    </row>
    <row r="51" spans="1:19" x14ac:dyDescent="0.25">
      <c r="A51" s="1">
        <v>7415</v>
      </c>
      <c r="B51" s="4" t="s">
        <v>24</v>
      </c>
      <c r="C51" s="3">
        <v>45744</v>
      </c>
      <c r="D51" s="3">
        <v>45756</v>
      </c>
      <c r="E51" s="2">
        <f t="shared" si="7"/>
        <v>12</v>
      </c>
      <c r="F51" s="3">
        <v>45757</v>
      </c>
      <c r="G51" s="2">
        <f t="shared" si="8"/>
        <v>1</v>
      </c>
      <c r="H51" s="3">
        <v>45890</v>
      </c>
      <c r="I51" s="3">
        <v>45936</v>
      </c>
      <c r="J51" s="6">
        <f t="shared" ca="1" si="9"/>
        <v>-43</v>
      </c>
      <c r="K51" s="5" t="str">
        <f t="shared" ca="1" si="10"/>
        <v>Completed</v>
      </c>
      <c r="L51" s="5" t="str">
        <f t="shared" si="11"/>
        <v>On Time</v>
      </c>
      <c r="M51" s="5"/>
      <c r="N51" s="5"/>
      <c r="O51" s="3"/>
      <c r="P51" s="5"/>
      <c r="Q51" s="5"/>
      <c r="R51" s="2" t="str">
        <f t="shared" ca="1" si="13"/>
        <v/>
      </c>
      <c r="S51" s="19">
        <f t="shared" ca="1" si="12"/>
        <v>0</v>
      </c>
    </row>
    <row r="52" spans="1:19" x14ac:dyDescent="0.25">
      <c r="A52" s="1">
        <v>7415</v>
      </c>
      <c r="B52" s="4" t="s">
        <v>26</v>
      </c>
      <c r="C52" s="3">
        <v>45744</v>
      </c>
      <c r="D52" s="3">
        <v>45756</v>
      </c>
      <c r="E52" s="2">
        <f t="shared" si="7"/>
        <v>12</v>
      </c>
      <c r="F52" s="3">
        <v>45757</v>
      </c>
      <c r="G52" s="2">
        <f t="shared" si="8"/>
        <v>1</v>
      </c>
      <c r="H52" s="3">
        <v>45890</v>
      </c>
      <c r="I52" s="3">
        <v>45936</v>
      </c>
      <c r="J52" s="6">
        <f t="shared" ca="1" si="9"/>
        <v>-43</v>
      </c>
      <c r="K52" s="5" t="str">
        <f t="shared" ca="1" si="10"/>
        <v>Completed</v>
      </c>
      <c r="L52" s="5" t="str">
        <f t="shared" si="11"/>
        <v>On Time</v>
      </c>
      <c r="M52" s="5"/>
      <c r="N52" s="5"/>
      <c r="O52" s="3"/>
      <c r="P52" s="5"/>
      <c r="Q52" s="5"/>
      <c r="R52" s="2" t="str">
        <f t="shared" ca="1" si="13"/>
        <v/>
      </c>
      <c r="S52" s="19">
        <f t="shared" ca="1" si="12"/>
        <v>0</v>
      </c>
    </row>
    <row r="53" spans="1:19" x14ac:dyDescent="0.25">
      <c r="A53" s="1">
        <v>7415</v>
      </c>
      <c r="B53" s="4" t="s">
        <v>28</v>
      </c>
      <c r="C53" s="3">
        <v>45744</v>
      </c>
      <c r="D53" s="3">
        <v>45757</v>
      </c>
      <c r="E53" s="2">
        <f t="shared" si="7"/>
        <v>13</v>
      </c>
      <c r="F53" s="3">
        <v>45758</v>
      </c>
      <c r="G53" s="2">
        <f t="shared" si="8"/>
        <v>1</v>
      </c>
      <c r="H53" s="3">
        <v>45890</v>
      </c>
      <c r="I53" s="3">
        <v>45936</v>
      </c>
      <c r="J53" s="6">
        <f t="shared" ca="1" si="9"/>
        <v>-43</v>
      </c>
      <c r="K53" s="5" t="str">
        <f t="shared" ca="1" si="10"/>
        <v>Completed</v>
      </c>
      <c r="L53" s="5" t="str">
        <f t="shared" si="11"/>
        <v>On Time</v>
      </c>
      <c r="M53" s="5"/>
      <c r="N53" s="5"/>
      <c r="O53" s="3"/>
      <c r="P53" s="5"/>
      <c r="Q53" s="5"/>
      <c r="R53" s="2" t="str">
        <f t="shared" ca="1" si="13"/>
        <v/>
      </c>
      <c r="S53" s="19">
        <f t="shared" ca="1" si="12"/>
        <v>0</v>
      </c>
    </row>
    <row r="54" spans="1:19" x14ac:dyDescent="0.25">
      <c r="A54" s="1">
        <v>7415</v>
      </c>
      <c r="B54" s="4" t="s">
        <v>29</v>
      </c>
      <c r="C54" s="3">
        <v>45744</v>
      </c>
      <c r="D54" s="3">
        <v>45756</v>
      </c>
      <c r="E54" s="2">
        <f t="shared" si="7"/>
        <v>12</v>
      </c>
      <c r="F54" s="3">
        <v>45757</v>
      </c>
      <c r="G54" s="2">
        <f t="shared" si="8"/>
        <v>1</v>
      </c>
      <c r="H54" s="3">
        <v>45890</v>
      </c>
      <c r="I54" s="3">
        <v>45936</v>
      </c>
      <c r="J54" s="6">
        <f t="shared" ca="1" si="9"/>
        <v>-43</v>
      </c>
      <c r="K54" s="5" t="str">
        <f t="shared" ca="1" si="10"/>
        <v>Completed</v>
      </c>
      <c r="L54" s="5" t="str">
        <f t="shared" si="11"/>
        <v>On Time</v>
      </c>
      <c r="M54" s="5"/>
      <c r="N54" s="5"/>
      <c r="O54" s="3"/>
      <c r="P54" s="5"/>
      <c r="Q54" s="5"/>
      <c r="R54" s="2" t="str">
        <f t="shared" ca="1" si="13"/>
        <v/>
      </c>
      <c r="S54" s="19">
        <f t="shared" ca="1" si="12"/>
        <v>0</v>
      </c>
    </row>
    <row r="55" spans="1:19" x14ac:dyDescent="0.25">
      <c r="A55" s="1">
        <v>7415</v>
      </c>
      <c r="B55" s="4" t="s">
        <v>30</v>
      </c>
      <c r="C55" s="3">
        <v>45744</v>
      </c>
      <c r="D55" s="3">
        <v>45756</v>
      </c>
      <c r="E55" s="2">
        <f t="shared" si="7"/>
        <v>12</v>
      </c>
      <c r="F55" s="3">
        <v>45757</v>
      </c>
      <c r="G55" s="2">
        <f t="shared" si="8"/>
        <v>1</v>
      </c>
      <c r="H55" s="3">
        <v>45890</v>
      </c>
      <c r="I55" s="3">
        <v>45936</v>
      </c>
      <c r="J55" s="6">
        <f t="shared" ca="1" si="9"/>
        <v>-43</v>
      </c>
      <c r="K55" s="5" t="str">
        <f t="shared" ca="1" si="10"/>
        <v>Completed</v>
      </c>
      <c r="L55" s="5" t="str">
        <f t="shared" si="11"/>
        <v>On Time</v>
      </c>
      <c r="M55" s="5"/>
      <c r="N55" s="5"/>
      <c r="O55" s="3"/>
      <c r="P55" s="5"/>
      <c r="Q55" s="5"/>
      <c r="R55" s="2" t="str">
        <f t="shared" ca="1" si="13"/>
        <v/>
      </c>
      <c r="S55" s="19">
        <f t="shared" ca="1" si="12"/>
        <v>0</v>
      </c>
    </row>
    <row r="56" spans="1:19" x14ac:dyDescent="0.25">
      <c r="A56" s="1">
        <v>7415</v>
      </c>
      <c r="B56" s="4" t="s">
        <v>33</v>
      </c>
      <c r="C56" s="3">
        <v>45744</v>
      </c>
      <c r="D56" s="3">
        <v>45756</v>
      </c>
      <c r="E56" s="2">
        <f t="shared" si="7"/>
        <v>12</v>
      </c>
      <c r="F56" s="3">
        <v>45757</v>
      </c>
      <c r="G56" s="2">
        <f t="shared" si="8"/>
        <v>1</v>
      </c>
      <c r="H56" s="3">
        <v>45890</v>
      </c>
      <c r="I56" s="3">
        <v>45936</v>
      </c>
      <c r="J56" s="6">
        <f t="shared" ca="1" si="9"/>
        <v>-43</v>
      </c>
      <c r="K56" s="5" t="str">
        <f t="shared" ca="1" si="10"/>
        <v>Completed</v>
      </c>
      <c r="L56" s="5" t="str">
        <f t="shared" si="11"/>
        <v>On Time</v>
      </c>
      <c r="M56" s="5"/>
      <c r="N56" s="5"/>
      <c r="O56" s="3"/>
      <c r="P56" s="5"/>
      <c r="Q56" s="5"/>
      <c r="R56" s="2" t="str">
        <f t="shared" ca="1" si="13"/>
        <v/>
      </c>
      <c r="S56" s="19">
        <f t="shared" ca="1" si="12"/>
        <v>0</v>
      </c>
    </row>
    <row r="57" spans="1:19" x14ac:dyDescent="0.25">
      <c r="A57" s="1">
        <v>7356</v>
      </c>
      <c r="B57" s="4" t="s">
        <v>24</v>
      </c>
      <c r="C57" s="3">
        <v>45782</v>
      </c>
      <c r="D57" s="3">
        <v>45782</v>
      </c>
      <c r="E57" s="2">
        <f t="shared" si="7"/>
        <v>0</v>
      </c>
      <c r="F57" s="3">
        <v>45784</v>
      </c>
      <c r="G57" s="2">
        <f t="shared" si="8"/>
        <v>2</v>
      </c>
      <c r="H57" s="3">
        <v>45897</v>
      </c>
      <c r="I57" s="3">
        <v>45943</v>
      </c>
      <c r="J57" s="6">
        <f t="shared" ca="1" si="9"/>
        <v>-36</v>
      </c>
      <c r="K57" s="5" t="str">
        <f t="shared" ca="1" si="10"/>
        <v>Completed</v>
      </c>
      <c r="L57" s="5" t="str">
        <f t="shared" si="11"/>
        <v>On Time</v>
      </c>
      <c r="M57" s="5"/>
      <c r="N57" s="5"/>
      <c r="O57" s="3"/>
      <c r="P57" s="5"/>
      <c r="Q57" s="5"/>
      <c r="R57" s="2" t="str">
        <f t="shared" ca="1" si="13"/>
        <v/>
      </c>
      <c r="S57" s="19">
        <f t="shared" ca="1" si="12"/>
        <v>0</v>
      </c>
    </row>
    <row r="58" spans="1:19" x14ac:dyDescent="0.25">
      <c r="A58" s="1">
        <v>7356</v>
      </c>
      <c r="B58" s="4" t="s">
        <v>28</v>
      </c>
      <c r="C58" s="3">
        <v>45782</v>
      </c>
      <c r="D58" s="3">
        <v>45782</v>
      </c>
      <c r="E58" s="2">
        <f t="shared" si="7"/>
        <v>0</v>
      </c>
      <c r="F58" s="3">
        <v>45784</v>
      </c>
      <c r="G58" s="2">
        <f t="shared" si="8"/>
        <v>2</v>
      </c>
      <c r="H58" s="3">
        <v>45897</v>
      </c>
      <c r="I58" s="3">
        <v>45943</v>
      </c>
      <c r="J58" s="6">
        <f t="shared" ca="1" si="9"/>
        <v>-36</v>
      </c>
      <c r="K58" s="5" t="str">
        <f t="shared" ca="1" si="10"/>
        <v>Completed</v>
      </c>
      <c r="L58" s="5" t="str">
        <f t="shared" si="11"/>
        <v>On Time</v>
      </c>
      <c r="M58" s="5"/>
      <c r="N58" s="5"/>
      <c r="O58" s="3"/>
      <c r="P58" s="5"/>
      <c r="Q58" s="5"/>
      <c r="R58" s="2" t="str">
        <f t="shared" ca="1" si="13"/>
        <v/>
      </c>
      <c r="S58" s="19">
        <f t="shared" ca="1" si="12"/>
        <v>0</v>
      </c>
    </row>
    <row r="59" spans="1:19" x14ac:dyDescent="0.25">
      <c r="A59" s="1">
        <v>7416</v>
      </c>
      <c r="B59" s="4" t="s">
        <v>24</v>
      </c>
      <c r="C59" s="3">
        <v>45783</v>
      </c>
      <c r="D59" s="3">
        <v>45786</v>
      </c>
      <c r="E59" s="2">
        <f t="shared" si="7"/>
        <v>3</v>
      </c>
      <c r="F59" s="3">
        <v>45786</v>
      </c>
      <c r="G59" s="2">
        <f t="shared" si="8"/>
        <v>0</v>
      </c>
      <c r="H59" s="3">
        <v>45909</v>
      </c>
      <c r="I59" s="3">
        <v>45952</v>
      </c>
      <c r="J59" s="6">
        <f t="shared" ca="1" si="9"/>
        <v>-24</v>
      </c>
      <c r="K59" s="5" t="str">
        <f t="shared" ca="1" si="10"/>
        <v>Completed</v>
      </c>
      <c r="L59" s="5" t="str">
        <f t="shared" si="11"/>
        <v>On Time</v>
      </c>
      <c r="M59" s="5"/>
      <c r="N59" s="5"/>
      <c r="O59" s="3"/>
      <c r="P59" s="5"/>
      <c r="Q59" s="5"/>
      <c r="R59" s="2" t="str">
        <f t="shared" ca="1" si="13"/>
        <v/>
      </c>
      <c r="S59" s="19">
        <f t="shared" ca="1" si="12"/>
        <v>0</v>
      </c>
    </row>
    <row r="60" spans="1:19" x14ac:dyDescent="0.25">
      <c r="A60" s="1">
        <v>7416</v>
      </c>
      <c r="B60" s="4" t="s">
        <v>26</v>
      </c>
      <c r="C60" s="3">
        <v>45786</v>
      </c>
      <c r="D60" s="3">
        <v>45786</v>
      </c>
      <c r="E60" s="2">
        <f t="shared" si="7"/>
        <v>0</v>
      </c>
      <c r="F60" s="3">
        <v>45786</v>
      </c>
      <c r="G60" s="2">
        <f t="shared" si="8"/>
        <v>0</v>
      </c>
      <c r="H60" s="3">
        <v>45909</v>
      </c>
      <c r="I60" s="3">
        <v>45952</v>
      </c>
      <c r="J60" s="6">
        <f t="shared" ca="1" si="9"/>
        <v>-24</v>
      </c>
      <c r="K60" s="5" t="str">
        <f t="shared" ca="1" si="10"/>
        <v>Completed</v>
      </c>
      <c r="L60" s="5" t="str">
        <f t="shared" si="11"/>
        <v>On Time</v>
      </c>
      <c r="M60" s="5"/>
      <c r="N60" s="5"/>
      <c r="O60" s="3"/>
      <c r="P60" s="5"/>
      <c r="Q60" s="5"/>
      <c r="R60" s="2" t="str">
        <f t="shared" ca="1" si="13"/>
        <v/>
      </c>
      <c r="S60" s="19">
        <f t="shared" ca="1" si="12"/>
        <v>0</v>
      </c>
    </row>
    <row r="61" spans="1:19" x14ac:dyDescent="0.25">
      <c r="A61" s="1">
        <v>6693</v>
      </c>
      <c r="B61" s="4" t="s">
        <v>29</v>
      </c>
      <c r="C61" s="3">
        <v>45771</v>
      </c>
      <c r="D61" s="3">
        <v>45775</v>
      </c>
      <c r="E61" s="2">
        <f t="shared" si="7"/>
        <v>4</v>
      </c>
      <c r="F61" s="3">
        <v>45775</v>
      </c>
      <c r="G61" s="2">
        <f t="shared" si="8"/>
        <v>0</v>
      </c>
      <c r="H61" s="3">
        <v>45873</v>
      </c>
      <c r="I61" s="3">
        <v>45958</v>
      </c>
      <c r="J61" s="6">
        <f t="shared" ca="1" si="9"/>
        <v>-60</v>
      </c>
      <c r="K61" s="5" t="str">
        <f t="shared" ca="1" si="10"/>
        <v>Completed</v>
      </c>
      <c r="L61" s="5" t="str">
        <f t="shared" si="11"/>
        <v>On Time</v>
      </c>
      <c r="M61" s="5"/>
      <c r="N61" s="5"/>
      <c r="O61" s="3"/>
      <c r="P61" s="5"/>
      <c r="Q61" s="5"/>
      <c r="R61" s="2" t="str">
        <f t="shared" ca="1" si="13"/>
        <v/>
      </c>
      <c r="S61" s="19">
        <f t="shared" ca="1" si="12"/>
        <v>0</v>
      </c>
    </row>
    <row r="62" spans="1:19" x14ac:dyDescent="0.25">
      <c r="A62" s="1">
        <v>6993</v>
      </c>
      <c r="B62" s="4" t="s">
        <v>29</v>
      </c>
      <c r="C62" s="3">
        <v>45771</v>
      </c>
      <c r="D62" s="3">
        <v>45772</v>
      </c>
      <c r="E62" s="2">
        <f t="shared" si="7"/>
        <v>1</v>
      </c>
      <c r="F62" s="3">
        <v>45775</v>
      </c>
      <c r="G62" s="2">
        <f t="shared" si="8"/>
        <v>3</v>
      </c>
      <c r="H62" s="3">
        <v>45873</v>
      </c>
      <c r="I62" s="3">
        <v>45958</v>
      </c>
      <c r="J62" s="6">
        <f t="shared" ca="1" si="9"/>
        <v>-60</v>
      </c>
      <c r="K62" s="5" t="str">
        <f t="shared" ca="1" si="10"/>
        <v>Completed</v>
      </c>
      <c r="L62" s="5" t="str">
        <f t="shared" si="11"/>
        <v>On Time</v>
      </c>
      <c r="M62" s="5"/>
      <c r="N62" s="5"/>
      <c r="O62" s="3"/>
      <c r="P62" s="5"/>
      <c r="Q62" s="5"/>
      <c r="R62" s="2" t="str">
        <f t="shared" ca="1" si="13"/>
        <v/>
      </c>
      <c r="S62" s="19">
        <f t="shared" ca="1" si="12"/>
        <v>0</v>
      </c>
    </row>
    <row r="63" spans="1:19" x14ac:dyDescent="0.25">
      <c r="A63" s="1">
        <v>7211</v>
      </c>
      <c r="B63" s="4" t="s">
        <v>34</v>
      </c>
      <c r="C63" s="3">
        <v>45846</v>
      </c>
      <c r="D63" s="3">
        <v>45862</v>
      </c>
      <c r="E63" s="2">
        <f t="shared" si="7"/>
        <v>16</v>
      </c>
      <c r="F63" s="3">
        <v>45863</v>
      </c>
      <c r="G63" s="2">
        <f t="shared" si="8"/>
        <v>1</v>
      </c>
      <c r="H63" s="3">
        <v>45930</v>
      </c>
      <c r="I63" s="3">
        <v>45973</v>
      </c>
      <c r="J63" s="6">
        <f t="shared" ca="1" si="9"/>
        <v>-3</v>
      </c>
      <c r="K63" s="5" t="str">
        <f t="shared" ca="1" si="10"/>
        <v>Completed</v>
      </c>
      <c r="L63" s="5" t="str">
        <f t="shared" si="11"/>
        <v>On Time</v>
      </c>
      <c r="M63" s="5"/>
      <c r="N63" s="5"/>
      <c r="O63" s="3"/>
      <c r="P63" s="5"/>
      <c r="Q63" s="5"/>
      <c r="R63" s="2" t="str">
        <f t="shared" ca="1" si="13"/>
        <v/>
      </c>
      <c r="S63" s="19">
        <f t="shared" ca="1" si="12"/>
        <v>0</v>
      </c>
    </row>
    <row r="64" spans="1:19" x14ac:dyDescent="0.25">
      <c r="A64" s="1">
        <v>7211</v>
      </c>
      <c r="B64" s="4" t="s">
        <v>37</v>
      </c>
      <c r="C64" s="3">
        <v>45647</v>
      </c>
      <c r="D64" s="3">
        <v>45694</v>
      </c>
      <c r="E64" s="2">
        <f t="shared" si="7"/>
        <v>47</v>
      </c>
      <c r="F64" s="3">
        <v>45694</v>
      </c>
      <c r="G64" s="2">
        <f t="shared" si="8"/>
        <v>0</v>
      </c>
      <c r="H64" s="3">
        <v>45930</v>
      </c>
      <c r="I64" s="3">
        <v>45982</v>
      </c>
      <c r="J64" s="6">
        <f t="shared" ca="1" si="9"/>
        <v>-3</v>
      </c>
      <c r="K64" s="5" t="str">
        <f t="shared" ca="1" si="10"/>
        <v>Completed</v>
      </c>
      <c r="L64" s="5" t="str">
        <f t="shared" si="11"/>
        <v>On Time</v>
      </c>
      <c r="M64" s="5"/>
      <c r="N64" s="5"/>
      <c r="O64" s="3"/>
      <c r="P64" s="5"/>
      <c r="Q64" s="5"/>
      <c r="R64" s="2" t="str">
        <f t="shared" ca="1" si="13"/>
        <v/>
      </c>
      <c r="S64" s="19">
        <f t="shared" ca="1" si="12"/>
        <v>0</v>
      </c>
    </row>
    <row r="65" spans="1:19" x14ac:dyDescent="0.25">
      <c r="A65" s="1">
        <v>7211</v>
      </c>
      <c r="B65" s="4" t="s">
        <v>38</v>
      </c>
      <c r="C65" s="3">
        <v>45654</v>
      </c>
      <c r="D65" s="3">
        <v>45691</v>
      </c>
      <c r="E65" s="2">
        <f t="shared" si="7"/>
        <v>37</v>
      </c>
      <c r="F65" s="3">
        <v>45691</v>
      </c>
      <c r="G65" s="2">
        <f t="shared" si="8"/>
        <v>0</v>
      </c>
      <c r="H65" s="3">
        <v>45930</v>
      </c>
      <c r="I65" s="3">
        <v>45982</v>
      </c>
      <c r="J65" s="6">
        <f t="shared" ca="1" si="9"/>
        <v>-3</v>
      </c>
      <c r="K65" s="5" t="str">
        <f t="shared" ca="1" si="10"/>
        <v>Completed</v>
      </c>
      <c r="L65" s="5" t="str">
        <f t="shared" si="11"/>
        <v>On Time</v>
      </c>
      <c r="M65" s="5"/>
      <c r="N65" s="5"/>
      <c r="O65" s="3"/>
      <c r="P65" s="5"/>
      <c r="Q65" s="5"/>
      <c r="R65" s="2" t="str">
        <f t="shared" ca="1" si="13"/>
        <v/>
      </c>
      <c r="S65" s="19">
        <f t="shared" ca="1" si="12"/>
        <v>0</v>
      </c>
    </row>
    <row r="66" spans="1:19" x14ac:dyDescent="0.25">
      <c r="A66" s="1">
        <v>7361</v>
      </c>
      <c r="B66" s="4" t="s">
        <v>29</v>
      </c>
      <c r="C66" s="3">
        <v>45776</v>
      </c>
      <c r="D66" s="3">
        <v>45776</v>
      </c>
      <c r="E66" s="2">
        <f t="shared" ref="E66:E87" si="14">DATEDIF(C66, D66, "D")</f>
        <v>0</v>
      </c>
      <c r="F66" s="3">
        <v>45778</v>
      </c>
      <c r="G66" s="2">
        <f t="shared" ref="G66:G87" si="15">IF(AND(D66&lt;&gt;"", F66&lt;&gt;""), DATEDIF(D66, F66, "D"), "")</f>
        <v>2</v>
      </c>
      <c r="H66" s="3">
        <v>45943</v>
      </c>
      <c r="I66" s="3">
        <v>45986</v>
      </c>
      <c r="J66" s="6">
        <f t="shared" ref="J66:J87" ca="1" si="16">IF(ISBLANK(H66), "", H66 - TODAY())</f>
        <v>10</v>
      </c>
      <c r="K66" s="5" t="str">
        <f t="shared" ref="K66:K87" ca="1" si="17">IF(D66&lt;&gt;"", "Completed", IF(H66&lt;TODAY(), "Overdue", "On Track"))</f>
        <v>Completed</v>
      </c>
      <c r="L66" s="5" t="str">
        <f t="shared" ref="L66:L87" si="18">IF(F66="", "", IF(F66 &lt;= H66, "On Time", "Late"))</f>
        <v>On Time</v>
      </c>
      <c r="M66" s="5"/>
      <c r="N66" s="5"/>
      <c r="O66" s="3"/>
      <c r="P66" s="5"/>
      <c r="Q66" s="5"/>
      <c r="R66" s="2" t="str">
        <f t="shared" ca="1" si="13"/>
        <v/>
      </c>
      <c r="S66" s="19">
        <f t="shared" ref="S66:S87" ca="1" si="19">IF(R66="Yes", IF(ISNUMBER(SEARCH("OCR", Q66)), 1, IF(ISNUMBER(SEARCH("NC", Q66)), 2, 0)), 0)</f>
        <v>0</v>
      </c>
    </row>
    <row r="67" spans="1:19" x14ac:dyDescent="0.25">
      <c r="A67" s="1">
        <v>7361</v>
      </c>
      <c r="B67" s="4" t="s">
        <v>30</v>
      </c>
      <c r="C67" s="3">
        <v>45777</v>
      </c>
      <c r="D67" s="3">
        <v>45777</v>
      </c>
      <c r="E67" s="2">
        <f t="shared" si="14"/>
        <v>0</v>
      </c>
      <c r="F67" s="3">
        <v>45778</v>
      </c>
      <c r="G67" s="2">
        <f t="shared" si="15"/>
        <v>1</v>
      </c>
      <c r="H67" s="3">
        <v>45943</v>
      </c>
      <c r="I67" s="3">
        <v>45986</v>
      </c>
      <c r="J67" s="6">
        <f t="shared" ca="1" si="16"/>
        <v>10</v>
      </c>
      <c r="K67" s="5" t="str">
        <f t="shared" ca="1" si="17"/>
        <v>Completed</v>
      </c>
      <c r="L67" s="5" t="str">
        <f t="shared" si="18"/>
        <v>On Time</v>
      </c>
      <c r="M67" s="5"/>
      <c r="N67" s="5"/>
      <c r="O67" s="3"/>
      <c r="P67" s="5"/>
      <c r="Q67" s="5"/>
      <c r="R67" s="2" t="str">
        <f t="shared" ca="1" si="13"/>
        <v/>
      </c>
      <c r="S67" s="19">
        <f t="shared" ca="1" si="19"/>
        <v>0</v>
      </c>
    </row>
    <row r="68" spans="1:19" x14ac:dyDescent="0.25">
      <c r="A68" s="1">
        <v>7522</v>
      </c>
      <c r="B68" s="4" t="s">
        <v>29</v>
      </c>
      <c r="C68" s="3">
        <v>45790</v>
      </c>
      <c r="D68" s="3">
        <v>45791</v>
      </c>
      <c r="E68" s="2">
        <f t="shared" si="14"/>
        <v>1</v>
      </c>
      <c r="F68" s="3">
        <v>45796</v>
      </c>
      <c r="G68" s="2">
        <f t="shared" si="15"/>
        <v>5</v>
      </c>
      <c r="H68" s="3">
        <v>45926</v>
      </c>
      <c r="I68" s="3">
        <v>45992</v>
      </c>
      <c r="J68" s="6">
        <f t="shared" ca="1" si="16"/>
        <v>-7</v>
      </c>
      <c r="K68" s="5" t="str">
        <f t="shared" ca="1" si="17"/>
        <v>Completed</v>
      </c>
      <c r="L68" s="5" t="str">
        <f t="shared" si="18"/>
        <v>On Time</v>
      </c>
      <c r="M68" s="5"/>
      <c r="N68" s="5"/>
      <c r="O68" s="3"/>
      <c r="P68" s="5"/>
      <c r="Q68" s="5"/>
      <c r="R68" s="2" t="str">
        <f t="shared" ref="R68:R87" ca="1" si="20">IF(TODAY()&lt;I68, "", IF(ISNUMBER(SEARCH("No Issue", Q68)), "NO", "YES"))</f>
        <v/>
      </c>
      <c r="S68" s="19">
        <f t="shared" ca="1" si="19"/>
        <v>0</v>
      </c>
    </row>
    <row r="69" spans="1:19" x14ac:dyDescent="0.25">
      <c r="A69" s="1">
        <v>6559</v>
      </c>
      <c r="B69" s="4" t="s">
        <v>32</v>
      </c>
      <c r="C69" s="5">
        <v>45796</v>
      </c>
      <c r="D69" s="5">
        <v>45798</v>
      </c>
      <c r="E69" s="2">
        <f t="shared" si="14"/>
        <v>2</v>
      </c>
      <c r="F69" s="5">
        <v>45799</v>
      </c>
      <c r="G69" s="2">
        <f t="shared" si="15"/>
        <v>1</v>
      </c>
      <c r="H69" s="5">
        <v>45929</v>
      </c>
      <c r="I69" s="5">
        <v>45993</v>
      </c>
      <c r="J69" s="6">
        <f t="shared" ca="1" si="16"/>
        <v>-4</v>
      </c>
      <c r="K69" s="5" t="str">
        <f t="shared" ca="1" si="17"/>
        <v>Completed</v>
      </c>
      <c r="L69" s="5" t="str">
        <f t="shared" si="18"/>
        <v>On Time</v>
      </c>
      <c r="M69" s="5"/>
      <c r="N69" s="5"/>
      <c r="O69" s="3"/>
      <c r="P69" s="5"/>
      <c r="Q69" s="5"/>
      <c r="R69" s="2" t="str">
        <f t="shared" ca="1" si="20"/>
        <v/>
      </c>
      <c r="S69" s="19">
        <f t="shared" ca="1" si="19"/>
        <v>0</v>
      </c>
    </row>
    <row r="70" spans="1:19" x14ac:dyDescent="0.25">
      <c r="A70" s="1">
        <v>6914</v>
      </c>
      <c r="B70" s="4" t="s">
        <v>28</v>
      </c>
      <c r="C70" s="3">
        <v>45735</v>
      </c>
      <c r="D70" s="3">
        <v>45742</v>
      </c>
      <c r="E70" s="2">
        <f t="shared" si="14"/>
        <v>7</v>
      </c>
      <c r="F70" s="3">
        <v>45762</v>
      </c>
      <c r="G70" s="2">
        <f t="shared" si="15"/>
        <v>20</v>
      </c>
      <c r="H70" s="3">
        <v>45919</v>
      </c>
      <c r="I70" s="3">
        <v>46007</v>
      </c>
      <c r="J70" s="6">
        <f t="shared" ca="1" si="16"/>
        <v>-14</v>
      </c>
      <c r="K70" s="5" t="str">
        <f t="shared" ca="1" si="17"/>
        <v>Completed</v>
      </c>
      <c r="L70" s="5" t="str">
        <f t="shared" si="18"/>
        <v>On Time</v>
      </c>
      <c r="M70" s="5"/>
      <c r="N70" s="5"/>
      <c r="O70" s="3"/>
      <c r="P70" s="5"/>
      <c r="Q70" s="5"/>
      <c r="R70" s="2" t="str">
        <f t="shared" ca="1" si="20"/>
        <v/>
      </c>
      <c r="S70" s="19">
        <f t="shared" ca="1" si="19"/>
        <v>0</v>
      </c>
    </row>
    <row r="71" spans="1:19" x14ac:dyDescent="0.25">
      <c r="A71" s="1">
        <v>7523</v>
      </c>
      <c r="B71" s="4" t="s">
        <v>59</v>
      </c>
      <c r="C71" s="3">
        <v>45875</v>
      </c>
      <c r="D71" s="3">
        <v>45875</v>
      </c>
      <c r="E71" s="2">
        <f t="shared" si="14"/>
        <v>0</v>
      </c>
      <c r="F71" s="3">
        <v>45876</v>
      </c>
      <c r="G71" s="2">
        <f t="shared" si="15"/>
        <v>1</v>
      </c>
      <c r="H71" s="3">
        <v>45877</v>
      </c>
      <c r="I71" s="3">
        <v>46051</v>
      </c>
      <c r="J71" s="6">
        <f t="shared" ca="1" si="16"/>
        <v>-56</v>
      </c>
      <c r="K71" s="5" t="str">
        <f t="shared" ca="1" si="17"/>
        <v>Completed</v>
      </c>
      <c r="L71" s="5" t="str">
        <f t="shared" si="18"/>
        <v>On Time</v>
      </c>
      <c r="M71" s="5"/>
      <c r="N71" s="5"/>
      <c r="O71" s="3"/>
      <c r="P71" s="5"/>
      <c r="Q71" s="5"/>
      <c r="R71" s="2" t="str">
        <f t="shared" ca="1" si="20"/>
        <v/>
      </c>
      <c r="S71" s="19">
        <f t="shared" ca="1" si="19"/>
        <v>0</v>
      </c>
    </row>
    <row r="72" spans="1:19" x14ac:dyDescent="0.25">
      <c r="A72" s="1">
        <v>7443</v>
      </c>
      <c r="B72" s="4" t="s">
        <v>37</v>
      </c>
      <c r="C72" s="3">
        <v>45754</v>
      </c>
      <c r="D72" s="3">
        <v>45813</v>
      </c>
      <c r="E72" s="2">
        <f t="shared" si="14"/>
        <v>59</v>
      </c>
      <c r="F72" s="3">
        <v>45815</v>
      </c>
      <c r="G72" s="2">
        <f t="shared" si="15"/>
        <v>2</v>
      </c>
      <c r="H72" s="3">
        <v>45863</v>
      </c>
      <c r="I72" s="3">
        <v>46065</v>
      </c>
      <c r="J72" s="6">
        <f t="shared" ca="1" si="16"/>
        <v>-70</v>
      </c>
      <c r="K72" s="5" t="str">
        <f t="shared" ca="1" si="17"/>
        <v>Completed</v>
      </c>
      <c r="L72" s="5" t="str">
        <f t="shared" si="18"/>
        <v>On Time</v>
      </c>
      <c r="M72" s="5"/>
      <c r="N72" s="5"/>
      <c r="O72" s="3"/>
      <c r="P72" s="5"/>
      <c r="Q72" s="5"/>
      <c r="R72" s="2" t="str">
        <f t="shared" ca="1" si="20"/>
        <v/>
      </c>
      <c r="S72" s="19">
        <f t="shared" ca="1" si="19"/>
        <v>0</v>
      </c>
    </row>
    <row r="73" spans="1:19" x14ac:dyDescent="0.25">
      <c r="A73" s="1">
        <v>7443</v>
      </c>
      <c r="B73" s="4" t="s">
        <v>34</v>
      </c>
      <c r="C73" s="3">
        <v>45817</v>
      </c>
      <c r="D73" s="3">
        <v>45868</v>
      </c>
      <c r="E73" s="2">
        <f t="shared" si="14"/>
        <v>51</v>
      </c>
      <c r="F73" s="3">
        <v>45891</v>
      </c>
      <c r="G73" s="2">
        <f t="shared" si="15"/>
        <v>23</v>
      </c>
      <c r="H73" s="3">
        <v>46048</v>
      </c>
      <c r="I73" s="3">
        <v>46065</v>
      </c>
      <c r="J73" s="6">
        <f t="shared" ca="1" si="16"/>
        <v>115</v>
      </c>
      <c r="K73" s="5" t="str">
        <f t="shared" ca="1" si="17"/>
        <v>Completed</v>
      </c>
      <c r="L73" s="5" t="str">
        <f t="shared" si="18"/>
        <v>On Time</v>
      </c>
      <c r="M73" s="5"/>
      <c r="N73" s="5"/>
      <c r="O73" s="3"/>
      <c r="P73" s="5"/>
      <c r="Q73" s="5"/>
      <c r="R73" s="2" t="str">
        <f t="shared" ca="1" si="20"/>
        <v/>
      </c>
      <c r="S73" s="19">
        <f t="shared" ca="1" si="19"/>
        <v>0</v>
      </c>
    </row>
    <row r="74" spans="1:19" x14ac:dyDescent="0.25">
      <c r="A74" s="1">
        <v>7122</v>
      </c>
      <c r="B74" s="4" t="s">
        <v>38</v>
      </c>
      <c r="C74" s="3">
        <v>45726</v>
      </c>
      <c r="D74" s="3">
        <v>45762</v>
      </c>
      <c r="E74" s="2">
        <f t="shared" si="14"/>
        <v>36</v>
      </c>
      <c r="F74" s="3">
        <v>45764</v>
      </c>
      <c r="G74" s="2">
        <f t="shared" si="15"/>
        <v>2</v>
      </c>
      <c r="H74" s="3">
        <v>46068</v>
      </c>
      <c r="I74" s="3">
        <v>46068</v>
      </c>
      <c r="J74" s="6">
        <f t="shared" ca="1" si="16"/>
        <v>135</v>
      </c>
      <c r="K74" s="5" t="str">
        <f t="shared" ca="1" si="17"/>
        <v>Completed</v>
      </c>
      <c r="L74" s="5" t="str">
        <f t="shared" si="18"/>
        <v>On Time</v>
      </c>
      <c r="M74" s="5"/>
      <c r="N74" s="5"/>
      <c r="O74" s="3"/>
      <c r="P74" s="5"/>
      <c r="Q74" s="5"/>
      <c r="R74" s="2" t="str">
        <f t="shared" ca="1" si="20"/>
        <v/>
      </c>
      <c r="S74" s="19">
        <f t="shared" ca="1" si="19"/>
        <v>0</v>
      </c>
    </row>
    <row r="75" spans="1:19" x14ac:dyDescent="0.25">
      <c r="A75" s="1">
        <v>7517</v>
      </c>
      <c r="B75" s="4" t="s">
        <v>59</v>
      </c>
      <c r="C75" s="3">
        <v>45876</v>
      </c>
      <c r="D75" s="3">
        <v>45876</v>
      </c>
      <c r="E75" s="2">
        <f t="shared" si="14"/>
        <v>0</v>
      </c>
      <c r="F75" s="3">
        <v>45877</v>
      </c>
      <c r="G75" s="2">
        <f t="shared" si="15"/>
        <v>1</v>
      </c>
      <c r="H75" s="3">
        <v>46009</v>
      </c>
      <c r="I75" s="3">
        <v>46077</v>
      </c>
      <c r="J75" s="6">
        <f t="shared" ca="1" si="16"/>
        <v>76</v>
      </c>
      <c r="K75" s="5" t="str">
        <f t="shared" ca="1" si="17"/>
        <v>Completed</v>
      </c>
      <c r="L75" s="5" t="str">
        <f t="shared" si="18"/>
        <v>On Time</v>
      </c>
      <c r="M75" s="5"/>
      <c r="N75" s="5"/>
      <c r="O75" s="3"/>
      <c r="P75" s="5"/>
      <c r="Q75" s="5"/>
      <c r="R75" s="2" t="str">
        <f t="shared" ca="1" si="20"/>
        <v/>
      </c>
      <c r="S75" s="19">
        <f t="shared" ca="1" si="19"/>
        <v>0</v>
      </c>
    </row>
    <row r="76" spans="1:19" x14ac:dyDescent="0.25">
      <c r="A76" s="1">
        <v>7517</v>
      </c>
      <c r="B76" s="4" t="s">
        <v>28</v>
      </c>
      <c r="C76" s="3">
        <v>45876</v>
      </c>
      <c r="D76" s="3">
        <v>45876</v>
      </c>
      <c r="E76" s="2">
        <f t="shared" si="14"/>
        <v>0</v>
      </c>
      <c r="F76" s="3">
        <v>45880</v>
      </c>
      <c r="G76" s="2">
        <f t="shared" si="15"/>
        <v>4</v>
      </c>
      <c r="H76" s="3">
        <v>46009</v>
      </c>
      <c r="I76" s="3">
        <v>46077</v>
      </c>
      <c r="J76" s="6">
        <f t="shared" ca="1" si="16"/>
        <v>76</v>
      </c>
      <c r="K76" s="5" t="str">
        <f t="shared" ca="1" si="17"/>
        <v>Completed</v>
      </c>
      <c r="L76" s="5" t="str">
        <f t="shared" si="18"/>
        <v>On Time</v>
      </c>
      <c r="M76" s="5"/>
      <c r="N76" s="5"/>
      <c r="O76" s="3"/>
      <c r="P76" s="5"/>
      <c r="Q76" s="5"/>
      <c r="R76" s="2" t="str">
        <f t="shared" ca="1" si="20"/>
        <v/>
      </c>
      <c r="S76" s="19">
        <f t="shared" ca="1" si="19"/>
        <v>0</v>
      </c>
    </row>
    <row r="77" spans="1:19" x14ac:dyDescent="0.25">
      <c r="A77" s="1">
        <v>7517</v>
      </c>
      <c r="B77" s="4" t="s">
        <v>32</v>
      </c>
      <c r="C77" s="3">
        <v>45877</v>
      </c>
      <c r="D77" s="3">
        <v>45880</v>
      </c>
      <c r="E77" s="2">
        <f t="shared" si="14"/>
        <v>3</v>
      </c>
      <c r="F77" s="3">
        <v>45882</v>
      </c>
      <c r="G77" s="2">
        <f t="shared" si="15"/>
        <v>2</v>
      </c>
      <c r="H77" s="3">
        <v>46009</v>
      </c>
      <c r="I77" s="3">
        <v>46077</v>
      </c>
      <c r="J77" s="6">
        <f t="shared" ca="1" si="16"/>
        <v>76</v>
      </c>
      <c r="K77" s="5" t="str">
        <f t="shared" ca="1" si="17"/>
        <v>Completed</v>
      </c>
      <c r="L77" s="5" t="str">
        <f t="shared" si="18"/>
        <v>On Time</v>
      </c>
      <c r="M77" s="5"/>
      <c r="N77" s="5"/>
      <c r="O77" s="3"/>
      <c r="P77" s="5"/>
      <c r="Q77" s="5"/>
      <c r="R77" s="2" t="str">
        <f t="shared" ca="1" si="20"/>
        <v/>
      </c>
      <c r="S77" s="19">
        <f t="shared" ca="1" si="19"/>
        <v>0</v>
      </c>
    </row>
    <row r="78" spans="1:19" x14ac:dyDescent="0.25">
      <c r="A78" s="1">
        <v>6686</v>
      </c>
      <c r="B78" s="4" t="s">
        <v>60</v>
      </c>
      <c r="C78" s="3">
        <v>45798</v>
      </c>
      <c r="D78" s="3">
        <v>45811</v>
      </c>
      <c r="E78" s="2">
        <f t="shared" si="14"/>
        <v>13</v>
      </c>
      <c r="F78" s="3">
        <v>45818</v>
      </c>
      <c r="G78" s="2">
        <f t="shared" si="15"/>
        <v>7</v>
      </c>
      <c r="H78" s="3">
        <v>45987</v>
      </c>
      <c r="I78" s="3">
        <v>46079</v>
      </c>
      <c r="J78" s="6">
        <f t="shared" ca="1" si="16"/>
        <v>54</v>
      </c>
      <c r="K78" s="5" t="str">
        <f t="shared" ca="1" si="17"/>
        <v>Completed</v>
      </c>
      <c r="L78" s="5" t="str">
        <f t="shared" si="18"/>
        <v>On Time</v>
      </c>
      <c r="M78" s="5"/>
      <c r="N78" s="5"/>
      <c r="O78" s="3"/>
      <c r="P78" s="5"/>
      <c r="Q78" s="5"/>
      <c r="R78" s="2" t="str">
        <f t="shared" ca="1" si="20"/>
        <v/>
      </c>
      <c r="S78" s="19">
        <f t="shared" ca="1" si="19"/>
        <v>0</v>
      </c>
    </row>
    <row r="79" spans="1:19" x14ac:dyDescent="0.25">
      <c r="A79" s="1">
        <v>7629</v>
      </c>
      <c r="B79" s="4" t="s">
        <v>37</v>
      </c>
      <c r="C79" s="3">
        <v>45855</v>
      </c>
      <c r="D79" s="3">
        <v>45868</v>
      </c>
      <c r="E79" s="2">
        <f t="shared" si="14"/>
        <v>13</v>
      </c>
      <c r="F79" s="3">
        <v>45873</v>
      </c>
      <c r="G79" s="2">
        <f t="shared" si="15"/>
        <v>5</v>
      </c>
      <c r="H79" s="3">
        <v>45887</v>
      </c>
      <c r="I79" s="3">
        <v>46119</v>
      </c>
      <c r="J79" s="6">
        <f t="shared" ca="1" si="16"/>
        <v>-46</v>
      </c>
      <c r="K79" s="5" t="str">
        <f t="shared" ca="1" si="17"/>
        <v>Completed</v>
      </c>
      <c r="L79" s="5" t="str">
        <f t="shared" si="18"/>
        <v>On Time</v>
      </c>
      <c r="M79" s="5" t="s">
        <v>71</v>
      </c>
      <c r="N79" s="21" t="s">
        <v>72</v>
      </c>
      <c r="O79" s="3">
        <v>45869</v>
      </c>
      <c r="P79" s="5"/>
      <c r="Q79" s="5" t="s">
        <v>41</v>
      </c>
      <c r="R79" s="2" t="str">
        <f t="shared" ca="1" si="20"/>
        <v/>
      </c>
      <c r="S79" s="19">
        <f t="shared" ca="1" si="19"/>
        <v>0</v>
      </c>
    </row>
    <row r="80" spans="1:19" x14ac:dyDescent="0.25">
      <c r="A80" s="1">
        <v>7629</v>
      </c>
      <c r="B80" s="4" t="s">
        <v>34</v>
      </c>
      <c r="C80" s="3">
        <v>45855</v>
      </c>
      <c r="D80" s="3">
        <v>45868</v>
      </c>
      <c r="E80" s="2">
        <f t="shared" si="14"/>
        <v>13</v>
      </c>
      <c r="F80" s="3">
        <v>45915</v>
      </c>
      <c r="G80" s="2">
        <f t="shared" si="15"/>
        <v>47</v>
      </c>
      <c r="H80" s="3">
        <v>46076</v>
      </c>
      <c r="I80" s="3">
        <v>46119</v>
      </c>
      <c r="J80" s="6">
        <f t="shared" ca="1" si="16"/>
        <v>143</v>
      </c>
      <c r="K80" s="5" t="str">
        <f t="shared" ca="1" si="17"/>
        <v>Completed</v>
      </c>
      <c r="L80" s="5" t="str">
        <f t="shared" si="18"/>
        <v>On Time</v>
      </c>
      <c r="M80" s="5"/>
      <c r="N80" s="5"/>
      <c r="O80" s="3"/>
      <c r="P80" s="5"/>
      <c r="Q80" s="5" t="s">
        <v>41</v>
      </c>
      <c r="R80" s="2" t="str">
        <f t="shared" ca="1" si="20"/>
        <v/>
      </c>
      <c r="S80" s="19">
        <f t="shared" ca="1" si="19"/>
        <v>0</v>
      </c>
    </row>
    <row r="81" spans="1:19" x14ac:dyDescent="0.25">
      <c r="A81" s="1">
        <v>7627</v>
      </c>
      <c r="B81" s="4" t="s">
        <v>38</v>
      </c>
      <c r="C81" s="3">
        <v>45876</v>
      </c>
      <c r="D81" s="3">
        <v>45876</v>
      </c>
      <c r="E81" s="2">
        <f t="shared" si="14"/>
        <v>0</v>
      </c>
      <c r="F81" s="3">
        <v>45883</v>
      </c>
      <c r="G81" s="2">
        <f t="shared" si="15"/>
        <v>7</v>
      </c>
      <c r="H81" s="3">
        <v>45915</v>
      </c>
      <c r="I81" s="3">
        <v>46119</v>
      </c>
      <c r="J81" s="6">
        <f t="shared" ca="1" si="16"/>
        <v>-18</v>
      </c>
      <c r="K81" s="5" t="str">
        <f t="shared" ca="1" si="17"/>
        <v>Completed</v>
      </c>
      <c r="L81" s="5" t="str">
        <f t="shared" si="18"/>
        <v>On Time</v>
      </c>
      <c r="M81" s="5"/>
      <c r="N81" s="5"/>
      <c r="O81" s="3"/>
      <c r="P81" s="5"/>
      <c r="Q81" s="5"/>
      <c r="R81" s="2" t="str">
        <f t="shared" ca="1" si="20"/>
        <v/>
      </c>
      <c r="S81" s="19">
        <f t="shared" ca="1" si="19"/>
        <v>0</v>
      </c>
    </row>
    <row r="82" spans="1:19" x14ac:dyDescent="0.25">
      <c r="A82" s="1">
        <v>7674</v>
      </c>
      <c r="B82" s="4" t="s">
        <v>34</v>
      </c>
      <c r="C82" s="3">
        <v>45810</v>
      </c>
      <c r="D82" s="3">
        <v>45849</v>
      </c>
      <c r="E82" s="2">
        <f t="shared" si="14"/>
        <v>39</v>
      </c>
      <c r="F82" s="3">
        <v>45849</v>
      </c>
      <c r="G82" s="2">
        <f t="shared" si="15"/>
        <v>0</v>
      </c>
      <c r="H82" s="3">
        <v>46086</v>
      </c>
      <c r="I82" s="3">
        <v>46129</v>
      </c>
      <c r="J82" s="6">
        <f t="shared" ca="1" si="16"/>
        <v>153</v>
      </c>
      <c r="K82" s="5" t="str">
        <f t="shared" ca="1" si="17"/>
        <v>Completed</v>
      </c>
      <c r="L82" s="5" t="str">
        <f t="shared" si="18"/>
        <v>On Time</v>
      </c>
      <c r="M82" s="5"/>
      <c r="N82" s="5"/>
      <c r="O82" s="3"/>
      <c r="P82" s="5"/>
      <c r="Q82" s="5"/>
      <c r="R82" s="2" t="str">
        <f t="shared" ca="1" si="20"/>
        <v/>
      </c>
      <c r="S82" s="19">
        <f t="shared" ca="1" si="19"/>
        <v>0</v>
      </c>
    </row>
    <row r="83" spans="1:19" x14ac:dyDescent="0.25">
      <c r="A83" s="1">
        <v>7270</v>
      </c>
      <c r="B83" s="4" t="s">
        <v>30</v>
      </c>
      <c r="C83" s="3">
        <v>45762</v>
      </c>
      <c r="D83" s="3">
        <v>45763</v>
      </c>
      <c r="E83" s="2">
        <f t="shared" si="14"/>
        <v>1</v>
      </c>
      <c r="F83" s="3">
        <v>45764</v>
      </c>
      <c r="G83" s="2">
        <f t="shared" si="15"/>
        <v>1</v>
      </c>
      <c r="H83" s="3">
        <v>46097</v>
      </c>
      <c r="I83" s="3">
        <v>46140</v>
      </c>
      <c r="J83" s="6">
        <f t="shared" ca="1" si="16"/>
        <v>164</v>
      </c>
      <c r="K83" s="5" t="str">
        <f t="shared" ca="1" si="17"/>
        <v>Completed</v>
      </c>
      <c r="L83" s="5" t="str">
        <f t="shared" si="18"/>
        <v>On Time</v>
      </c>
      <c r="M83" s="5"/>
      <c r="N83" s="5"/>
      <c r="O83" s="3"/>
      <c r="P83" s="5"/>
      <c r="Q83" s="5"/>
      <c r="R83" s="2" t="str">
        <f t="shared" ca="1" si="20"/>
        <v/>
      </c>
      <c r="S83" s="19">
        <f t="shared" ca="1" si="19"/>
        <v>0</v>
      </c>
    </row>
    <row r="84" spans="1:19" x14ac:dyDescent="0.25">
      <c r="A84" s="1">
        <v>7270</v>
      </c>
      <c r="B84" s="4" t="s">
        <v>30</v>
      </c>
      <c r="C84" s="3">
        <v>45763</v>
      </c>
      <c r="D84" s="3">
        <v>45764</v>
      </c>
      <c r="E84" s="2">
        <f t="shared" si="14"/>
        <v>1</v>
      </c>
      <c r="F84" s="3">
        <v>45764</v>
      </c>
      <c r="G84" s="2">
        <f t="shared" si="15"/>
        <v>0</v>
      </c>
      <c r="H84" s="3">
        <v>46097</v>
      </c>
      <c r="I84" s="3">
        <v>46140</v>
      </c>
      <c r="J84" s="6">
        <f t="shared" ca="1" si="16"/>
        <v>164</v>
      </c>
      <c r="K84" s="5" t="str">
        <f t="shared" ca="1" si="17"/>
        <v>Completed</v>
      </c>
      <c r="L84" s="5" t="str">
        <f t="shared" si="18"/>
        <v>On Time</v>
      </c>
      <c r="M84" s="5"/>
      <c r="N84" s="5"/>
      <c r="O84" s="3"/>
      <c r="P84" s="5"/>
      <c r="Q84" s="5"/>
      <c r="R84" s="2" t="str">
        <f t="shared" ca="1" si="20"/>
        <v/>
      </c>
      <c r="S84" s="19">
        <f t="shared" ca="1" si="19"/>
        <v>0</v>
      </c>
    </row>
    <row r="85" spans="1:19" x14ac:dyDescent="0.25">
      <c r="A85" s="1">
        <v>7270</v>
      </c>
      <c r="B85" s="4" t="s">
        <v>28</v>
      </c>
      <c r="C85" s="3">
        <v>45764</v>
      </c>
      <c r="D85" s="3">
        <v>45764</v>
      </c>
      <c r="E85" s="2">
        <f t="shared" si="14"/>
        <v>0</v>
      </c>
      <c r="F85" s="3">
        <v>45768</v>
      </c>
      <c r="G85" s="2">
        <f t="shared" si="15"/>
        <v>4</v>
      </c>
      <c r="H85" s="3">
        <v>46097</v>
      </c>
      <c r="I85" s="3">
        <v>46140</v>
      </c>
      <c r="J85" s="6">
        <f t="shared" ca="1" si="16"/>
        <v>164</v>
      </c>
      <c r="K85" s="5" t="str">
        <f t="shared" ca="1" si="17"/>
        <v>Completed</v>
      </c>
      <c r="L85" s="5" t="str">
        <f t="shared" si="18"/>
        <v>On Time</v>
      </c>
      <c r="M85" s="5"/>
      <c r="N85" s="5"/>
      <c r="O85" s="3"/>
      <c r="P85" s="5"/>
      <c r="Q85" s="5"/>
      <c r="R85" s="2" t="str">
        <f t="shared" ca="1" si="20"/>
        <v/>
      </c>
      <c r="S85" s="19">
        <f t="shared" ca="1" si="19"/>
        <v>0</v>
      </c>
    </row>
    <row r="86" spans="1:19" x14ac:dyDescent="0.25">
      <c r="A86" s="1">
        <v>7503</v>
      </c>
      <c r="B86" s="4" t="s">
        <v>38</v>
      </c>
      <c r="C86" s="3">
        <v>45747</v>
      </c>
      <c r="D86" s="3">
        <v>45747</v>
      </c>
      <c r="E86" s="2">
        <f t="shared" si="14"/>
        <v>0</v>
      </c>
      <c r="F86" s="3">
        <v>45747</v>
      </c>
      <c r="G86" s="2">
        <f t="shared" si="15"/>
        <v>0</v>
      </c>
      <c r="H86" s="3">
        <v>46058</v>
      </c>
      <c r="I86" s="3">
        <v>46142</v>
      </c>
      <c r="J86" s="6">
        <f t="shared" ca="1" si="16"/>
        <v>125</v>
      </c>
      <c r="K86" s="5" t="str">
        <f t="shared" ca="1" si="17"/>
        <v>Completed</v>
      </c>
      <c r="L86" s="5" t="str">
        <f t="shared" si="18"/>
        <v>On Time</v>
      </c>
      <c r="M86" s="5"/>
      <c r="N86" s="5"/>
      <c r="O86" s="3">
        <v>45784</v>
      </c>
      <c r="P86" s="5" t="s">
        <v>52</v>
      </c>
      <c r="Q86" s="5" t="s">
        <v>40</v>
      </c>
      <c r="R86" s="2" t="str">
        <f t="shared" ca="1" si="20"/>
        <v/>
      </c>
      <c r="S86" s="19">
        <f t="shared" ca="1" si="19"/>
        <v>0</v>
      </c>
    </row>
    <row r="87" spans="1:19" x14ac:dyDescent="0.25">
      <c r="A87" s="1">
        <v>7067</v>
      </c>
      <c r="B87" s="4" t="s">
        <v>38</v>
      </c>
      <c r="C87" s="3">
        <v>45775</v>
      </c>
      <c r="D87" s="3">
        <v>45776</v>
      </c>
      <c r="E87" s="2">
        <f t="shared" si="14"/>
        <v>1</v>
      </c>
      <c r="F87" s="3">
        <v>45777</v>
      </c>
      <c r="G87" s="2">
        <f t="shared" si="15"/>
        <v>1</v>
      </c>
      <c r="H87" s="3">
        <v>46093</v>
      </c>
      <c r="I87" s="3">
        <v>46178</v>
      </c>
      <c r="J87" s="6">
        <f t="shared" ca="1" si="16"/>
        <v>160</v>
      </c>
      <c r="K87" s="5" t="str">
        <f t="shared" ca="1" si="17"/>
        <v>Completed</v>
      </c>
      <c r="L87" s="5" t="str">
        <f t="shared" si="18"/>
        <v>On Time</v>
      </c>
      <c r="M87" s="5"/>
      <c r="N87" s="5"/>
      <c r="O87" s="3"/>
      <c r="P87" s="5"/>
      <c r="Q87" s="5" t="s">
        <v>41</v>
      </c>
      <c r="R87" s="2" t="str">
        <f t="shared" ca="1" si="20"/>
        <v/>
      </c>
      <c r="S87" s="19">
        <f t="shared" ca="1" si="19"/>
        <v>0</v>
      </c>
    </row>
    <row r="88" spans="1:19" x14ac:dyDescent="0.25">
      <c r="A88" s="1">
        <v>6802</v>
      </c>
      <c r="B88" s="4" t="s">
        <v>59</v>
      </c>
      <c r="C88" s="3">
        <v>45887</v>
      </c>
      <c r="D88" s="3">
        <v>45887</v>
      </c>
      <c r="E88" s="2">
        <f>DATEDIF(C88, D88, "D")</f>
        <v>0</v>
      </c>
      <c r="F88" s="3">
        <v>45888</v>
      </c>
      <c r="G88" s="2">
        <f>IF(AND(D88&lt;&gt;"", F88&lt;&gt;""), DATEDIF(D88, F88, "D"), "")</f>
        <v>1</v>
      </c>
      <c r="H88" s="3">
        <v>45987</v>
      </c>
      <c r="I88" s="3">
        <v>46080</v>
      </c>
      <c r="J88" s="6">
        <f ca="1">IF(ISBLANK(H88), "", H88 - TODAY())</f>
        <v>54</v>
      </c>
      <c r="K88" s="5" t="str">
        <f ca="1">IF(D88&lt;&gt;"", "Completed", IF(H88&lt;TODAY(), "Overdue", "On Track"))</f>
        <v>Completed</v>
      </c>
      <c r="L88" s="5" t="str">
        <f>IF(F88="", "", IF(F88 &lt;= H88, "On Time", "Late"))</f>
        <v>On Time</v>
      </c>
      <c r="M88" s="5"/>
      <c r="N88" s="5"/>
      <c r="O88" s="3"/>
      <c r="P88" s="5"/>
      <c r="Q88" s="5"/>
      <c r="R88" s="2" t="str">
        <f ca="1">IF(TODAY()&lt;I88, "", IF(ISNUMBER(SEARCH("No Issue", Q88)), "NO", "YES"))</f>
        <v/>
      </c>
      <c r="S88" s="19">
        <f ca="1">IF(R88="Yes", IF(ISNUMBER(SEARCH("OCR", Q88)), 1, IF(ISNUMBER(SEARCH("NC", Q88)), 2, 0)), 0)</f>
        <v>0</v>
      </c>
    </row>
    <row r="89" spans="1:19" x14ac:dyDescent="0.25">
      <c r="A89" s="1">
        <v>6802</v>
      </c>
      <c r="B89" s="4" t="s">
        <v>28</v>
      </c>
      <c r="C89" s="3">
        <v>45887</v>
      </c>
      <c r="D89" s="3">
        <v>45887</v>
      </c>
      <c r="E89" s="2">
        <f>DATEDIF(C89, D89, "D")</f>
        <v>0</v>
      </c>
      <c r="F89" s="3">
        <v>45888</v>
      </c>
      <c r="G89" s="2">
        <f>IF(AND(D89&lt;&gt;"", F89&lt;&gt;""), DATEDIF(D89, F89, "D"), "")</f>
        <v>1</v>
      </c>
      <c r="H89" s="3">
        <v>45987</v>
      </c>
      <c r="I89" s="3">
        <v>46080</v>
      </c>
      <c r="J89" s="6">
        <f ca="1">IF(ISBLANK(H89), "", H89 - TODAY())</f>
        <v>54</v>
      </c>
      <c r="K89" s="5" t="str">
        <f ca="1">IF(D89&lt;&gt;"", "Completed", IF(H89&lt;TODAY(), "Overdue", "On Track"))</f>
        <v>Completed</v>
      </c>
      <c r="L89" s="5" t="str">
        <f>IF(F89="", "", IF(F89 &lt;= H89, "On Time", "Late"))</f>
        <v>On Time</v>
      </c>
      <c r="M89" s="5"/>
      <c r="N89" s="5"/>
      <c r="O89" s="3"/>
      <c r="P89" s="5"/>
      <c r="Q89" s="5"/>
      <c r="R89" s="2" t="str">
        <f ca="1">IF(TODAY()&lt;I89, "", IF(ISNUMBER(SEARCH("No Issue", Q89)), "NO", "YES"))</f>
        <v/>
      </c>
      <c r="S89" s="19">
        <f ca="1">IF(R89="Yes", IF(ISNUMBER(SEARCH("OCR", Q89)), 1, IF(ISNUMBER(SEARCH("NC", Q89)), 2, 0)), 0)</f>
        <v>0</v>
      </c>
    </row>
    <row r="90" spans="1:19" x14ac:dyDescent="0.25">
      <c r="A90" s="1">
        <v>6734</v>
      </c>
      <c r="B90" s="4" t="s">
        <v>60</v>
      </c>
      <c r="C90" s="3">
        <v>45886</v>
      </c>
      <c r="D90" s="3">
        <v>45895</v>
      </c>
      <c r="E90" s="2">
        <f>DATEDIF(C90, D90, "D")</f>
        <v>9</v>
      </c>
      <c r="F90" s="3">
        <v>45896</v>
      </c>
      <c r="G90" s="2">
        <f>IF(AND(D90&lt;&gt;"", F90&lt;&gt;""), DATEDIF(D90, F90, "D"), "")</f>
        <v>1</v>
      </c>
      <c r="H90" s="3">
        <v>45905</v>
      </c>
      <c r="I90" s="3">
        <v>46058</v>
      </c>
      <c r="J90" s="6">
        <f ca="1">IF(ISBLANK(H90), "", H90 - TODAY())</f>
        <v>-28</v>
      </c>
      <c r="K90" s="5" t="str">
        <f ca="1">IF(D90&lt;&gt;"", "Completed", IF(H90&lt;TODAY(), "Overdue", "On Track"))</f>
        <v>Completed</v>
      </c>
      <c r="L90" s="5" t="str">
        <f>IF(F90="", "", IF(F90 &lt;= H90, "On Time", "Late"))</f>
        <v>On Time</v>
      </c>
      <c r="M90" s="5"/>
      <c r="N90" s="5"/>
      <c r="O90" s="3"/>
      <c r="P90" s="5"/>
      <c r="Q90" s="5"/>
      <c r="R90" s="2" t="str">
        <f ca="1">IF(TODAY()&lt;I90, "", IF(ISNUMBER(SEARCH("No Issue", Q90)), "NO", "YES"))</f>
        <v/>
      </c>
      <c r="S90" s="19">
        <f ca="1">IF(R90="Yes", IF(ISNUMBER(SEARCH("OCR", Q90)), 1, IF(ISNUMBER(SEARCH("NC", Q90)), 2, 0)), 0)</f>
        <v>0</v>
      </c>
    </row>
    <row r="91" spans="1:19" x14ac:dyDescent="0.25">
      <c r="A91" s="1">
        <v>6779</v>
      </c>
      <c r="B91" s="4" t="s">
        <v>28</v>
      </c>
      <c r="C91" s="3">
        <v>45896</v>
      </c>
      <c r="D91" s="3">
        <v>45897</v>
      </c>
      <c r="E91" s="23">
        <f>DATEDIF(C91, D91, "D")</f>
        <v>1</v>
      </c>
      <c r="F91" s="3">
        <v>45898</v>
      </c>
      <c r="G91" s="23">
        <f>IF(AND(D91&lt;&gt;"", F91&lt;&gt;""), DATEDIF(D91, F91, "D"), "")</f>
        <v>1</v>
      </c>
      <c r="H91" s="3">
        <v>45978</v>
      </c>
      <c r="I91" s="3">
        <v>46091</v>
      </c>
      <c r="J91" s="24">
        <f ca="1">IF(ISBLANK(H91), "", H91 - TODAY())</f>
        <v>45</v>
      </c>
      <c r="K91" s="5" t="str">
        <f ca="1">IF(D91&lt;&gt;"", "Completed", IF(H91&lt;TODAY(), "Overdue", "On Track"))</f>
        <v>Completed</v>
      </c>
      <c r="L91" s="5" t="str">
        <f>IF(F91="", "", IF(F91 &lt;= H91, "On Time", "Late"))</f>
        <v>On Time</v>
      </c>
      <c r="M91" s="5"/>
      <c r="N91" s="5"/>
      <c r="O91" s="3"/>
      <c r="P91" s="5"/>
      <c r="Q91" s="5"/>
      <c r="R91" s="2" t="str">
        <f ca="1">IF(TODAY()&lt;I91, "", IF(ISNUMBER(SEARCH("No Issue", Q91)), "NO", "YES"))</f>
        <v/>
      </c>
      <c r="S91" s="19">
        <f ca="1">IF(R91="Yes", IF(ISNUMBER(SEARCH("OCR", Q91)), 1, IF(ISNUMBER(SEARCH("NC", Q91)), 2, 0)), 0)</f>
        <v>0</v>
      </c>
    </row>
    <row r="92" spans="1:19" x14ac:dyDescent="0.25">
      <c r="A92" s="1">
        <v>6840</v>
      </c>
      <c r="B92" s="4" t="s">
        <v>60</v>
      </c>
      <c r="C92" s="3">
        <v>45909</v>
      </c>
      <c r="D92" s="3">
        <v>45910</v>
      </c>
      <c r="E92" s="23">
        <f>DATEDIF(C92, D92, "D")</f>
        <v>1</v>
      </c>
      <c r="F92" s="3">
        <v>45912</v>
      </c>
      <c r="G92" s="23">
        <f>IF(AND(D92&lt;&gt;"", F92&lt;&gt;""), DATEDIF(D92, F92, "D"), "")</f>
        <v>2</v>
      </c>
      <c r="H92" s="3">
        <v>46022</v>
      </c>
      <c r="I92" s="3">
        <v>46108</v>
      </c>
      <c r="J92" s="24">
        <f ca="1">IF(ISBLANK(H92), "", H92 - TODAY())</f>
        <v>89</v>
      </c>
      <c r="K92" s="5" t="str">
        <f ca="1">IF(D92&lt;&gt;"", "Completed", IF(H92&lt;TODAY(), "Overdue", "On Track"))</f>
        <v>Completed</v>
      </c>
      <c r="L92" s="5" t="str">
        <f>IF(F92="", "", IF(F92 &lt;= H92, "On Time", "Late"))</f>
        <v>On Time</v>
      </c>
      <c r="M92" s="5"/>
      <c r="N92" s="5"/>
      <c r="O92" s="3"/>
      <c r="P92" s="5"/>
      <c r="Q92" s="5"/>
      <c r="R92" s="2" t="str">
        <f ca="1">IF(TODAY()&lt;I92, "", IF(ISNUMBER(SEARCH("No Issue", Q92)), "NO", "YES"))</f>
        <v/>
      </c>
      <c r="S92" s="19">
        <f ca="1">IF(R92="Yes", IF(ISNUMBER(SEARCH("OCR", Q92)), 1, IF(ISNUMBER(SEARCH("NC", Q92)), 2, 0)), 0)</f>
        <v>0</v>
      </c>
    </row>
    <row r="93" spans="1:19" x14ac:dyDescent="0.25">
      <c r="A93" s="1">
        <v>7429</v>
      </c>
      <c r="B93" s="4" t="s">
        <v>33</v>
      </c>
      <c r="C93" s="3">
        <v>45917</v>
      </c>
      <c r="D93" s="3">
        <v>45917</v>
      </c>
      <c r="E93" s="23">
        <f>DATEDIF(C93, D93, "D")</f>
        <v>0</v>
      </c>
      <c r="F93" s="3">
        <v>45923</v>
      </c>
      <c r="G93" s="23">
        <f t="shared" ref="G93:G98" si="21">IF(AND(D93&lt;&gt;"", F93&lt;&gt;""), DATEDIF(D93, F93, "D"), "")</f>
        <v>6</v>
      </c>
      <c r="H93" s="3">
        <v>46014</v>
      </c>
      <c r="I93" s="3">
        <v>46099</v>
      </c>
      <c r="J93" s="24">
        <f ca="1">IF(ISBLANK(H93), "", H93 - TODAY())</f>
        <v>81</v>
      </c>
      <c r="K93" s="5" t="str">
        <f ca="1">IF(D93&lt;&gt;"", "Completed", IF(H93&lt;TODAY(), "Overdue", "On Track"))</f>
        <v>Completed</v>
      </c>
      <c r="L93" s="5" t="str">
        <f>IF(F93="", "", IF(F93 &lt;= H93, "On Time", "Late"))</f>
        <v>On Time</v>
      </c>
      <c r="M93" s="5"/>
      <c r="N93" s="5"/>
      <c r="O93" s="3"/>
      <c r="P93" s="5"/>
      <c r="Q93" s="5"/>
      <c r="R93" s="2" t="str">
        <f ca="1">IF(TODAY()&lt;I93, "", IF(ISNUMBER(SEARCH("No Issue", Q93)), "NO", "YES"))</f>
        <v/>
      </c>
      <c r="S93" s="19">
        <f ca="1">IF(R93="Yes", IF(ISNUMBER(SEARCH("OCR", Q93)), 1, IF(ISNUMBER(SEARCH("NC", Q93)), 2, 0)), 0)</f>
        <v>0</v>
      </c>
    </row>
    <row r="94" spans="1:19" x14ac:dyDescent="0.25">
      <c r="A94" s="1">
        <v>7190</v>
      </c>
      <c r="B94" s="4" t="s">
        <v>24</v>
      </c>
      <c r="C94" s="3">
        <v>45917</v>
      </c>
      <c r="D94" s="3">
        <v>45917</v>
      </c>
      <c r="E94" s="23">
        <f>DATEDIF(C94, D94, "D")</f>
        <v>0</v>
      </c>
      <c r="F94" s="3">
        <v>45917</v>
      </c>
      <c r="G94" s="23">
        <f t="shared" si="21"/>
        <v>0</v>
      </c>
      <c r="H94" s="3">
        <v>46031</v>
      </c>
      <c r="I94" s="3">
        <v>46118</v>
      </c>
      <c r="J94" s="24">
        <f ca="1">IF(ISBLANK(H94), "", H94 - TODAY())</f>
        <v>98</v>
      </c>
      <c r="K94" s="5" t="str">
        <f ca="1">IF(D94&lt;&gt;"", "Completed", IF(H94&lt;TODAY(), "Overdue", "On Track"))</f>
        <v>Completed</v>
      </c>
      <c r="L94" s="5" t="str">
        <f>IF(F94="", "", IF(F94 &lt;= H94, "On Time", "Late"))</f>
        <v>On Time</v>
      </c>
      <c r="M94" s="5"/>
      <c r="N94" s="5"/>
      <c r="O94" s="3"/>
      <c r="P94" s="5"/>
      <c r="Q94" s="5"/>
      <c r="R94" s="2" t="str">
        <f ca="1">IF(TODAY()&lt;I94, "", IF(ISNUMBER(SEARCH("No Issue", Q94)), "NO", "YES"))</f>
        <v/>
      </c>
      <c r="S94" s="19">
        <f ca="1">IF(R94="Yes", IF(ISNUMBER(SEARCH("OCR", Q94)), 1, IF(ISNUMBER(SEARCH("NC", Q94)), 2, 0)), 0)</f>
        <v>0</v>
      </c>
    </row>
    <row r="95" spans="1:19" x14ac:dyDescent="0.25">
      <c r="A95" s="1">
        <v>7049</v>
      </c>
      <c r="B95" s="4" t="s">
        <v>60</v>
      </c>
      <c r="C95" s="3">
        <v>45923</v>
      </c>
      <c r="D95" s="3">
        <v>45923</v>
      </c>
      <c r="E95" s="23">
        <f>DATEDIF(C95, D95, "D")</f>
        <v>0</v>
      </c>
      <c r="F95" s="3">
        <v>45924</v>
      </c>
      <c r="G95" s="23">
        <f t="shared" si="21"/>
        <v>1</v>
      </c>
      <c r="H95" s="3">
        <v>45987</v>
      </c>
      <c r="I95" s="3">
        <v>46100</v>
      </c>
      <c r="J95" s="24">
        <f ca="1">IF(ISBLANK(H95), "", H95 - TODAY())</f>
        <v>54</v>
      </c>
      <c r="K95" s="5" t="str">
        <f ca="1">IF(D95&lt;&gt;"", "Completed", IF(H95&lt;TODAY(), "Overdue", "On Track"))</f>
        <v>Completed</v>
      </c>
      <c r="L95" s="5" t="str">
        <f>IF(F95="", "", IF(F95 &lt;= H95, "On Time", "Late"))</f>
        <v>On Time</v>
      </c>
      <c r="M95" s="5"/>
      <c r="N95" s="5"/>
      <c r="O95" s="3"/>
      <c r="P95" s="5"/>
      <c r="Q95" s="5"/>
      <c r="R95" s="2" t="str">
        <f ca="1">IF(TODAY()&lt;I95, "", IF(ISNUMBER(SEARCH("No Issue", Q95)), "NO", "YES"))</f>
        <v/>
      </c>
      <c r="S95" s="19">
        <f ca="1">IF(R95="Yes", IF(ISNUMBER(SEARCH("OCR", Q95)), 1, IF(ISNUMBER(SEARCH("NC", Q95)), 2, 0)), 0)</f>
        <v>0</v>
      </c>
    </row>
    <row r="96" spans="1:19" x14ac:dyDescent="0.25">
      <c r="A96" s="1">
        <v>7649</v>
      </c>
      <c r="B96" s="4" t="s">
        <v>38</v>
      </c>
      <c r="C96" s="3">
        <v>45930</v>
      </c>
      <c r="D96" s="3">
        <v>45931</v>
      </c>
      <c r="E96" s="23">
        <f>DATEDIF(C96, D96, "D")</f>
        <v>1</v>
      </c>
      <c r="F96" s="3">
        <v>45931</v>
      </c>
      <c r="G96" s="23">
        <f t="shared" si="21"/>
        <v>0</v>
      </c>
      <c r="H96" s="3">
        <v>45931</v>
      </c>
      <c r="I96" s="3">
        <v>46184</v>
      </c>
      <c r="J96" s="24">
        <f ca="1">IF(ISBLANK(H96), "", H96 - TODAY())</f>
        <v>-2</v>
      </c>
      <c r="K96" s="5" t="str">
        <f ca="1">IF(D96&lt;&gt;"", "Completed", IF(H96&lt;TODAY(), "Overdue", "On Track"))</f>
        <v>Completed</v>
      </c>
      <c r="L96" s="5" t="str">
        <f>IF(F96="", "", IF(F96 &lt;= H96, "On Time", "Late"))</f>
        <v>On Time</v>
      </c>
      <c r="M96" s="5"/>
      <c r="N96" s="5"/>
      <c r="O96" s="3"/>
      <c r="P96" s="5"/>
      <c r="Q96" s="5"/>
      <c r="R96" s="2" t="str">
        <f ca="1">IF(TODAY()&lt;I96, "", IF(ISNUMBER(SEARCH("No Issue", Q96)), "NO", "YES"))</f>
        <v/>
      </c>
      <c r="S96" s="19">
        <f ca="1">IF(R96="Yes", IF(ISNUMBER(SEARCH("OCR", Q96)), 1, IF(ISNUMBER(SEARCH("NC", Q96)), 2, 0)), 0)</f>
        <v>0</v>
      </c>
    </row>
    <row r="97" spans="1:19" x14ac:dyDescent="0.25">
      <c r="A97" s="1">
        <v>7650</v>
      </c>
      <c r="B97" s="4" t="s">
        <v>38</v>
      </c>
      <c r="C97" s="3">
        <v>45930</v>
      </c>
      <c r="D97" s="3">
        <v>45931</v>
      </c>
      <c r="E97" s="23">
        <f>DATEDIF(C97, D97, "D")</f>
        <v>1</v>
      </c>
      <c r="F97" s="3">
        <v>45931</v>
      </c>
      <c r="G97" s="23">
        <f t="shared" si="21"/>
        <v>0</v>
      </c>
      <c r="H97" s="3">
        <v>45931</v>
      </c>
      <c r="I97" s="3">
        <v>46184</v>
      </c>
      <c r="J97" s="24">
        <f ca="1">IF(ISBLANK(H97), "", H97 - TODAY())</f>
        <v>-2</v>
      </c>
      <c r="K97" s="5" t="str">
        <f ca="1">IF(D97&lt;&gt;"", "Completed", IF(H97&lt;TODAY(), "Overdue", "On Track"))</f>
        <v>Completed</v>
      </c>
      <c r="L97" s="5" t="str">
        <f>IF(F97="", "", IF(F97 &lt;= H97, "On Time", "Late"))</f>
        <v>On Time</v>
      </c>
      <c r="M97" s="5"/>
      <c r="N97" s="5"/>
      <c r="O97" s="3"/>
      <c r="P97" s="5"/>
      <c r="Q97" s="5"/>
      <c r="R97" s="2" t="str">
        <f ca="1">IF(TODAY()&lt;I97, "", IF(ISNUMBER(SEARCH("No Issue", Q97)), "NO", "YES"))</f>
        <v/>
      </c>
      <c r="S97" s="19">
        <f ca="1">IF(R97="Yes", IF(ISNUMBER(SEARCH("OCR", Q97)), 1, IF(ISNUMBER(SEARCH("NC", Q97)), 2, 0)), 0)</f>
        <v>0</v>
      </c>
    </row>
    <row r="98" spans="1:19" x14ac:dyDescent="0.25">
      <c r="A98" s="1">
        <v>7651</v>
      </c>
      <c r="B98" s="4" t="s">
        <v>38</v>
      </c>
      <c r="C98" s="3">
        <v>45930</v>
      </c>
      <c r="D98" s="3">
        <v>45931</v>
      </c>
      <c r="E98" s="23">
        <f>DATEDIF(C98, D98, "D")</f>
        <v>1</v>
      </c>
      <c r="F98" s="3">
        <v>45931</v>
      </c>
      <c r="G98" s="23">
        <f t="shared" si="21"/>
        <v>0</v>
      </c>
      <c r="H98" s="3">
        <v>45931</v>
      </c>
      <c r="I98" s="3">
        <v>46184</v>
      </c>
      <c r="J98" s="24">
        <f ca="1">IF(ISBLANK(H98), "", H98 - TODAY())</f>
        <v>-2</v>
      </c>
      <c r="K98" s="5" t="str">
        <f ca="1">IF(D98&lt;&gt;"", "Completed", IF(H98&lt;TODAY(), "Overdue", "On Track"))</f>
        <v>Completed</v>
      </c>
      <c r="L98" s="5" t="str">
        <f>IF(F98="", "", IF(F98 &lt;= H98, "On Time", "Late"))</f>
        <v>On Time</v>
      </c>
      <c r="M98" s="5"/>
      <c r="N98" s="5"/>
      <c r="O98" s="3"/>
      <c r="P98" s="5"/>
      <c r="Q98" s="5"/>
      <c r="R98" s="2" t="str">
        <f ca="1">IF(TODAY()&lt;I98, "", IF(ISNUMBER(SEARCH("No Issue", Q98)), "NO", "YES"))</f>
        <v/>
      </c>
      <c r="S98" s="19">
        <f ca="1">IF(R98="Yes", IF(ISNUMBER(SEARCH("OCR", Q98)), 1, IF(ISNUMBER(SEARCH("NC", Q98)), 2, 0)), 0)</f>
        <v>0</v>
      </c>
    </row>
    <row r="99" spans="1:19" x14ac:dyDescent="0.25">
      <c r="A99" s="1">
        <v>7503</v>
      </c>
      <c r="B99" s="4" t="s">
        <v>59</v>
      </c>
      <c r="C99" s="3">
        <v>45932</v>
      </c>
      <c r="D99" s="3">
        <v>45933</v>
      </c>
      <c r="E99" s="23">
        <f>DATEDIF(C99, D99, "D")</f>
        <v>1</v>
      </c>
      <c r="F99" s="3"/>
      <c r="G99" s="23" t="str">
        <f>IF(AND(D99&lt;&gt;"", F99&lt;&gt;""), DATEDIF(D99, F99, "D"), "")</f>
        <v/>
      </c>
      <c r="H99" s="3">
        <v>46035</v>
      </c>
      <c r="I99" s="3">
        <v>46142</v>
      </c>
      <c r="J99" s="24">
        <f ca="1">IF(ISBLANK(H99), "", H99 - TODAY())</f>
        <v>102</v>
      </c>
      <c r="K99" s="5" t="str">
        <f ca="1">IF(D99&lt;&gt;"", "Completed", IF(H99&lt;TODAY(), "Overdue", "On Track"))</f>
        <v>Completed</v>
      </c>
      <c r="L99" s="5" t="str">
        <f>IF(F99="", "", IF(F99 &lt;= H99, "On Time", "Late"))</f>
        <v/>
      </c>
      <c r="M99" s="5"/>
      <c r="N99" s="5"/>
      <c r="O99" s="3"/>
      <c r="P99" s="5"/>
      <c r="Q99" s="5"/>
      <c r="R99" s="2" t="str">
        <f ca="1">IF(TODAY()&lt;I99, "", IF(ISNUMBER(SEARCH("No Issue", Q99)), "NO", "YES"))</f>
        <v/>
      </c>
      <c r="S99" s="19">
        <f ca="1">IF(R99="Yes", IF(ISNUMBER(SEARCH("OCR", Q99)), 1, IF(ISNUMBER(SEARCH("NC", Q99)), 2, 0)), 0)</f>
        <v>0</v>
      </c>
    </row>
  </sheetData>
  <sortState xmlns:xlrd2="http://schemas.microsoft.com/office/spreadsheetml/2017/richdata2" ref="A1:S13">
    <sortCondition ref="C1:C71"/>
  </sortState>
  <phoneticPr fontId="2" type="noConversion"/>
  <conditionalFormatting sqref="B1">
    <cfRule type="duplicateValues" dxfId="24" priority="648"/>
  </conditionalFormatting>
  <conditionalFormatting sqref="J1:J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expression" dxfId="23" priority="143">
      <formula>$K2="Overdue"</formula>
    </cfRule>
    <cfRule type="expression" dxfId="22" priority="144">
      <formula>$K2="On Track"</formula>
    </cfRule>
    <cfRule type="expression" dxfId="21" priority="145">
      <formula>$K2="Completed"</formula>
    </cfRule>
  </conditionalFormatting>
  <conditionalFormatting sqref="J1:M1 Q1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ntainsText" dxfId="20" priority="133" operator="containsText" text="Overdue">
      <formula>NOT(ISERROR(SEARCH("Overdue",K2)))</formula>
    </cfRule>
  </conditionalFormatting>
  <conditionalFormatting sqref="K2:M99">
    <cfRule type="containsText" dxfId="19" priority="146" operator="containsText" text="late">
      <formula>NOT(ISERROR(SEARCH("late",K2)))</formula>
    </cfRule>
    <cfRule type="containsText" dxfId="18" priority="147" operator="containsText" text="on track">
      <formula>NOT(ISERROR(SEARCH("on track",K2)))</formula>
    </cfRule>
    <cfRule type="containsText" dxfId="17" priority="148" operator="containsText" text="completed">
      <formula>NOT(ISERROR(SEARCH("completed",K2)))</formula>
    </cfRule>
  </conditionalFormatting>
  <conditionalFormatting sqref="L2:M99">
    <cfRule type="containsText" dxfId="16" priority="138" operator="containsText" text="On Time">
      <formula>NOT(ISERROR(SEARCH("On Time",L2)))</formula>
    </cfRule>
    <cfRule type="containsText" dxfId="15" priority="139" operator="containsText" text="Late">
      <formula>NOT(ISERROR(SEARCH("Late",L2)))</formula>
    </cfRule>
  </conditionalFormatting>
  <conditionalFormatting sqref="M2:M99">
    <cfRule type="notContainsBlanks" dxfId="14" priority="3">
      <formula>LEN(TRIM(M2))&gt;0</formula>
    </cfRule>
  </conditionalFormatting>
  <conditionalFormatting sqref="N2:N99">
    <cfRule type="notContainsBlanks" dxfId="13" priority="7">
      <formula>LEN(TRIM(N2))&gt;0</formula>
    </cfRule>
    <cfRule type="containsBlanks" priority="8">
      <formula>LEN(TRIM(N2))=0</formula>
    </cfRule>
  </conditionalFormatting>
  <conditionalFormatting sqref="P2:P99">
    <cfRule type="containsText" dxfId="12" priority="2" operator="containsText" text="ECM">
      <formula>NOT(ISERROR(SEARCH("ECM",P2)))</formula>
    </cfRule>
    <cfRule type="containsText" dxfId="11" priority="4" operator="containsText" text="NC">
      <formula>NOT(ISERROR(SEARCH("NC",P2)))</formula>
    </cfRule>
    <cfRule type="containsText" dxfId="10" priority="5" operator="containsText" text="OCR">
      <formula>NOT(ISERROR(SEARCH("OCR",P2)))</formula>
    </cfRule>
  </conditionalFormatting>
  <conditionalFormatting sqref="Q2:Q99">
    <cfRule type="containsText" dxfId="9" priority="1" operator="containsText" text="ECM">
      <formula>NOT(ISERROR(SEARCH("ECM",Q2)))</formula>
    </cfRule>
    <cfRule type="containsText" dxfId="8" priority="6" operator="containsText" text="Client Email">
      <formula>NOT(ISERROR(SEARCH("Client Email",Q2)))</formula>
    </cfRule>
    <cfRule type="containsText" dxfId="7" priority="130" operator="containsText" text="recheck">
      <formula>NOT(ISERROR(SEARCH("recheck",Q2)))</formula>
    </cfRule>
    <cfRule type="containsText" dxfId="6" priority="135" operator="containsText" text="No Issue">
      <formula>NOT(ISERROR(SEARCH("No Issue",Q2)))</formula>
    </cfRule>
    <cfRule type="containsText" dxfId="5" priority="136" operator="containsText" text="OCR">
      <formula>NOT(ISERROR(SEARCH("OCR",Q2)))</formula>
    </cfRule>
    <cfRule type="containsText" dxfId="4" priority="137" operator="containsText" text="NC">
      <formula>NOT(ISERROR(SEARCH("NC",Q2)))</formula>
    </cfRule>
    <cfRule type="containsText" dxfId="3" priority="153" operator="containsText" text="Nameplate">
      <formula>NOT(ISERROR(SEARCH("Nameplate",Q2)))</formula>
    </cfRule>
  </conditionalFormatting>
  <conditionalFormatting sqref="R1:R99">
    <cfRule type="containsText" dxfId="2" priority="162" operator="containsText" text="NO">
      <formula>NOT(ISERROR(SEARCH("NO",R1)))</formula>
    </cfRule>
    <cfRule type="containsText" dxfId="1" priority="163" operator="containsText" text="YES">
      <formula>NOT(ISERROR(SEARCH("YES",R1)))</formula>
    </cfRule>
  </conditionalFormatting>
  <conditionalFormatting sqref="R100:R1048576 J100:M1048576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5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5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5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5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99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 K2:M99">
    <cfRule type="colorScale" priority="5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3B6FFC-F9E8-4C98-9556-8CC4DF83A15D}">
          <x14:formula1>
            <xm:f>Data!$A$1:$A$200</xm:f>
          </x14:formula1>
          <xm:sqref>B2:B99</xm:sqref>
        </x14:dataValidation>
        <x14:dataValidation type="list" allowBlank="1" showInputMessage="1" showErrorMessage="1" xr:uid="{108EF5FC-466A-4B97-8ABC-25ADC8D95A19}">
          <x14:formula1>
            <xm:f>Data!$C$1:$C$20</xm:f>
          </x14:formula1>
          <xm:sqref>Q2:Q99</xm:sqref>
        </x14:dataValidation>
        <x14:dataValidation type="list" allowBlank="1" showInputMessage="1" showErrorMessage="1" xr:uid="{15DD97C2-CEE0-43E3-91E0-7C0519882354}">
          <x14:formula1>
            <xm:f>Data!$E$1:$E$3</xm:f>
          </x14:formula1>
          <xm:sqref>M2:M99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D4BA-98D5-40E7-AB4A-F2896DAC80D1}">
  <sheetPr codeName="Sheet3"/>
  <dimension ref="A1:E20"/>
  <sheetViews>
    <sheetView workbookViewId="0">
      <selection activeCell="E3" sqref="E3"/>
    </sheetView>
  </sheetViews>
  <sheetFormatPr defaultRowHeight="15" x14ac:dyDescent="0.25"/>
  <cols>
    <col min="1" max="1" width="26.140625" bestFit="1" customWidth="1"/>
  </cols>
  <sheetData>
    <row r="1" spans="1:5" x14ac:dyDescent="0.25">
      <c r="A1" t="s">
        <v>23</v>
      </c>
      <c r="C1" t="s">
        <v>39</v>
      </c>
      <c r="E1" t="s">
        <v>45</v>
      </c>
    </row>
    <row r="2" spans="1:5" x14ac:dyDescent="0.25">
      <c r="A2" t="s">
        <v>25</v>
      </c>
      <c r="C2" t="s">
        <v>40</v>
      </c>
      <c r="E2" t="s">
        <v>46</v>
      </c>
    </row>
    <row r="3" spans="1:5" x14ac:dyDescent="0.25">
      <c r="A3" t="s">
        <v>24</v>
      </c>
      <c r="C3" t="s">
        <v>41</v>
      </c>
      <c r="E3" t="s">
        <v>71</v>
      </c>
    </row>
    <row r="4" spans="1:5" x14ac:dyDescent="0.25">
      <c r="A4" t="s">
        <v>59</v>
      </c>
      <c r="C4" t="s">
        <v>42</v>
      </c>
    </row>
    <row r="5" spans="1:5" x14ac:dyDescent="0.25">
      <c r="A5" t="s">
        <v>27</v>
      </c>
      <c r="C5" t="s">
        <v>58</v>
      </c>
    </row>
    <row r="6" spans="1:5" x14ac:dyDescent="0.25">
      <c r="A6" t="s">
        <v>28</v>
      </c>
      <c r="C6" t="s">
        <v>68</v>
      </c>
    </row>
    <row r="7" spans="1:5" x14ac:dyDescent="0.25">
      <c r="A7" t="s">
        <v>60</v>
      </c>
    </row>
    <row r="8" spans="1:5" x14ac:dyDescent="0.25">
      <c r="A8" t="s">
        <v>61</v>
      </c>
    </row>
    <row r="9" spans="1:5" x14ac:dyDescent="0.25">
      <c r="A9" t="s">
        <v>31</v>
      </c>
    </row>
    <row r="10" spans="1:5" x14ac:dyDescent="0.25">
      <c r="A10" t="s">
        <v>32</v>
      </c>
    </row>
    <row r="11" spans="1:5" x14ac:dyDescent="0.25">
      <c r="A11" t="s">
        <v>33</v>
      </c>
    </row>
    <row r="12" spans="1:5" x14ac:dyDescent="0.25">
      <c r="A12" t="s">
        <v>38</v>
      </c>
    </row>
    <row r="13" spans="1:5" x14ac:dyDescent="0.25">
      <c r="A13" t="s">
        <v>34</v>
      </c>
    </row>
    <row r="14" spans="1:5" x14ac:dyDescent="0.25">
      <c r="A14" t="s">
        <v>62</v>
      </c>
    </row>
    <row r="15" spans="1:5" x14ac:dyDescent="0.25">
      <c r="A15" t="s">
        <v>35</v>
      </c>
    </row>
    <row r="16" spans="1:5" x14ac:dyDescent="0.25">
      <c r="A16" t="s">
        <v>36</v>
      </c>
    </row>
    <row r="17" spans="1:1" x14ac:dyDescent="0.25">
      <c r="A17" t="s">
        <v>63</v>
      </c>
    </row>
    <row r="18" spans="1:1" x14ac:dyDescent="0.25">
      <c r="A18" s="14" t="s">
        <v>64</v>
      </c>
    </row>
    <row r="19" spans="1:1" x14ac:dyDescent="0.25">
      <c r="A19" s="14" t="s">
        <v>65</v>
      </c>
    </row>
    <row r="20" spans="1:1" x14ac:dyDescent="0.25">
      <c r="A20" t="s">
        <v>37</v>
      </c>
    </row>
  </sheetData>
  <conditionalFormatting sqref="A1:A1048576">
    <cfRule type="duplicateValues" dxfId="0" priority="83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0 U I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F d F C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R Q h b K I p H u A 4 A A A A R A A A A E w A c A E Z v c m 1 1 b G F z L 1 N l Y 3 R p b 2 4 x L m 0 g o h g A K K A U A A A A A A A A A A A A A A A A A A A A A A A A A A A A K 0 5 N L s n M z 1 M I h t C G 1 g B Q S w E C L Q A U A A I A C A B X R Q h b 6 6 s 4 S 6 U A A A D 3 A A A A E g A A A A A A A A A A A A A A A A A A A A A A Q 2 9 u Z m l n L 1 B h Y 2 t h Z 2 U u e G 1 s U E s B A i 0 A F A A C A A g A V 0 U I W w / K 6 a u k A A A A 6 Q A A A B M A A A A A A A A A A A A A A A A A 8 Q A A A F t D b 2 5 0 Z W 5 0 X 1 R 5 c G V z X S 5 4 b W x Q S w E C L Q A U A A I A C A B X R Q h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e 5 z C j t T v k i J J 2 / X K M R U O g A A A A A C A A A A A A A D Z g A A w A A A A B A A A A A M a r Z P u Y U J I / d D L u D E U 0 D D A A A A A A S A A A C g A A A A E A A A A M 0 C W f a B S v f i H u B o f F V V 9 r 9 Q A A A A K h G 0 j 7 n w W w 3 K A f T Z p W Z g i t t x v U 1 B e I 5 L i 1 Y r h w f G a b l b W Z f g / i u T s W p 9 + y / R s l 1 F 1 Z 9 l e Y n j m m K u 7 T e 8 8 R Z s 7 e c F R 1 r 4 S m R + U v M c H n K h f / o U A A A A X w V e 3 k F Z f W h r N Z + 7 4 6 A + V 0 a D C N M = < / D a t a M a s h u p > 
</file>

<file path=customXml/itemProps1.xml><?xml version="1.0" encoding="utf-8"?>
<ds:datastoreItem xmlns:ds="http://schemas.openxmlformats.org/officeDocument/2006/customXml" ds:itemID="{86CAF3DE-6508-4752-B19B-10A874A23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Projects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Yengkong Sayaovong</dc:creator>
  <cp:lastModifiedBy>Yengkong Sayaovong</cp:lastModifiedBy>
  <dcterms:created xsi:type="dcterms:W3CDTF">2024-11-12T11:58:21Z</dcterms:created>
  <dcterms:modified xsi:type="dcterms:W3CDTF">2025-10-03T14:06:06Z</dcterms:modified>
</cp:coreProperties>
</file>