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13_ncr:1_{BA113C8D-C2A4-4424-AD37-1B82F187D2E4}" xr6:coauthVersionLast="47" xr6:coauthVersionMax="47" xr10:uidLastSave="{00000000-0000-0000-0000-000000000000}"/>
  <bookViews>
    <workbookView xWindow="-120" yWindow="-120" windowWidth="29040" windowHeight="16440" xr2:uid="{0C5E085D-9830-4003-9527-40152829346F}"/>
  </bookViews>
  <sheets>
    <sheet name="Control Panel" sheetId="4" r:id="rId1"/>
    <sheet name="Financials with CFO Notes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" i="1" l="1"/>
  <c r="O79" i="1"/>
  <c r="P79" i="1"/>
  <c r="Q79" i="1"/>
  <c r="R79" i="1"/>
  <c r="S79" i="1"/>
  <c r="T79" i="1"/>
  <c r="U79" i="1"/>
  <c r="V79" i="1"/>
  <c r="Y79" i="1"/>
  <c r="Z79" i="1"/>
  <c r="AA79" i="1"/>
  <c r="AB79" i="1"/>
  <c r="AC79" i="1"/>
  <c r="AD79" i="1"/>
  <c r="AE79" i="1"/>
  <c r="I79" i="1"/>
  <c r="J79" i="1"/>
  <c r="K79" i="1"/>
  <c r="L79" i="1"/>
  <c r="M79" i="1"/>
  <c r="H79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E78" i="1" s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H59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X78" i="1"/>
  <c r="X79" i="1" s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Q78" i="1" l="1"/>
  <c r="AC78" i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S78" i="1"/>
  <c r="N22" i="1"/>
  <c r="K78" i="1"/>
  <c r="W78" i="1"/>
  <c r="W79" i="1" s="1"/>
  <c r="B6" i="4" s="1"/>
  <c r="B4" i="4" s="1"/>
  <c r="B2" i="1" s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S24" i="1" l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<sst xmlns="http://schemas.openxmlformats.org/spreadsheetml/2006/main" count="198" uniqueCount="121">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</sst>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4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2:C15"/>
  <sheetViews>
    <sheetView tabSelected="1" workbookViewId="0"/>
  </sheetViews>
  <sheetFormatPr defaultRowHeight="13" customHeight="1" x14ac:dyDescent="0.3"/>
  <cols>
    <col min="2" max="2" width="15.69921875" bestFit="1" customWidth="1"/>
    <col min="3" max="3" width="36" bestFit="1" customWidth="1"/>
  </cols>
  <sheetData>
    <row r="2" spans="2:3" ht="13" customHeight="1" x14ac:dyDescent="0.45">
      <c r="B2" t="s">
        <v>110</v>
      </c>
      <c r="C2" s="40"/>
    </row>
    <row r="4" spans="2:3" ht="13" customHeight="1" x14ac:dyDescent="0.3">
      <c r="B4" s="36">
        <f>SUM(B5:B8)</f>
        <v>0</v>
      </c>
      <c r="C4" t="s">
        <v>111</v>
      </c>
    </row>
    <row r="6" spans="2:3" ht="13" customHeight="1" x14ac:dyDescent="0.3">
      <c r="B6" s="36">
        <f>SUM('Financials with CFO Notes'!79:79)</f>
        <v>0</v>
      </c>
      <c r="C6" t="s">
        <v>112</v>
      </c>
    </row>
    <row r="8" spans="2:3" ht="13" customHeight="1" x14ac:dyDescent="0.3">
      <c r="B8" s="35"/>
      <c r="C8" s="35" t="s">
        <v>113</v>
      </c>
    </row>
    <row r="10" spans="2:3" ht="13" customHeight="1" x14ac:dyDescent="0.3">
      <c r="B10" s="41" t="s">
        <v>114</v>
      </c>
      <c r="C10" s="41"/>
    </row>
    <row r="11" spans="2:3" ht="13" customHeight="1" x14ac:dyDescent="0.3">
      <c r="B11" s="41" t="s">
        <v>115</v>
      </c>
      <c r="C11" s="41" t="s">
        <v>116</v>
      </c>
    </row>
    <row r="12" spans="2:3" ht="13" customHeight="1" x14ac:dyDescent="0.3">
      <c r="B12" s="28">
        <v>1000</v>
      </c>
      <c r="C12" t="s">
        <v>117</v>
      </c>
    </row>
    <row r="13" spans="2:3" ht="13" customHeight="1" x14ac:dyDescent="0.3">
      <c r="B13" s="38">
        <v>1000</v>
      </c>
      <c r="C13" t="s">
        <v>118</v>
      </c>
    </row>
    <row r="14" spans="2:3" ht="13" customHeight="1" x14ac:dyDescent="0.3">
      <c r="B14" s="39"/>
      <c r="C14" t="s">
        <v>119</v>
      </c>
    </row>
    <row r="15" spans="2:3" ht="13" customHeight="1" x14ac:dyDescent="0.3">
      <c r="B15" s="34">
        <v>1000</v>
      </c>
      <c r="C15" t="s">
        <v>120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79"/>
  <sheetViews>
    <sheetView zoomScaleNormal="10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5" sqref="H5"/>
    </sheetView>
  </sheetViews>
  <sheetFormatPr defaultRowHeight="13" x14ac:dyDescent="0.3"/>
  <cols>
    <col min="1" max="1" width="34.8984375" bestFit="1" customWidth="1"/>
    <col min="2" max="5" width="11.5" customWidth="1"/>
    <col min="6" max="6" width="41.19921875" customWidth="1"/>
    <col min="7" max="7" width="11.5" customWidth="1"/>
    <col min="8" max="31" width="12.3984375" customWidth="1"/>
  </cols>
  <sheetData>
    <row r="1" spans="1:31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3">
      <c r="A2" s="3" t="s">
        <v>111</v>
      </c>
      <c r="B2" s="37">
        <f>'Control Panel'!$B$4</f>
        <v>0</v>
      </c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3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3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3">
      <c r="A6" s="1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3">
      <c r="A7" s="1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3">
      <c r="A8" s="1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3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3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3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3">
      <c r="A12" s="1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3">
      <c r="A13" s="1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3">
      <c r="A14" s="1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3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3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3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3">
      <c r="A18" s="1" t="s">
        <v>17</v>
      </c>
      <c r="B18" s="8"/>
      <c r="C18" s="8"/>
      <c r="D18" s="8"/>
      <c r="E18" s="8"/>
      <c r="F18" s="1"/>
      <c r="G18" s="1"/>
      <c r="H18" s="30">
        <f t="shared" ref="H18:AE18" si="4">H6-H12</f>
        <v>1082589.4610153912</v>
      </c>
      <c r="I18" s="30">
        <f t="shared" si="4"/>
        <v>1178654.6346629211</v>
      </c>
      <c r="J18" s="30">
        <f t="shared" si="4"/>
        <v>1190559.3198857899</v>
      </c>
      <c r="K18" s="30">
        <f t="shared" si="4"/>
        <v>1181354.9651812827</v>
      </c>
      <c r="L18" s="30">
        <f t="shared" si="4"/>
        <v>1240098.1609196006</v>
      </c>
      <c r="M18" s="30">
        <f t="shared" si="4"/>
        <v>1148661.8451043731</v>
      </c>
      <c r="N18" s="30">
        <f t="shared" si="4"/>
        <v>1130549.4589105113</v>
      </c>
      <c r="O18" s="30">
        <f t="shared" si="4"/>
        <v>1172067.8260457488</v>
      </c>
      <c r="P18" s="30">
        <f t="shared" si="4"/>
        <v>1100207.0741740419</v>
      </c>
      <c r="Q18" s="30">
        <f t="shared" si="4"/>
        <v>1141388.5039499635</v>
      </c>
      <c r="R18" s="30">
        <f t="shared" si="4"/>
        <v>1146741.4669230324</v>
      </c>
      <c r="S18" s="30">
        <f t="shared" si="4"/>
        <v>1208068.8866418516</v>
      </c>
      <c r="T18" s="30">
        <f t="shared" si="4"/>
        <v>1028208.6794499992</v>
      </c>
      <c r="U18" s="30">
        <f t="shared" si="4"/>
        <v>1191308.8034999995</v>
      </c>
      <c r="V18" s="30">
        <f t="shared" si="4"/>
        <v>1022946.8050499996</v>
      </c>
      <c r="W18" s="30">
        <f t="shared" si="4"/>
        <v>1134802.5788499992</v>
      </c>
      <c r="X18" s="30">
        <f t="shared" si="4"/>
        <v>1126183.0859999997</v>
      </c>
      <c r="Y18" s="30">
        <f t="shared" si="4"/>
        <v>1075495.4384999988</v>
      </c>
      <c r="Z18" s="30">
        <f t="shared" si="4"/>
        <v>1024749.5125499992</v>
      </c>
      <c r="AA18" s="30">
        <f t="shared" si="4"/>
        <v>1085928.7008999996</v>
      </c>
      <c r="AB18" s="30">
        <f t="shared" si="4"/>
        <v>1033015.4493000004</v>
      </c>
      <c r="AC18" s="30">
        <f t="shared" si="4"/>
        <v>1101316.8925999994</v>
      </c>
      <c r="AD18" s="30">
        <f t="shared" si="4"/>
        <v>1129289.5035499991</v>
      </c>
      <c r="AE18" s="30">
        <f t="shared" si="4"/>
        <v>1175541.8469999996</v>
      </c>
    </row>
    <row r="19" spans="1:31" x14ac:dyDescent="0.3">
      <c r="A19" s="1" t="s">
        <v>18</v>
      </c>
      <c r="B19" s="8"/>
      <c r="C19" s="8"/>
      <c r="D19" s="8"/>
      <c r="E19" s="8"/>
      <c r="F19" s="1"/>
      <c r="G19" s="1"/>
      <c r="H19" s="30">
        <f t="shared" ref="H19:AE19" si="5">H7-H13</f>
        <v>288466.2227364101</v>
      </c>
      <c r="I19" s="30">
        <f t="shared" si="5"/>
        <v>260889.71229260927</v>
      </c>
      <c r="J19" s="30">
        <f t="shared" si="5"/>
        <v>319809.33711408381</v>
      </c>
      <c r="K19" s="30">
        <f t="shared" si="5"/>
        <v>289605.80684700696</v>
      </c>
      <c r="L19" s="30">
        <f t="shared" si="5"/>
        <v>302411.82901481504</v>
      </c>
      <c r="M19" s="30">
        <f t="shared" si="5"/>
        <v>315306.29372922779</v>
      </c>
      <c r="N19" s="30">
        <f t="shared" si="5"/>
        <v>333335.69805505936</v>
      </c>
      <c r="O19" s="30">
        <f t="shared" si="5"/>
        <v>297937.71836763498</v>
      </c>
      <c r="P19" s="30">
        <f t="shared" si="5"/>
        <v>304912.46997847973</v>
      </c>
      <c r="Q19" s="30">
        <f t="shared" si="5"/>
        <v>257267.96523758388</v>
      </c>
      <c r="R19" s="30">
        <f t="shared" si="5"/>
        <v>255192.04920377833</v>
      </c>
      <c r="S19" s="30">
        <f t="shared" si="5"/>
        <v>273849.29671187815</v>
      </c>
      <c r="T19" s="30">
        <f t="shared" si="5"/>
        <v>282759.88386555103</v>
      </c>
      <c r="U19" s="30">
        <f t="shared" si="5"/>
        <v>338339.74018473492</v>
      </c>
      <c r="V19" s="30">
        <f t="shared" si="5"/>
        <v>285572.19775985705</v>
      </c>
      <c r="W19" s="30">
        <f t="shared" si="5"/>
        <v>283848.03106396919</v>
      </c>
      <c r="X19" s="30">
        <f t="shared" si="5"/>
        <v>312709.28184731852</v>
      </c>
      <c r="Y19" s="30">
        <f t="shared" si="5"/>
        <v>276452.90380475001</v>
      </c>
      <c r="Z19" s="30">
        <f t="shared" si="5"/>
        <v>311172.2539076063</v>
      </c>
      <c r="AA19" s="30">
        <f t="shared" si="5"/>
        <v>327411.58509868069</v>
      </c>
      <c r="AB19" s="30">
        <f t="shared" si="5"/>
        <v>319785.85578449041</v>
      </c>
      <c r="AC19" s="30">
        <f t="shared" si="5"/>
        <v>318401.82911112066</v>
      </c>
      <c r="AD19" s="30">
        <f t="shared" si="5"/>
        <v>284611.94022954203</v>
      </c>
      <c r="AE19" s="30">
        <f t="shared" si="5"/>
        <v>342204.15610838716</v>
      </c>
    </row>
    <row r="20" spans="1:31" x14ac:dyDescent="0.3">
      <c r="A20" s="1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3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6">SUM(I18:I20)</f>
        <v>1439544.3469555303</v>
      </c>
      <c r="J21" s="29">
        <f t="shared" si="6"/>
        <v>1510368.6569998737</v>
      </c>
      <c r="K21" s="29">
        <f t="shared" si="6"/>
        <v>1470960.7720282897</v>
      </c>
      <c r="L21" s="29">
        <f t="shared" si="6"/>
        <v>1542509.9899344156</v>
      </c>
      <c r="M21" s="29">
        <f t="shared" si="6"/>
        <v>1463968.1388336008</v>
      </c>
      <c r="N21" s="29">
        <f t="shared" si="6"/>
        <v>1463885.1569655708</v>
      </c>
      <c r="O21" s="29">
        <f t="shared" si="6"/>
        <v>1470005.5444133838</v>
      </c>
      <c r="P21" s="29">
        <f t="shared" si="6"/>
        <v>1405119.5441525215</v>
      </c>
      <c r="Q21" s="29">
        <f t="shared" si="6"/>
        <v>1398656.4691875475</v>
      </c>
      <c r="R21" s="29">
        <f t="shared" si="6"/>
        <v>1401933.5161268108</v>
      </c>
      <c r="S21" s="29">
        <f t="shared" si="6"/>
        <v>1481918.1833537298</v>
      </c>
      <c r="T21" s="29">
        <f t="shared" si="6"/>
        <v>1310968.5633155503</v>
      </c>
      <c r="U21" s="29">
        <f t="shared" si="6"/>
        <v>1529648.5436847345</v>
      </c>
      <c r="V21" s="29">
        <f t="shared" si="6"/>
        <v>1308519.0028098566</v>
      </c>
      <c r="W21" s="29">
        <f t="shared" si="6"/>
        <v>1418650.6099139685</v>
      </c>
      <c r="X21" s="29">
        <f t="shared" si="6"/>
        <v>1438892.3678473183</v>
      </c>
      <c r="Y21" s="29">
        <f t="shared" si="6"/>
        <v>1351948.3423047487</v>
      </c>
      <c r="Z21" s="29">
        <f t="shared" si="6"/>
        <v>1335921.7664576054</v>
      </c>
      <c r="AA21" s="29">
        <f t="shared" si="6"/>
        <v>1413340.2859986802</v>
      </c>
      <c r="AB21" s="29">
        <f t="shared" si="6"/>
        <v>1352801.3050844909</v>
      </c>
      <c r="AC21" s="29">
        <f t="shared" si="6"/>
        <v>1419718.7217111201</v>
      </c>
      <c r="AD21" s="29">
        <f t="shared" si="6"/>
        <v>1413901.4437795412</v>
      </c>
      <c r="AE21" s="29">
        <f t="shared" si="6"/>
        <v>1517746.0031083869</v>
      </c>
    </row>
    <row r="22" spans="1:31" x14ac:dyDescent="0.3">
      <c r="A22" s="1" t="s">
        <v>20</v>
      </c>
      <c r="B22" s="8"/>
      <c r="C22" s="8"/>
      <c r="D22" s="8"/>
      <c r="E22" s="8"/>
      <c r="F22" s="9" t="s">
        <v>67</v>
      </c>
      <c r="G22" s="1"/>
      <c r="H22" s="33">
        <f t="shared" ref="H22:AE22" si="7">H18/H6</f>
        <v>0.31222562153393235</v>
      </c>
      <c r="I22" s="33">
        <f t="shared" si="7"/>
        <v>0.31538670171319105</v>
      </c>
      <c r="J22" s="33">
        <f t="shared" si="7"/>
        <v>0.31027228122677769</v>
      </c>
      <c r="K22" s="33">
        <f t="shared" si="7"/>
        <v>0.30880555144211685</v>
      </c>
      <c r="L22" s="33">
        <f t="shared" si="7"/>
        <v>0.31228655667451638</v>
      </c>
      <c r="M22" s="33">
        <f t="shared" si="7"/>
        <v>0.30789578422990299</v>
      </c>
      <c r="N22" s="33">
        <f t="shared" si="7"/>
        <v>0.30586355994845216</v>
      </c>
      <c r="O22" s="33">
        <f t="shared" si="7"/>
        <v>0.31753682807555073</v>
      </c>
      <c r="P22" s="33">
        <f t="shared" si="7"/>
        <v>0.30204652588414238</v>
      </c>
      <c r="Q22" s="33">
        <f t="shared" si="7"/>
        <v>0.31114638549264345</v>
      </c>
      <c r="R22" s="33">
        <f t="shared" si="7"/>
        <v>0.31770553379253891</v>
      </c>
      <c r="S22" s="33">
        <f t="shared" si="7"/>
        <v>0.30852983919765864</v>
      </c>
      <c r="T22" s="33">
        <f t="shared" si="7"/>
        <v>0.29215946945637539</v>
      </c>
      <c r="U22" s="33">
        <f t="shared" si="7"/>
        <v>0.31406180181810767</v>
      </c>
      <c r="V22" s="33">
        <f t="shared" si="7"/>
        <v>0.26265093289594771</v>
      </c>
      <c r="W22" s="33">
        <f t="shared" si="7"/>
        <v>0.29225298791652027</v>
      </c>
      <c r="X22" s="33">
        <f t="shared" si="7"/>
        <v>0.27940886673704723</v>
      </c>
      <c r="Y22" s="33">
        <f t="shared" si="7"/>
        <v>0.2840233709538828</v>
      </c>
      <c r="Z22" s="33">
        <f t="shared" si="7"/>
        <v>0.27314285886453071</v>
      </c>
      <c r="AA22" s="33">
        <f t="shared" si="7"/>
        <v>0.28985221740217981</v>
      </c>
      <c r="AB22" s="33">
        <f t="shared" si="7"/>
        <v>0.27940886825766947</v>
      </c>
      <c r="AC22" s="33">
        <f t="shared" si="7"/>
        <v>0.29578593896009081</v>
      </c>
      <c r="AD22" s="33">
        <f t="shared" si="7"/>
        <v>0.30824675370152937</v>
      </c>
      <c r="AE22" s="33">
        <f t="shared" si="7"/>
        <v>0.29578593913277162</v>
      </c>
    </row>
    <row r="23" spans="1:31" x14ac:dyDescent="0.3">
      <c r="A23" s="1" t="s">
        <v>21</v>
      </c>
      <c r="B23" s="8"/>
      <c r="C23" s="8"/>
      <c r="D23" s="8"/>
      <c r="E23" s="8"/>
      <c r="F23" s="9" t="s">
        <v>67</v>
      </c>
      <c r="G23" s="1"/>
      <c r="H23" s="33">
        <f t="shared" ref="H23:AE23" si="8">H19/H7</f>
        <v>0.51105792703426256</v>
      </c>
      <c r="I23" s="33">
        <f t="shared" si="8"/>
        <v>0.51193542846987983</v>
      </c>
      <c r="J23" s="33">
        <f t="shared" si="8"/>
        <v>0.51198058358973042</v>
      </c>
      <c r="K23" s="33">
        <f t="shared" si="8"/>
        <v>0.50662644276875479</v>
      </c>
      <c r="L23" s="33">
        <f t="shared" si="8"/>
        <v>0.50964985090428816</v>
      </c>
      <c r="M23" s="33">
        <f t="shared" si="8"/>
        <v>0.5191759886988655</v>
      </c>
      <c r="N23" s="33">
        <f t="shared" si="8"/>
        <v>0.51103149169119944</v>
      </c>
      <c r="O23" s="33">
        <f t="shared" si="8"/>
        <v>0.49583509372332762</v>
      </c>
      <c r="P23" s="33">
        <f t="shared" si="8"/>
        <v>0.51421532193500519</v>
      </c>
      <c r="Q23" s="33">
        <f t="shared" si="8"/>
        <v>0.51430222125978287</v>
      </c>
      <c r="R23" s="33">
        <f t="shared" si="8"/>
        <v>0.51847500454853745</v>
      </c>
      <c r="S23" s="33">
        <f t="shared" si="8"/>
        <v>0.51288326691032193</v>
      </c>
      <c r="T23" s="33">
        <f t="shared" si="8"/>
        <v>0.5089460752468532</v>
      </c>
      <c r="U23" s="33">
        <f t="shared" si="8"/>
        <v>0.5010665038336044</v>
      </c>
      <c r="V23" s="33">
        <f t="shared" si="8"/>
        <v>0.50317517134264056</v>
      </c>
      <c r="W23" s="33">
        <f t="shared" si="8"/>
        <v>0.50748442554441908</v>
      </c>
      <c r="X23" s="33">
        <f t="shared" si="8"/>
        <v>0.49717356686471759</v>
      </c>
      <c r="Y23" s="33">
        <f t="shared" si="8"/>
        <v>0.5010072846450645</v>
      </c>
      <c r="Z23" s="33">
        <f t="shared" si="8"/>
        <v>0.51928854848062811</v>
      </c>
      <c r="AA23" s="33">
        <f t="shared" si="8"/>
        <v>0.51404359340289163</v>
      </c>
      <c r="AB23" s="33">
        <f t="shared" si="8"/>
        <v>0.50877201327315769</v>
      </c>
      <c r="AC23" s="33">
        <f t="shared" si="8"/>
        <v>0.51470168724535426</v>
      </c>
      <c r="AD23" s="33">
        <f t="shared" si="8"/>
        <v>0.50355374467538494</v>
      </c>
      <c r="AE23" s="33">
        <f t="shared" si="8"/>
        <v>0.51825025347821985</v>
      </c>
    </row>
    <row r="24" spans="1:31" x14ac:dyDescent="0.3">
      <c r="A24" s="1" t="s">
        <v>22</v>
      </c>
      <c r="B24" s="8"/>
      <c r="C24" s="8"/>
      <c r="D24" s="8"/>
      <c r="E24" s="8"/>
      <c r="F24" s="1"/>
      <c r="G24" s="1"/>
      <c r="H24" s="33">
        <f t="shared" ref="H24:AE24" si="9">H21/H9</f>
        <v>0.34006214420534608</v>
      </c>
      <c r="I24" s="33">
        <f t="shared" si="9"/>
        <v>0.33897254907209529</v>
      </c>
      <c r="J24" s="33">
        <f t="shared" si="9"/>
        <v>0.33851144374746422</v>
      </c>
      <c r="K24" s="33">
        <f t="shared" si="9"/>
        <v>0.33452226734157259</v>
      </c>
      <c r="L24" s="33">
        <f t="shared" si="9"/>
        <v>0.33794378488979487</v>
      </c>
      <c r="M24" s="33">
        <f t="shared" si="9"/>
        <v>0.33747501306985739</v>
      </c>
      <c r="N24" s="33">
        <f t="shared" si="9"/>
        <v>0.33663874980422615</v>
      </c>
      <c r="O24" s="33">
        <f t="shared" si="9"/>
        <v>0.34249858523300597</v>
      </c>
      <c r="P24" s="33">
        <f t="shared" si="9"/>
        <v>0.33175015735130048</v>
      </c>
      <c r="Q24" s="33">
        <f t="shared" si="9"/>
        <v>0.3355250859796412</v>
      </c>
      <c r="R24" s="33">
        <f t="shared" si="9"/>
        <v>0.34179787045947346</v>
      </c>
      <c r="S24" s="33">
        <f t="shared" si="9"/>
        <v>0.3330522504864365</v>
      </c>
      <c r="T24" s="33">
        <f t="shared" si="9"/>
        <v>0.32171640467787227</v>
      </c>
      <c r="U24" s="33">
        <f t="shared" si="9"/>
        <v>0.3423204479450811</v>
      </c>
      <c r="V24" s="33">
        <f t="shared" si="9"/>
        <v>0.29324255688453937</v>
      </c>
      <c r="W24" s="33">
        <f t="shared" si="9"/>
        <v>0.31935265503022708</v>
      </c>
      <c r="X24" s="33">
        <f t="shared" si="9"/>
        <v>0.30880395496641716</v>
      </c>
      <c r="Y24" s="33">
        <f t="shared" si="9"/>
        <v>0.31162096515406057</v>
      </c>
      <c r="Z24" s="33">
        <f t="shared" si="9"/>
        <v>0.30704308981679185</v>
      </c>
      <c r="AA24" s="33">
        <f t="shared" si="9"/>
        <v>0.32242834603464993</v>
      </c>
      <c r="AB24" s="33">
        <f t="shared" si="9"/>
        <v>0.31273648079813415</v>
      </c>
      <c r="AC24" s="33">
        <f t="shared" si="9"/>
        <v>0.32697554822656777</v>
      </c>
      <c r="AD24" s="33">
        <f t="shared" si="9"/>
        <v>0.33435083081960659</v>
      </c>
      <c r="AE24" s="33">
        <f t="shared" si="9"/>
        <v>0.32748112378207589</v>
      </c>
    </row>
    <row r="25" spans="1:31" x14ac:dyDescent="0.3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3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3">
      <c r="A27" s="1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3">
      <c r="A28" s="1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3">
      <c r="A29" s="1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3">
      <c r="A30" s="1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3">
      <c r="A31" s="1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3">
      <c r="A32" s="1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3">
      <c r="A33" s="1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3">
      <c r="A34" s="1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3">
      <c r="A35" s="1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3">
      <c r="A36" s="1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3">
      <c r="A37" s="1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3">
      <c r="A38" s="1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3">
      <c r="A39" s="1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3">
      <c r="A40" s="1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3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10">SUM(I27:I40)</f>
        <v>1078697.27</v>
      </c>
      <c r="J41" s="29">
        <f t="shared" si="10"/>
        <v>1104198.1099999999</v>
      </c>
      <c r="K41" s="29">
        <f t="shared" si="10"/>
        <v>1087887.5900000001</v>
      </c>
      <c r="L41" s="29">
        <f t="shared" si="10"/>
        <v>1096184.28</v>
      </c>
      <c r="M41" s="29">
        <f t="shared" si="10"/>
        <v>1099331.0599999998</v>
      </c>
      <c r="N41" s="29">
        <f t="shared" si="10"/>
        <v>1113691.3600000001</v>
      </c>
      <c r="O41" s="29">
        <f t="shared" si="10"/>
        <v>1096675.8800000001</v>
      </c>
      <c r="P41" s="29">
        <f t="shared" si="10"/>
        <v>1099673.01</v>
      </c>
      <c r="Q41" s="29">
        <f t="shared" si="10"/>
        <v>1064022.8400000001</v>
      </c>
      <c r="R41" s="29">
        <f t="shared" si="10"/>
        <v>1074652.0499999998</v>
      </c>
      <c r="S41" s="29">
        <f t="shared" si="10"/>
        <v>1084365.82</v>
      </c>
      <c r="T41" s="29">
        <f t="shared" si="10"/>
        <v>1130581.0290000001</v>
      </c>
      <c r="U41" s="29">
        <f t="shared" si="10"/>
        <v>1162311.6689999998</v>
      </c>
      <c r="V41" s="29">
        <f t="shared" si="10"/>
        <v>1130100.493</v>
      </c>
      <c r="W41" s="29">
        <f t="shared" si="10"/>
        <v>1124652.6869999997</v>
      </c>
      <c r="X41" s="29">
        <f t="shared" si="10"/>
        <v>1144051.5109999999</v>
      </c>
      <c r="Y41" s="29">
        <f t="shared" si="10"/>
        <v>1124084.8629999999</v>
      </c>
      <c r="Z41" s="29">
        <f t="shared" si="10"/>
        <v>1139460.818</v>
      </c>
      <c r="AA41" s="29">
        <f t="shared" si="10"/>
        <v>1146876.7470000002</v>
      </c>
      <c r="AB41" s="29">
        <f t="shared" si="10"/>
        <v>1147342.53</v>
      </c>
      <c r="AC41" s="29">
        <f t="shared" si="10"/>
        <v>1131285.6670000001</v>
      </c>
      <c r="AD41" s="29">
        <f t="shared" si="10"/>
        <v>1131467.7760000001</v>
      </c>
      <c r="AE41" s="29">
        <f t="shared" si="10"/>
        <v>1154458.0789999999</v>
      </c>
    </row>
    <row r="42" spans="1:31" x14ac:dyDescent="0.3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3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11">H21-H41</f>
        <v>281984.46375180129</v>
      </c>
      <c r="I43" s="29">
        <f t="shared" si="11"/>
        <v>360847.07695553033</v>
      </c>
      <c r="J43" s="29">
        <f t="shared" si="11"/>
        <v>406170.54699987383</v>
      </c>
      <c r="K43" s="29">
        <f t="shared" si="11"/>
        <v>383073.18202828965</v>
      </c>
      <c r="L43" s="29">
        <f t="shared" si="11"/>
        <v>446325.70993441553</v>
      </c>
      <c r="M43" s="29">
        <f t="shared" si="11"/>
        <v>364637.07883360097</v>
      </c>
      <c r="N43" s="29">
        <f t="shared" si="11"/>
        <v>350193.79696557065</v>
      </c>
      <c r="O43" s="29">
        <f t="shared" si="11"/>
        <v>373329.6644133837</v>
      </c>
      <c r="P43" s="29">
        <f t="shared" si="11"/>
        <v>305446.53415252152</v>
      </c>
      <c r="Q43" s="29">
        <f t="shared" si="11"/>
        <v>334633.62918754737</v>
      </c>
      <c r="R43" s="29">
        <f t="shared" si="11"/>
        <v>327281.46612681099</v>
      </c>
      <c r="S43" s="29">
        <f t="shared" si="11"/>
        <v>397552.36335372971</v>
      </c>
      <c r="T43" s="29">
        <f t="shared" si="11"/>
        <v>180387.53431555023</v>
      </c>
      <c r="U43" s="29">
        <f t="shared" si="11"/>
        <v>367336.87468473474</v>
      </c>
      <c r="V43" s="29">
        <f t="shared" si="11"/>
        <v>178418.50980985654</v>
      </c>
      <c r="W43" s="29">
        <f t="shared" si="11"/>
        <v>293997.9229139688</v>
      </c>
      <c r="X43" s="29">
        <f t="shared" si="11"/>
        <v>294840.85684731835</v>
      </c>
      <c r="Y43" s="29">
        <f t="shared" si="11"/>
        <v>227863.47930474882</v>
      </c>
      <c r="Z43" s="29">
        <f t="shared" si="11"/>
        <v>196460.94845760544</v>
      </c>
      <c r="AA43" s="29">
        <f t="shared" si="11"/>
        <v>266463.53899867996</v>
      </c>
      <c r="AB43" s="29">
        <f t="shared" si="11"/>
        <v>205458.77508449089</v>
      </c>
      <c r="AC43" s="29">
        <f t="shared" si="11"/>
        <v>288433.05471111997</v>
      </c>
      <c r="AD43" s="29">
        <f t="shared" si="11"/>
        <v>282433.66777954111</v>
      </c>
      <c r="AE43" s="29">
        <f t="shared" si="11"/>
        <v>363287.92410838697</v>
      </c>
    </row>
    <row r="44" spans="1:31" x14ac:dyDescent="0.3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12">H43/H9</f>
        <v>6.9940442618369514E-2</v>
      </c>
      <c r="I44" s="33">
        <f t="shared" si="12"/>
        <v>8.4969423664868315E-2</v>
      </c>
      <c r="J44" s="33">
        <f t="shared" si="12"/>
        <v>9.1032992266758914E-2</v>
      </c>
      <c r="K44" s="33">
        <f t="shared" si="12"/>
        <v>8.7117557345295318E-2</v>
      </c>
      <c r="L44" s="33">
        <f t="shared" si="12"/>
        <v>9.7784131508460589E-2</v>
      </c>
      <c r="M44" s="33">
        <f t="shared" si="12"/>
        <v>8.4056407841749503E-2</v>
      </c>
      <c r="N44" s="33">
        <f t="shared" si="12"/>
        <v>8.0531455243423408E-2</v>
      </c>
      <c r="O44" s="33">
        <f t="shared" si="12"/>
        <v>8.6982584775299063E-2</v>
      </c>
      <c r="P44" s="33">
        <f t="shared" si="12"/>
        <v>7.2116238215607018E-2</v>
      </c>
      <c r="Q44" s="33">
        <f t="shared" si="12"/>
        <v>8.0275592812330335E-2</v>
      </c>
      <c r="R44" s="33">
        <f t="shared" si="12"/>
        <v>7.9792734017837486E-2</v>
      </c>
      <c r="S44" s="33">
        <f t="shared" si="12"/>
        <v>8.9347516474569316E-2</v>
      </c>
      <c r="T44" s="33">
        <f t="shared" si="12"/>
        <v>4.4267750282228867E-2</v>
      </c>
      <c r="U44" s="33">
        <f t="shared" si="12"/>
        <v>8.2206415328527488E-2</v>
      </c>
      <c r="V44" s="33">
        <f t="shared" si="12"/>
        <v>3.9984058236695173E-2</v>
      </c>
      <c r="W44" s="33">
        <f t="shared" si="12"/>
        <v>6.6181917238693266E-2</v>
      </c>
      <c r="X44" s="33">
        <f t="shared" si="12"/>
        <v>6.3276465088457745E-2</v>
      </c>
      <c r="Y44" s="33">
        <f t="shared" si="12"/>
        <v>5.2522004815108617E-2</v>
      </c>
      <c r="Z44" s="33">
        <f t="shared" si="12"/>
        <v>4.5153824241305179E-2</v>
      </c>
      <c r="AA44" s="33">
        <f t="shared" si="12"/>
        <v>6.0788897768646807E-2</v>
      </c>
      <c r="AB44" s="33">
        <f t="shared" si="12"/>
        <v>4.7497333146796425E-2</v>
      </c>
      <c r="AC44" s="33">
        <f t="shared" si="12"/>
        <v>6.6429043125643933E-2</v>
      </c>
      <c r="AD44" s="33">
        <f t="shared" si="12"/>
        <v>6.6788199339474164E-2</v>
      </c>
      <c r="AE44" s="33">
        <f t="shared" si="12"/>
        <v>7.8385933746370123E-2</v>
      </c>
    </row>
    <row r="45" spans="1:31" x14ac:dyDescent="0.3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3">
      <c r="A46" s="1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3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3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13">H43-H46</f>
        <v>197389.12462626089</v>
      </c>
      <c r="I48" s="29">
        <f t="shared" si="13"/>
        <v>252592.95386887123</v>
      </c>
      <c r="J48" s="29">
        <f t="shared" si="13"/>
        <v>284319.38289991167</v>
      </c>
      <c r="K48" s="29">
        <f t="shared" si="13"/>
        <v>268151.22741980274</v>
      </c>
      <c r="L48" s="29">
        <f t="shared" si="13"/>
        <v>312427.99695409089</v>
      </c>
      <c r="M48" s="29">
        <f t="shared" si="13"/>
        <v>255245.95518352068</v>
      </c>
      <c r="N48" s="29">
        <f t="shared" si="13"/>
        <v>245135.65787589946</v>
      </c>
      <c r="O48" s="29">
        <f t="shared" si="13"/>
        <v>261330.76508936859</v>
      </c>
      <c r="P48" s="29">
        <f t="shared" si="13"/>
        <v>213812.57390676509</v>
      </c>
      <c r="Q48" s="29">
        <f t="shared" si="13"/>
        <v>234243.54043128318</v>
      </c>
      <c r="R48" s="29">
        <f t="shared" si="13"/>
        <v>229097.02628876769</v>
      </c>
      <c r="S48" s="29">
        <f t="shared" si="13"/>
        <v>278286.65434761078</v>
      </c>
      <c r="T48" s="29">
        <f t="shared" si="13"/>
        <v>126271.27402088518</v>
      </c>
      <c r="U48" s="29">
        <f t="shared" si="13"/>
        <v>257135.81227931433</v>
      </c>
      <c r="V48" s="29">
        <f t="shared" si="13"/>
        <v>124892.95686689958</v>
      </c>
      <c r="W48" s="29">
        <f t="shared" si="13"/>
        <v>205798.54603977816</v>
      </c>
      <c r="X48" s="29">
        <f t="shared" si="13"/>
        <v>206388.59979312285</v>
      </c>
      <c r="Y48" s="29">
        <f t="shared" si="13"/>
        <v>159504.43551332416</v>
      </c>
      <c r="Z48" s="29">
        <f t="shared" si="13"/>
        <v>137522.6639203238</v>
      </c>
      <c r="AA48" s="29">
        <f t="shared" si="13"/>
        <v>186524.47729907598</v>
      </c>
      <c r="AB48" s="29">
        <f t="shared" si="13"/>
        <v>143821.14255914363</v>
      </c>
      <c r="AC48" s="29">
        <f t="shared" si="13"/>
        <v>201903.13829778397</v>
      </c>
      <c r="AD48" s="29">
        <f t="shared" si="13"/>
        <v>197703.56744567878</v>
      </c>
      <c r="AE48" s="29">
        <f t="shared" si="13"/>
        <v>254301.5468758709</v>
      </c>
    </row>
    <row r="49" spans="1:31" x14ac:dyDescent="0.3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4">H48/H$9</f>
        <v>4.8958309832858656E-2</v>
      </c>
      <c r="I49" s="33">
        <f t="shared" si="14"/>
        <v>5.9478596565407826E-2</v>
      </c>
      <c r="J49" s="33">
        <f t="shared" si="14"/>
        <v>6.3723094586731241E-2</v>
      </c>
      <c r="K49" s="33">
        <f t="shared" si="14"/>
        <v>6.0982290141706717E-2</v>
      </c>
      <c r="L49" s="33">
        <f t="shared" si="14"/>
        <v>6.8448892055922417E-2</v>
      </c>
      <c r="M49" s="33">
        <f t="shared" si="14"/>
        <v>5.8839485489224658E-2</v>
      </c>
      <c r="N49" s="33">
        <f t="shared" si="14"/>
        <v>5.637201867039638E-2</v>
      </c>
      <c r="O49" s="33">
        <f t="shared" si="14"/>
        <v>6.0887809342709348E-2</v>
      </c>
      <c r="P49" s="33">
        <f t="shared" si="14"/>
        <v>5.0481366750924919E-2</v>
      </c>
      <c r="Q49" s="33">
        <f t="shared" si="14"/>
        <v>5.6192914968631241E-2</v>
      </c>
      <c r="R49" s="33">
        <f t="shared" si="14"/>
        <v>5.5854913812486237E-2</v>
      </c>
      <c r="S49" s="33">
        <f t="shared" si="14"/>
        <v>6.254326153219851E-2</v>
      </c>
      <c r="T49" s="33">
        <f t="shared" si="14"/>
        <v>3.098742519756021E-2</v>
      </c>
      <c r="U49" s="33">
        <f t="shared" si="14"/>
        <v>5.7544490729969248E-2</v>
      </c>
      <c r="V49" s="33">
        <f t="shared" si="14"/>
        <v>2.7988840765686623E-2</v>
      </c>
      <c r="W49" s="33">
        <f t="shared" si="14"/>
        <v>4.6327342067085282E-2</v>
      </c>
      <c r="X49" s="33">
        <f t="shared" si="14"/>
        <v>4.429352556192042E-2</v>
      </c>
      <c r="Y49" s="33">
        <f t="shared" si="14"/>
        <v>3.676540337057603E-2</v>
      </c>
      <c r="Z49" s="33">
        <f t="shared" si="14"/>
        <v>3.1607676968913624E-2</v>
      </c>
      <c r="AA49" s="33">
        <f t="shared" si="14"/>
        <v>4.2552228438052772E-2</v>
      </c>
      <c r="AB49" s="33">
        <f t="shared" si="14"/>
        <v>3.3248133202757497E-2</v>
      </c>
      <c r="AC49" s="33">
        <f t="shared" si="14"/>
        <v>4.6500330187950752E-2</v>
      </c>
      <c r="AD49" s="33">
        <f t="shared" si="14"/>
        <v>4.6751739537631919E-2</v>
      </c>
      <c r="AE49" s="33">
        <f t="shared" si="14"/>
        <v>5.4870153622459089E-2</v>
      </c>
    </row>
    <row r="50" spans="1:31" x14ac:dyDescent="0.3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3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3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3">
      <c r="A53" s="1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3">
      <c r="A54" s="1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3">
      <c r="A55" s="1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3">
      <c r="A56" s="1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3">
      <c r="A57" s="1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3">
      <c r="A58" s="1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3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5">SUM(I53:I58)</f>
        <v>19724453.726955529</v>
      </c>
      <c r="J59" s="29">
        <f t="shared" si="15"/>
        <v>20276538.0839554</v>
      </c>
      <c r="K59" s="29">
        <f t="shared" si="15"/>
        <v>20446056.539671529</v>
      </c>
      <c r="L59" s="29">
        <f t="shared" si="15"/>
        <v>20823290.529605947</v>
      </c>
      <c r="M59" s="29">
        <f t="shared" si="15"/>
        <v>20629343.860850736</v>
      </c>
      <c r="N59" s="29">
        <f t="shared" si="15"/>
        <v>21164959.04781631</v>
      </c>
      <c r="O59" s="29">
        <f t="shared" si="15"/>
        <v>20640305.88222969</v>
      </c>
      <c r="P59" s="29">
        <f t="shared" si="15"/>
        <v>20702484.524318445</v>
      </c>
      <c r="Q59" s="29">
        <f t="shared" si="15"/>
        <v>20892835.303505991</v>
      </c>
      <c r="R59" s="29">
        <f t="shared" si="15"/>
        <v>20962190.629632805</v>
      </c>
      <c r="S59" s="29">
        <f t="shared" si="15"/>
        <v>21089954.602986533</v>
      </c>
      <c r="T59" s="29">
        <f t="shared" si="15"/>
        <v>20428479.719455902</v>
      </c>
      <c r="U59" s="29">
        <f t="shared" si="15"/>
        <v>21403734.084140636</v>
      </c>
      <c r="V59" s="29">
        <f t="shared" si="15"/>
        <v>21349332.72395049</v>
      </c>
      <c r="W59" s="29">
        <f t="shared" si="15"/>
        <v>20991656.251221418</v>
      </c>
      <c r="X59" s="29">
        <f t="shared" si="15"/>
        <v>21680129.378068738</v>
      </c>
      <c r="Y59" s="29">
        <f t="shared" si="15"/>
        <v>21602779.703445099</v>
      </c>
      <c r="Z59" s="29">
        <f t="shared" si="15"/>
        <v>21935108.081902705</v>
      </c>
      <c r="AA59" s="29">
        <f t="shared" si="15"/>
        <v>21409971.080901384</v>
      </c>
      <c r="AB59" s="29">
        <f t="shared" si="15"/>
        <v>21084268.385957565</v>
      </c>
      <c r="AC59" s="29">
        <f t="shared" si="15"/>
        <v>21169787.420668684</v>
      </c>
      <c r="AD59" s="29">
        <f t="shared" si="15"/>
        <v>21380109.298448227</v>
      </c>
      <c r="AE59" s="29">
        <f t="shared" si="15"/>
        <v>21429205.562556613</v>
      </c>
    </row>
    <row r="60" spans="1:31" x14ac:dyDescent="0.3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3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3">
      <c r="A62" s="1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3">
      <c r="A63" s="1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3">
      <c r="A64" s="10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3">
      <c r="A65" s="10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3">
      <c r="A66" s="1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3">
      <c r="A67" s="1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3">
      <c r="A68" s="1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3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6">SUM(I62:I68)</f>
        <v>13882061.4422122</v>
      </c>
      <c r="J69" s="29">
        <f t="shared" si="16"/>
        <v>14149826.416312162</v>
      </c>
      <c r="K69" s="29">
        <f t="shared" si="16"/>
        <v>14051193.644608486</v>
      </c>
      <c r="L69" s="29">
        <f t="shared" si="16"/>
        <v>14365999.637588812</v>
      </c>
      <c r="M69" s="29">
        <f t="shared" si="16"/>
        <v>13916807.01365008</v>
      </c>
      <c r="N69" s="29">
        <f t="shared" si="16"/>
        <v>14207286.542739753</v>
      </c>
      <c r="O69" s="29">
        <f t="shared" si="16"/>
        <v>13421302.612063766</v>
      </c>
      <c r="P69" s="29">
        <f t="shared" si="16"/>
        <v>13269668.680245757</v>
      </c>
      <c r="Q69" s="29">
        <f t="shared" si="16"/>
        <v>13225775.919002019</v>
      </c>
      <c r="R69" s="29">
        <f t="shared" si="16"/>
        <v>13316034.218840064</v>
      </c>
      <c r="S69" s="29">
        <f t="shared" si="16"/>
        <v>13165511.537846182</v>
      </c>
      <c r="T69" s="29">
        <f t="shared" si="16"/>
        <v>12377765.380294664</v>
      </c>
      <c r="U69" s="29">
        <f t="shared" si="16"/>
        <v>13095883.932700085</v>
      </c>
      <c r="V69" s="29">
        <f t="shared" si="16"/>
        <v>12916589.615643043</v>
      </c>
      <c r="W69" s="29">
        <f t="shared" si="16"/>
        <v>12353114.59687419</v>
      </c>
      <c r="X69" s="29">
        <f t="shared" si="16"/>
        <v>12835199.123928387</v>
      </c>
      <c r="Y69" s="29">
        <f t="shared" si="16"/>
        <v>12598345.013791425</v>
      </c>
      <c r="Z69" s="29">
        <f t="shared" si="16"/>
        <v>12793150.728328707</v>
      </c>
      <c r="AA69" s="29">
        <f t="shared" si="16"/>
        <v>12331489.250028308</v>
      </c>
      <c r="AB69" s="29">
        <f t="shared" si="16"/>
        <v>11861965.412525348</v>
      </c>
      <c r="AC69" s="29">
        <f t="shared" si="16"/>
        <v>11745581.308938682</v>
      </c>
      <c r="AD69" s="29">
        <f t="shared" si="16"/>
        <v>11758199.619272545</v>
      </c>
      <c r="AE69" s="29">
        <f t="shared" si="16"/>
        <v>11552994.336505063</v>
      </c>
    </row>
    <row r="70" spans="1:31" x14ac:dyDescent="0.3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3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3">
      <c r="A72" s="1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3">
      <c r="A73" s="1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3">
      <c r="A74" s="1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3">
      <c r="A75" s="1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3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7">SUM(I72:I75)</f>
        <v>5842392.5529711787</v>
      </c>
      <c r="J76" s="29">
        <f t="shared" si="17"/>
        <v>6126711.9358710907</v>
      </c>
      <c r="K76" s="29">
        <f t="shared" si="17"/>
        <v>6394863.1632908937</v>
      </c>
      <c r="L76" s="29">
        <f t="shared" si="17"/>
        <v>6457291.1602449846</v>
      </c>
      <c r="M76" s="29">
        <f t="shared" si="17"/>
        <v>6712537.1154285055</v>
      </c>
      <c r="N76" s="29">
        <f t="shared" si="17"/>
        <v>6957672.7733044047</v>
      </c>
      <c r="O76" s="29">
        <f t="shared" si="17"/>
        <v>7219003.5383937731</v>
      </c>
      <c r="P76" s="29">
        <f t="shared" si="17"/>
        <v>7432816.1123005385</v>
      </c>
      <c r="Q76" s="29">
        <f t="shared" si="17"/>
        <v>7667059.6527318219</v>
      </c>
      <c r="R76" s="29">
        <f t="shared" si="17"/>
        <v>7646156.6790205892</v>
      </c>
      <c r="S76" s="29">
        <f t="shared" si="17"/>
        <v>7924443.3333681999</v>
      </c>
      <c r="T76" s="29">
        <f t="shared" si="17"/>
        <v>8050714.607389085</v>
      </c>
      <c r="U76" s="29">
        <f t="shared" si="17"/>
        <v>8307850.4196683997</v>
      </c>
      <c r="V76" s="29">
        <f t="shared" si="17"/>
        <v>8432743.3765353002</v>
      </c>
      <c r="W76" s="29">
        <f t="shared" si="17"/>
        <v>8638541.922575077</v>
      </c>
      <c r="X76" s="29">
        <f t="shared" si="17"/>
        <v>8844930.5223682001</v>
      </c>
      <c r="Y76" s="29">
        <f t="shared" si="17"/>
        <v>9004434.9578815252</v>
      </c>
      <c r="Z76" s="29">
        <f t="shared" si="17"/>
        <v>9141957.6218018476</v>
      </c>
      <c r="AA76" s="29">
        <f t="shared" si="17"/>
        <v>9078482.0991009232</v>
      </c>
      <c r="AB76" s="29">
        <f t="shared" si="17"/>
        <v>9222303.2416600659</v>
      </c>
      <c r="AC76" s="29">
        <f t="shared" si="17"/>
        <v>9424206.379957851</v>
      </c>
      <c r="AD76" s="29">
        <f t="shared" si="17"/>
        <v>9621909.9474035297</v>
      </c>
      <c r="AE76" s="29">
        <f t="shared" si="17"/>
        <v>9876211.4942794014</v>
      </c>
    </row>
    <row r="77" spans="1:31" x14ac:dyDescent="0.3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3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8">SUM(H69,H76)</f>
        <v>19487721.458227847</v>
      </c>
      <c r="I78" s="29">
        <f t="shared" si="18"/>
        <v>19724453.995183378</v>
      </c>
      <c r="J78" s="29">
        <f t="shared" si="18"/>
        <v>20276538.352183253</v>
      </c>
      <c r="K78" s="29">
        <f t="shared" si="18"/>
        <v>20446056.807899378</v>
      </c>
      <c r="L78" s="29">
        <f t="shared" si="18"/>
        <v>20823290.797833797</v>
      </c>
      <c r="M78" s="29">
        <f t="shared" si="18"/>
        <v>20629344.129078586</v>
      </c>
      <c r="N78" s="29">
        <f t="shared" si="18"/>
        <v>21164959.316044159</v>
      </c>
      <c r="O78" s="29">
        <f t="shared" si="18"/>
        <v>20640306.150457539</v>
      </c>
      <c r="P78" s="29">
        <f t="shared" si="18"/>
        <v>20702484.792546295</v>
      </c>
      <c r="Q78" s="29">
        <f t="shared" si="18"/>
        <v>20892835.57173384</v>
      </c>
      <c r="R78" s="29">
        <f t="shared" si="18"/>
        <v>20962190.897860654</v>
      </c>
      <c r="S78" s="29">
        <f t="shared" si="18"/>
        <v>21089954.871214382</v>
      </c>
      <c r="T78" s="29">
        <f t="shared" si="18"/>
        <v>20428479.987683751</v>
      </c>
      <c r="U78" s="29">
        <f t="shared" si="18"/>
        <v>21403734.352368485</v>
      </c>
      <c r="V78" s="29">
        <f t="shared" si="18"/>
        <v>21349332.992178343</v>
      </c>
      <c r="W78" s="29">
        <f t="shared" si="18"/>
        <v>20991656.519449268</v>
      </c>
      <c r="X78" s="29">
        <f t="shared" si="18"/>
        <v>21680129.646296587</v>
      </c>
      <c r="Y78" s="29">
        <f t="shared" si="18"/>
        <v>21602779.971672952</v>
      </c>
      <c r="Z78" s="29">
        <f t="shared" si="18"/>
        <v>21935108.350130554</v>
      </c>
      <c r="AA78" s="29">
        <f t="shared" si="18"/>
        <v>21409971.34912923</v>
      </c>
      <c r="AB78" s="29">
        <f t="shared" si="18"/>
        <v>21084268.654185414</v>
      </c>
      <c r="AC78" s="29">
        <f t="shared" si="18"/>
        <v>21169787.688896533</v>
      </c>
      <c r="AD78" s="29">
        <f t="shared" si="18"/>
        <v>21380109.566676073</v>
      </c>
      <c r="AE78" s="29">
        <f t="shared" si="18"/>
        <v>21429205.830784462</v>
      </c>
    </row>
    <row r="79" spans="1:31" x14ac:dyDescent="0.3">
      <c r="A79" t="s">
        <v>109</v>
      </c>
      <c r="H79" s="34">
        <f>ROUND(H59-H78,0)</f>
        <v>0</v>
      </c>
      <c r="I79" s="34">
        <f t="shared" ref="I79:M79" si="19">ROUND(I59-I78,0)</f>
        <v>0</v>
      </c>
      <c r="J79" s="34">
        <f t="shared" si="19"/>
        <v>0</v>
      </c>
      <c r="K79" s="34">
        <f t="shared" si="19"/>
        <v>0</v>
      </c>
      <c r="L79" s="34">
        <f t="shared" si="19"/>
        <v>0</v>
      </c>
      <c r="M79" s="34">
        <f t="shared" si="19"/>
        <v>0</v>
      </c>
      <c r="N79" s="34">
        <f t="shared" ref="N79" si="20">ROUND(N59-N78,0)</f>
        <v>0</v>
      </c>
      <c r="O79" s="34">
        <f t="shared" ref="O79" si="21">ROUND(O59-O78,0)</f>
        <v>0</v>
      </c>
      <c r="P79" s="34">
        <f t="shared" ref="P79" si="22">ROUND(P59-P78,0)</f>
        <v>0</v>
      </c>
      <c r="Q79" s="34">
        <f t="shared" ref="Q79" si="23">ROUND(Q59-Q78,0)</f>
        <v>0</v>
      </c>
      <c r="R79" s="34">
        <f t="shared" ref="R79" si="24">ROUND(R59-R78,0)</f>
        <v>0</v>
      </c>
      <c r="S79" s="34">
        <f t="shared" ref="S79" si="25">ROUND(S59-S78,0)</f>
        <v>0</v>
      </c>
      <c r="T79" s="34">
        <f t="shared" ref="T79" si="26">ROUND(T59-T78,0)</f>
        <v>0</v>
      </c>
      <c r="U79" s="34">
        <f t="shared" ref="U79" si="27">ROUND(U59-U78,0)</f>
        <v>0</v>
      </c>
      <c r="V79" s="34">
        <f t="shared" ref="V79" si="28">ROUND(V59-V78,0)</f>
        <v>0</v>
      </c>
      <c r="W79" s="34">
        <f t="shared" ref="W79" si="29">ROUND(W59-W78,0)</f>
        <v>0</v>
      </c>
      <c r="X79" s="34">
        <f t="shared" ref="X79" si="30">ROUND(X59-X78,0)</f>
        <v>0</v>
      </c>
      <c r="Y79" s="34">
        <f t="shared" ref="Y79" si="31">ROUND(Y59-Y78,0)</f>
        <v>0</v>
      </c>
      <c r="Z79" s="34">
        <f t="shared" ref="Z79" si="32">ROUND(Z59-Z78,0)</f>
        <v>0</v>
      </c>
      <c r="AA79" s="34">
        <f t="shared" ref="AA79" si="33">ROUND(AA59-AA78,0)</f>
        <v>0</v>
      </c>
      <c r="AB79" s="34">
        <f t="shared" ref="AB79" si="34">ROUND(AB59-AB78,0)</f>
        <v>0</v>
      </c>
      <c r="AC79" s="34">
        <f t="shared" ref="AC79" si="35">ROUND(AC59-AC78,0)</f>
        <v>0</v>
      </c>
      <c r="AD79" s="34">
        <f t="shared" ref="AD79" si="36">ROUND(AD59-AD78,0)</f>
        <v>0</v>
      </c>
      <c r="AE79" s="34">
        <f t="shared" ref="AE79" si="37">ROUND(AE59-AE78,0)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selection activeCell="A2" sqref="A2:A21"/>
    </sheetView>
  </sheetViews>
  <sheetFormatPr defaultRowHeight="13" x14ac:dyDescent="0.3"/>
  <cols>
    <col min="1" max="1" width="34.8984375" bestFit="1" customWidth="1"/>
    <col min="2" max="4" width="11.5" customWidth="1"/>
    <col min="5" max="5" width="2.5" customWidth="1"/>
    <col min="6" max="17" width="11.5" customWidth="1"/>
    <col min="18" max="18" width="2.5" customWidth="1"/>
    <col min="19" max="19" width="11.5" customWidth="1"/>
  </cols>
  <sheetData>
    <row r="1" spans="1:19" x14ac:dyDescent="0.3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3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3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3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3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3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3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3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3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3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3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3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3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3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3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3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3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3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3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3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3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3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3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3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3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3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3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3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3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3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3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3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3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3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3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3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3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3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3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3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3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3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3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3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3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3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3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3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3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3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3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3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3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3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3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3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3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2023-06-19T19:15:13Z</dcterms:modified>
</cp:coreProperties>
</file>