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9560D27B-162C-4472-8246-B089F458322F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I150" i="1" l="1"/>
  <c r="I153" i="1" s="1"/>
  <c r="I154" i="1" l="1"/>
  <c r="J150" i="1"/>
  <c r="J153" i="1" s="1"/>
  <c r="K150" i="1" l="1"/>
  <c r="K153" i="1" s="1"/>
  <c r="J154" i="1"/>
  <c r="L150" i="1" l="1"/>
  <c r="L153" i="1" s="1"/>
  <c r="K154" i="1"/>
  <c r="L154" i="1" l="1"/>
  <c r="M150" i="1"/>
  <c r="M153" i="1" s="1"/>
  <c r="M154" i="1" l="1"/>
  <c r="N150" i="1"/>
  <c r="N153" i="1" s="1"/>
  <c r="N154" i="1" l="1"/>
  <c r="O150" i="1"/>
  <c r="O153" i="1" s="1"/>
  <c r="O154" i="1" l="1"/>
  <c r="P150" i="1"/>
  <c r="P153" i="1" s="1"/>
  <c r="P154" i="1" l="1"/>
  <c r="Q150" i="1"/>
  <c r="Q153" i="1" s="1"/>
  <c r="R150" i="1" l="1"/>
  <c r="R153" i="1" s="1"/>
  <c r="Q154" i="1"/>
  <c r="S150" i="1" l="1"/>
  <c r="R154" i="1"/>
  <c r="S152" i="1" l="1"/>
  <c r="S153" i="1" s="1"/>
  <c r="S154" i="1" l="1"/>
  <c r="T150" i="1"/>
  <c r="T153" i="1" s="1"/>
  <c r="T154" i="1" l="1"/>
  <c r="U150" i="1"/>
  <c r="U153" i="1" s="1"/>
  <c r="U154" i="1" l="1"/>
  <c r="V150" i="1"/>
  <c r="V153" i="1" s="1"/>
  <c r="V154" i="1" l="1"/>
  <c r="W150" i="1"/>
  <c r="W153" i="1" s="1"/>
  <c r="W154" i="1" l="1"/>
  <c r="X150" i="1"/>
  <c r="X153" i="1" s="1"/>
  <c r="X154" i="1" l="1"/>
  <c r="Y150" i="1"/>
  <c r="Y153" i="1" s="1"/>
  <c r="Y154" i="1" l="1"/>
  <c r="Z150" i="1"/>
  <c r="Z153" i="1" s="1"/>
  <c r="AA150" i="1" l="1"/>
  <c r="AA153" i="1" s="1"/>
  <c r="Z154" i="1"/>
  <c r="AA154" i="1" l="1"/>
  <c r="AB150" i="1"/>
  <c r="AB153" i="1" s="1"/>
  <c r="AB154" i="1" l="1"/>
  <c r="AC150" i="1"/>
  <c r="AC153" i="1" s="1"/>
  <c r="AD150" i="1" l="1"/>
  <c r="AD153" i="1" s="1"/>
  <c r="AC154" i="1"/>
  <c r="AE150" i="1" l="1"/>
  <c r="AD154" i="1"/>
  <c r="AE152" i="1" l="1"/>
  <c r="AE153" i="1" s="1"/>
  <c r="AE154" i="1" l="1"/>
  <c r="AF150" i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Y143" i="1" s="1"/>
  <c r="W137" i="1"/>
  <c r="Z143" i="1" s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AA143" i="1" l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J98" i="1" s="1"/>
  <c r="AI137" i="1"/>
  <c r="AI67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W10" i="1"/>
  <c r="AW134" i="1" s="1"/>
  <c r="AF16" i="1"/>
  <c r="AF135" i="1" s="1"/>
  <c r="AK16" i="1"/>
  <c r="AK135" i="1" s="1"/>
  <c r="AM16" i="1"/>
  <c r="AM135" i="1" s="1"/>
  <c r="AK19" i="1"/>
  <c r="AK23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K98" i="1"/>
  <c r="AL98" i="1"/>
  <c r="AM98" i="1"/>
  <c r="AN98" i="1"/>
  <c r="AO98" i="1"/>
  <c r="AP98" i="1"/>
  <c r="AQ98" i="1"/>
  <c r="AR98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AN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B145" i="1" l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P139" i="1"/>
  <c r="AP69" i="1" s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AO139" i="1"/>
  <c r="AO69" i="1" s="1"/>
  <c r="AP100" i="1" s="1"/>
  <c r="AO141" i="1"/>
  <c r="AO76" i="1" s="1"/>
  <c r="N147" i="1"/>
  <c r="N146" i="1"/>
  <c r="V147" i="1"/>
  <c r="V146" i="1"/>
  <c r="J146" i="1"/>
  <c r="J147" i="1"/>
  <c r="X144" i="1"/>
  <c r="X145" i="1"/>
  <c r="L145" i="1"/>
  <c r="L144" i="1"/>
  <c r="AN141" i="1"/>
  <c r="AN76" i="1" s="1"/>
  <c r="AN139" i="1"/>
  <c r="AN69" i="1" s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AM139" i="1"/>
  <c r="AM69" i="1" s="1"/>
  <c r="AN100" i="1" s="1"/>
  <c r="AM141" i="1"/>
  <c r="AM76" i="1" s="1"/>
  <c r="H146" i="1"/>
  <c r="H147" i="1"/>
  <c r="T146" i="1"/>
  <c r="T147" i="1"/>
  <c r="V145" i="1"/>
  <c r="V144" i="1"/>
  <c r="AQ19" i="1"/>
  <c r="AL139" i="1"/>
  <c r="AL69" i="1" s="1"/>
  <c r="AM100" i="1" s="1"/>
  <c r="BB10" i="1"/>
  <c r="BB134" i="1" s="1"/>
  <c r="P146" i="1"/>
  <c r="P147" i="1"/>
  <c r="AF141" i="1"/>
  <c r="AF76" i="1" s="1"/>
  <c r="AF102" i="1" s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K139" i="1"/>
  <c r="AK69" i="1" s="1"/>
  <c r="AL100" i="1" s="1"/>
  <c r="AK141" i="1"/>
  <c r="AK76" i="1" s="1"/>
  <c r="AK102" i="1" s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AJ141" i="1"/>
  <c r="AJ76" i="1" s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BB98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2" i="1" s="1"/>
  <c r="AH22" i="1"/>
  <c r="AL16" i="1"/>
  <c r="AL135" i="1" s="1"/>
  <c r="AH118" i="1"/>
  <c r="AU20" i="1"/>
  <c r="AU24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BE137" i="1" s="1"/>
  <c r="BE67" i="1" s="1"/>
  <c r="AR32" i="1"/>
  <c r="AR13" i="1"/>
  <c r="AR19" i="1" s="1"/>
  <c r="AR23" i="1" s="1"/>
  <c r="BL7" i="1"/>
  <c r="BL133" i="1" s="1"/>
  <c r="BN137" i="1" s="1"/>
  <c r="BN6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AH125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BD125" i="1" s="1"/>
  <c r="AQ22" i="1"/>
  <c r="AQ25" i="1" s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Q23" i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V25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N125" i="1" s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H25" i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S98" i="1" l="1"/>
  <c r="AT98" i="1"/>
  <c r="AU141" i="1"/>
  <c r="AU76" i="1" s="1"/>
  <c r="AU139" i="1"/>
  <c r="AU69" i="1" s="1"/>
  <c r="AO100" i="1"/>
  <c r="AO102" i="1"/>
  <c r="AX98" i="1"/>
  <c r="AF138" i="1"/>
  <c r="AF68" i="1" s="1"/>
  <c r="AG144" i="1"/>
  <c r="BI125" i="1"/>
  <c r="AP141" i="1"/>
  <c r="AP76" i="1" s="1"/>
  <c r="AP102" i="1" s="1"/>
  <c r="AR141" i="1"/>
  <c r="AR76" i="1" s="1"/>
  <c r="AR139" i="1"/>
  <c r="AR69" i="1" s="1"/>
  <c r="AS100" i="1" s="1"/>
  <c r="AG145" i="1"/>
  <c r="AF140" i="1"/>
  <c r="AF75" i="1" s="1"/>
  <c r="BM137" i="1"/>
  <c r="BM67" i="1" s="1"/>
  <c r="BN98" i="1" s="1"/>
  <c r="AU98" i="1"/>
  <c r="AL141" i="1"/>
  <c r="AL76" i="1" s="1"/>
  <c r="AL102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02" i="1" s="1"/>
  <c r="BA139" i="1"/>
  <c r="BA69" i="1" s="1"/>
  <c r="AW139" i="1"/>
  <c r="AW69" i="1" s="1"/>
  <c r="AX100" i="1" s="1"/>
  <c r="BF137" i="1"/>
  <c r="BF67" i="1" s="1"/>
  <c r="AY141" i="1"/>
  <c r="AY76" i="1" s="1"/>
  <c r="AY102" i="1" s="1"/>
  <c r="AY139" i="1"/>
  <c r="AY69" i="1" s="1"/>
  <c r="AZ100" i="1" s="1"/>
  <c r="AZ139" i="1"/>
  <c r="AZ69" i="1" s="1"/>
  <c r="AZ141" i="1"/>
  <c r="AZ76" i="1" s="1"/>
  <c r="AV98" i="1"/>
  <c r="AW141" i="1"/>
  <c r="AW76" i="1" s="1"/>
  <c r="AH141" i="1"/>
  <c r="AH76" i="1" s="1"/>
  <c r="AH102" i="1" s="1"/>
  <c r="BC139" i="1"/>
  <c r="BC69" i="1" s="1"/>
  <c r="BC141" i="1"/>
  <c r="BC76" i="1" s="1"/>
  <c r="BC102" i="1" s="1"/>
  <c r="BC98" i="1"/>
  <c r="AQ141" i="1"/>
  <c r="AQ76" i="1" s="1"/>
  <c r="AQ102" i="1" s="1"/>
  <c r="AH139" i="1"/>
  <c r="AH69" i="1" s="1"/>
  <c r="AI100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02" i="1" s="1"/>
  <c r="AT139" i="1"/>
  <c r="AT69" i="1" s="1"/>
  <c r="AU100" i="1" s="1"/>
  <c r="AN102" i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O98" i="1" s="1"/>
  <c r="BZ4" i="1"/>
  <c r="BL137" i="1"/>
  <c r="BL67" i="1" s="1"/>
  <c r="BD137" i="1"/>
  <c r="BD67" i="1" s="1"/>
  <c r="BE98" i="1" s="1"/>
  <c r="BG137" i="1"/>
  <c r="BG67" i="1" s="1"/>
  <c r="BH98" i="1" s="1"/>
  <c r="BH10" i="1"/>
  <c r="BH134" i="1" s="1"/>
  <c r="BF14" i="1"/>
  <c r="BF20" i="1"/>
  <c r="BF24" i="1" s="1"/>
  <c r="AN23" i="1"/>
  <c r="BH14" i="1"/>
  <c r="BH20" i="1" s="1"/>
  <c r="BH24" i="1" s="1"/>
  <c r="AR22" i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0" i="1"/>
  <c r="BG134" i="1" s="1"/>
  <c r="BG19" i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0" i="1"/>
  <c r="BN134" i="1" s="1"/>
  <c r="BN19" i="1"/>
  <c r="BF32" i="1"/>
  <c r="BF13" i="1"/>
  <c r="BF16" i="1" s="1"/>
  <c r="BF135" i="1" s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AR25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H141" i="1" l="1"/>
  <c r="BH76" i="1" s="1"/>
  <c r="BH139" i="1"/>
  <c r="BH69" i="1" s="1"/>
  <c r="AF99" i="1"/>
  <c r="BG139" i="1"/>
  <c r="BG69" i="1" s="1"/>
  <c r="BH100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I102" i="1" s="1"/>
  <c r="BG98" i="1"/>
  <c r="BM98" i="1"/>
  <c r="BO141" i="1"/>
  <c r="BO76" i="1" s="1"/>
  <c r="AM102" i="1"/>
  <c r="BM141" i="1"/>
  <c r="BM76" i="1" s="1"/>
  <c r="BM139" i="1"/>
  <c r="BM69" i="1" s="1"/>
  <c r="BD100" i="1"/>
  <c r="BD98" i="1"/>
  <c r="AF101" i="1"/>
  <c r="AV100" i="1"/>
  <c r="BL141" i="1"/>
  <c r="BL76" i="1" s="1"/>
  <c r="BL102" i="1" s="1"/>
  <c r="BL139" i="1"/>
  <c r="BL69" i="1" s="1"/>
  <c r="BM100" i="1" s="1"/>
  <c r="BI98" i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AS102" i="1"/>
  <c r="AZ102" i="1"/>
  <c r="AY100" i="1"/>
  <c r="AQ100" i="1"/>
  <c r="BN139" i="1"/>
  <c r="BN69" i="1" s="1"/>
  <c r="BO100" i="1" s="1"/>
  <c r="BN141" i="1"/>
  <c r="BN76" i="1" s="1"/>
  <c r="BN102" i="1" s="1"/>
  <c r="BE139" i="1"/>
  <c r="BE69" i="1" s="1"/>
  <c r="BF100" i="1" s="1"/>
  <c r="BE141" i="1"/>
  <c r="BE76" i="1" s="1"/>
  <c r="BE102" i="1" s="1"/>
  <c r="BF141" i="1"/>
  <c r="BF76" i="1" s="1"/>
  <c r="BF102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K98" i="1" s="1"/>
  <c r="BL16" i="1"/>
  <c r="BL135" i="1" s="1"/>
  <c r="BI137" i="1"/>
  <c r="BI67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J102" i="1" l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AI145" i="1"/>
  <c r="AH140" i="1"/>
  <c r="AH75" i="1" s="1"/>
  <c r="BI100" i="1"/>
  <c r="BJ98" i="1"/>
  <c r="BG100" i="1"/>
  <c r="BO102" i="1"/>
  <c r="BH102" i="1"/>
  <c r="BF25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J145" i="1" l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AI101" i="1" l="1"/>
  <c r="AK144" i="1"/>
  <c r="AJ138" i="1"/>
  <c r="AJ68" i="1" s="1"/>
  <c r="AK145" i="1"/>
  <c r="AJ140" i="1"/>
  <c r="AJ75" i="1" s="1"/>
  <c r="S61" i="1"/>
  <c r="S62" i="1" s="1"/>
  <c r="AN70" i="1"/>
  <c r="AM109" i="1"/>
  <c r="AM111" i="1" s="1"/>
  <c r="K127" i="1"/>
  <c r="K129" i="1" s="1"/>
  <c r="J130" i="1"/>
  <c r="K59" i="2"/>
  <c r="P4" i="1"/>
  <c r="O3" i="1"/>
  <c r="AL145" i="1" l="1"/>
  <c r="AK140" i="1"/>
  <c r="AK75" i="1" s="1"/>
  <c r="AL144" i="1"/>
  <c r="AK138" i="1"/>
  <c r="AK68" i="1" s="1"/>
  <c r="AJ101" i="1"/>
  <c r="AJ99" i="1"/>
  <c r="AO70" i="1"/>
  <c r="AN109" i="1"/>
  <c r="AN111" i="1" s="1"/>
  <c r="L127" i="1"/>
  <c r="L129" i="1" s="1"/>
  <c r="K130" i="1"/>
  <c r="L59" i="2"/>
  <c r="Q4" i="1"/>
  <c r="P3" i="1"/>
  <c r="AK101" i="1" l="1"/>
  <c r="AM144" i="1"/>
  <c r="AL138" i="1"/>
  <c r="AL68" i="1" s="1"/>
  <c r="AM145" i="1"/>
  <c r="AL140" i="1"/>
  <c r="AL75" i="1" s="1"/>
  <c r="AK99" i="1"/>
  <c r="AP70" i="1"/>
  <c r="AO109" i="1"/>
  <c r="AO111" i="1" s="1"/>
  <c r="M127" i="1"/>
  <c r="M129" i="1" s="1"/>
  <c r="L130" i="1"/>
  <c r="M59" i="2"/>
  <c r="R4" i="1"/>
  <c r="Q3" i="1"/>
  <c r="AN145" i="1" l="1"/>
  <c r="AM140" i="1"/>
  <c r="AM75" i="1" s="1"/>
  <c r="AN144" i="1"/>
  <c r="AM138" i="1"/>
  <c r="AM68" i="1" s="1"/>
  <c r="AM99" i="1"/>
  <c r="AL101" i="1"/>
  <c r="AL99" i="1"/>
  <c r="AQ70" i="1"/>
  <c r="AQ109" i="1" s="1"/>
  <c r="AQ111" i="1" s="1"/>
  <c r="AP109" i="1"/>
  <c r="AP111" i="1" s="1"/>
  <c r="N127" i="1"/>
  <c r="N129" i="1" s="1"/>
  <c r="M130" i="1"/>
  <c r="N59" i="2"/>
  <c r="S4" i="1"/>
  <c r="R3" i="1"/>
  <c r="AO144" i="1" l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AN101" i="1" l="1"/>
  <c r="AP145" i="1"/>
  <c r="AO140" i="1"/>
  <c r="AO75" i="1" s="1"/>
  <c r="AP144" i="1"/>
  <c r="AO138" i="1"/>
  <c r="AO68" i="1" s="1"/>
  <c r="AN99" i="1"/>
  <c r="AS70" i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99" i="1" l="1"/>
  <c r="AO101" i="1"/>
  <c r="AQ144" i="1"/>
  <c r="AP138" i="1"/>
  <c r="AP68" i="1" s="1"/>
  <c r="AQ145" i="1"/>
  <c r="AP140" i="1"/>
  <c r="AP75" i="1" s="1"/>
  <c r="AT70" i="1"/>
  <c r="AT109" i="1" s="1"/>
  <c r="AT111" i="1" s="1"/>
  <c r="Q127" i="1"/>
  <c r="Q129" i="1" s="1"/>
  <c r="P130" i="1"/>
  <c r="Q59" i="2"/>
  <c r="S2" i="2"/>
  <c r="S59" i="2" s="1"/>
  <c r="V4" i="1"/>
  <c r="U3" i="1"/>
  <c r="AP101" i="1" l="1"/>
  <c r="AR145" i="1"/>
  <c r="AQ140" i="1"/>
  <c r="AQ75" i="1" s="1"/>
  <c r="AR144" i="1"/>
  <c r="AQ138" i="1"/>
  <c r="AQ68" i="1" s="1"/>
  <c r="AQ99" i="1" s="1"/>
  <c r="AP99" i="1"/>
  <c r="AU70" i="1"/>
  <c r="AU109" i="1" s="1"/>
  <c r="AU111" i="1" s="1"/>
  <c r="R127" i="1"/>
  <c r="R129" i="1" s="1"/>
  <c r="Q130" i="1"/>
  <c r="V3" i="1"/>
  <c r="W4" i="1"/>
  <c r="AS144" i="1" l="1"/>
  <c r="AR138" i="1"/>
  <c r="AR68" i="1" s="1"/>
  <c r="AQ101" i="1"/>
  <c r="AS145" i="1"/>
  <c r="AR140" i="1"/>
  <c r="AR75" i="1" s="1"/>
  <c r="AR99" i="1"/>
  <c r="AV70" i="1"/>
  <c r="AV109" i="1" s="1"/>
  <c r="AV111" i="1" s="1"/>
  <c r="S127" i="1"/>
  <c r="S129" i="1" s="1"/>
  <c r="R130" i="1"/>
  <c r="X4" i="1"/>
  <c r="W3" i="1"/>
  <c r="AT145" i="1" l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AS101" i="1" l="1"/>
  <c r="AU144" i="1"/>
  <c r="AT138" i="1"/>
  <c r="AT68" i="1" s="1"/>
  <c r="AS99" i="1"/>
  <c r="AU145" i="1"/>
  <c r="AT140" i="1"/>
  <c r="AT75" i="1" s="1"/>
  <c r="AX70" i="1"/>
  <c r="AX109" i="1" s="1"/>
  <c r="AX111" i="1" s="1"/>
  <c r="AW109" i="1"/>
  <c r="AW111" i="1" s="1"/>
  <c r="U127" i="1"/>
  <c r="U129" i="1" s="1"/>
  <c r="T130" i="1"/>
  <c r="Z4" i="1"/>
  <c r="Y3" i="1"/>
  <c r="AV144" i="1" l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AU101" i="1" l="1"/>
  <c r="AW145" i="1"/>
  <c r="AV140" i="1"/>
  <c r="AV75" i="1" s="1"/>
  <c r="AW144" i="1"/>
  <c r="AV138" i="1"/>
  <c r="AV68" i="1" s="1"/>
  <c r="AZ70" i="1"/>
  <c r="AY109" i="1"/>
  <c r="AY111" i="1" s="1"/>
  <c r="W127" i="1"/>
  <c r="W129" i="1" s="1"/>
  <c r="V130" i="1"/>
  <c r="AB4" i="1"/>
  <c r="AA3" i="1"/>
  <c r="AV101" i="1" l="1"/>
  <c r="AX144" i="1"/>
  <c r="AW138" i="1"/>
  <c r="AW68" i="1" s="1"/>
  <c r="AW99" i="1"/>
  <c r="AX145" i="1"/>
  <c r="AW140" i="1"/>
  <c r="AW75" i="1" s="1"/>
  <c r="AV99" i="1"/>
  <c r="BA70" i="1"/>
  <c r="AZ109" i="1"/>
  <c r="AZ111" i="1" s="1"/>
  <c r="X127" i="1"/>
  <c r="X129" i="1" s="1"/>
  <c r="W130" i="1"/>
  <c r="AC4" i="1"/>
  <c r="AB3" i="1"/>
  <c r="AY144" i="1" l="1"/>
  <c r="AX138" i="1"/>
  <c r="AX68" i="1" s="1"/>
  <c r="AW101" i="1"/>
  <c r="AY145" i="1"/>
  <c r="AX140" i="1"/>
  <c r="AX75" i="1" s="1"/>
  <c r="BB70" i="1"/>
  <c r="BA109" i="1"/>
  <c r="BA111" i="1" s="1"/>
  <c r="Y127" i="1"/>
  <c r="Y129" i="1" s="1"/>
  <c r="X130" i="1"/>
  <c r="AD4" i="1"/>
  <c r="AC3" i="1"/>
  <c r="AX101" i="1" l="1"/>
  <c r="AZ145" i="1"/>
  <c r="AY140" i="1"/>
  <c r="AY75" i="1" s="1"/>
  <c r="AZ144" i="1"/>
  <c r="AY138" i="1"/>
  <c r="AY68" i="1" s="1"/>
  <c r="AX99" i="1"/>
  <c r="BC70" i="1"/>
  <c r="BB109" i="1"/>
  <c r="BB111" i="1" s="1"/>
  <c r="Z127" i="1"/>
  <c r="Z129" i="1" s="1"/>
  <c r="Y130" i="1"/>
  <c r="AE4" i="1"/>
  <c r="AD3" i="1"/>
  <c r="BA144" i="1" l="1"/>
  <c r="AZ138" i="1"/>
  <c r="AZ68" i="1" s="1"/>
  <c r="AY99" i="1"/>
  <c r="BA145" i="1"/>
  <c r="AZ140" i="1"/>
  <c r="AZ75" i="1" s="1"/>
  <c r="AY101" i="1"/>
  <c r="AE3" i="1"/>
  <c r="AF4" i="1"/>
  <c r="BD70" i="1"/>
  <c r="BC109" i="1"/>
  <c r="BC111" i="1" s="1"/>
  <c r="AA127" i="1"/>
  <c r="AA129" i="1" s="1"/>
  <c r="Z130" i="1"/>
  <c r="BB145" i="1" l="1"/>
  <c r="BA140" i="1"/>
  <c r="BA75" i="1" s="1"/>
  <c r="AF28" i="1"/>
  <c r="AF152" i="1"/>
  <c r="AZ101" i="1"/>
  <c r="BB144" i="1"/>
  <c r="BA138" i="1"/>
  <c r="BA68" i="1" s="1"/>
  <c r="AZ99" i="1"/>
  <c r="AF3" i="1"/>
  <c r="AG4" i="1"/>
  <c r="BE70" i="1"/>
  <c r="BE109" i="1" s="1"/>
  <c r="BE111" i="1" s="1"/>
  <c r="BD109" i="1"/>
  <c r="BD111" i="1" s="1"/>
  <c r="AB127" i="1"/>
  <c r="AB129" i="1" s="1"/>
  <c r="AA130" i="1"/>
  <c r="AF30" i="1" l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G3" i="1"/>
  <c r="BF70" i="1"/>
  <c r="BF109" i="1" s="1"/>
  <c r="BF111" i="1" s="1"/>
  <c r="AC127" i="1"/>
  <c r="AC129" i="1" s="1"/>
  <c r="AB130" i="1"/>
  <c r="AF45" i="1" l="1"/>
  <c r="AF47" i="1"/>
  <c r="AF55" i="1" s="1"/>
  <c r="AF58" i="1" s="1"/>
  <c r="AG150" i="1"/>
  <c r="AG153" i="1" s="1"/>
  <c r="AF77" i="1"/>
  <c r="AF154" i="1"/>
  <c r="AH28" i="1"/>
  <c r="AH30" i="1" s="1"/>
  <c r="AH151" i="1" s="1"/>
  <c r="AH152" i="1"/>
  <c r="AG29" i="1"/>
  <c r="AG42" i="1" s="1"/>
  <c r="AG44" i="1" s="1"/>
  <c r="BC99" i="1"/>
  <c r="AG30" i="1"/>
  <c r="AG151" i="1" s="1"/>
  <c r="BB99" i="1"/>
  <c r="BD144" i="1"/>
  <c r="BC138" i="1"/>
  <c r="BC68" i="1" s="1"/>
  <c r="BB101" i="1"/>
  <c r="BD145" i="1"/>
  <c r="BC140" i="1"/>
  <c r="BC75" i="1" s="1"/>
  <c r="AF49" i="1"/>
  <c r="AF96" i="1"/>
  <c r="AF53" i="1"/>
  <c r="AF59" i="1" s="1"/>
  <c r="AF87" i="1"/>
  <c r="AF50" i="1"/>
  <c r="AH3" i="1"/>
  <c r="AI4" i="1"/>
  <c r="BG70" i="1"/>
  <c r="BG109" i="1" s="1"/>
  <c r="BG111" i="1" s="1"/>
  <c r="AD127" i="1"/>
  <c r="AD129" i="1" s="1"/>
  <c r="AC130" i="1"/>
  <c r="AG45" i="1" l="1"/>
  <c r="AG47" i="1"/>
  <c r="AG55" i="1" s="1"/>
  <c r="AG58" i="1" s="1"/>
  <c r="AG77" i="1"/>
  <c r="AG154" i="1"/>
  <c r="AH150" i="1"/>
  <c r="AH153" i="1" s="1"/>
  <c r="BC101" i="1"/>
  <c r="BE145" i="1"/>
  <c r="BD140" i="1"/>
  <c r="BD75" i="1" s="1"/>
  <c r="AF103" i="1"/>
  <c r="AF106" i="1" s="1"/>
  <c r="AF128" i="1" s="1"/>
  <c r="AF82" i="1"/>
  <c r="AI28" i="1"/>
  <c r="AI30" i="1" s="1"/>
  <c r="AI151" i="1" s="1"/>
  <c r="AI152" i="1"/>
  <c r="AH29" i="1"/>
  <c r="AH42" i="1" s="1"/>
  <c r="AH44" i="1" s="1"/>
  <c r="BE144" i="1"/>
  <c r="BD138" i="1"/>
  <c r="BD68" i="1" s="1"/>
  <c r="BD99" i="1" s="1"/>
  <c r="AG49" i="1"/>
  <c r="AF89" i="1"/>
  <c r="AG87" i="1"/>
  <c r="AH47" i="1"/>
  <c r="AH55" i="1" s="1"/>
  <c r="AH58" i="1" s="1"/>
  <c r="AH49" i="1"/>
  <c r="AH45" i="1"/>
  <c r="AF60" i="1"/>
  <c r="AF61" i="1"/>
  <c r="AF62" i="1" s="1"/>
  <c r="AI3" i="1"/>
  <c r="AJ4" i="1"/>
  <c r="BH70" i="1"/>
  <c r="AE127" i="1"/>
  <c r="AE129" i="1" s="1"/>
  <c r="AD130" i="1"/>
  <c r="AF91" i="1" l="1"/>
  <c r="BF145" i="1"/>
  <c r="BE140" i="1"/>
  <c r="BE75" i="1" s="1"/>
  <c r="BF144" i="1"/>
  <c r="BE138" i="1"/>
  <c r="BE68" i="1" s="1"/>
  <c r="AH77" i="1"/>
  <c r="AH154" i="1"/>
  <c r="AI150" i="1"/>
  <c r="AI153" i="1" s="1"/>
  <c r="AJ28" i="1"/>
  <c r="AJ29" i="1" s="1"/>
  <c r="AJ152" i="1"/>
  <c r="AG103" i="1"/>
  <c r="AG82" i="1"/>
  <c r="BD101" i="1"/>
  <c r="AI29" i="1"/>
  <c r="AI42" i="1" s="1"/>
  <c r="AI44" i="1" s="1"/>
  <c r="AI47" i="1" s="1"/>
  <c r="AI55" i="1" s="1"/>
  <c r="AI58" i="1" s="1"/>
  <c r="AI45" i="1"/>
  <c r="AH53" i="1"/>
  <c r="AH59" i="1" s="1"/>
  <c r="AH50" i="1"/>
  <c r="AH96" i="1"/>
  <c r="AH87" i="1"/>
  <c r="AG89" i="1"/>
  <c r="AG91" i="1" s="1"/>
  <c r="AG53" i="1"/>
  <c r="AG59" i="1" s="1"/>
  <c r="AG50" i="1"/>
  <c r="AG96" i="1"/>
  <c r="AK4" i="1"/>
  <c r="AJ3" i="1"/>
  <c r="AE130" i="1"/>
  <c r="AF127" i="1"/>
  <c r="AF129" i="1" s="1"/>
  <c r="BI70" i="1"/>
  <c r="BI109" i="1" s="1"/>
  <c r="BI111" i="1" s="1"/>
  <c r="BH109" i="1"/>
  <c r="BH111" i="1" s="1"/>
  <c r="AH103" i="1" l="1"/>
  <c r="AH106" i="1" s="1"/>
  <c r="AH128" i="1" s="1"/>
  <c r="AH82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AG106" i="1"/>
  <c r="AG128" i="1" s="1"/>
  <c r="BE99" i="1"/>
  <c r="BG145" i="1"/>
  <c r="BF140" i="1"/>
  <c r="BF75" i="1" s="1"/>
  <c r="AG60" i="1"/>
  <c r="AG61" i="1"/>
  <c r="AG62" i="1" s="1"/>
  <c r="AH61" i="1"/>
  <c r="AH62" i="1" s="1"/>
  <c r="AH89" i="1"/>
  <c r="AH91" i="1" s="1"/>
  <c r="AH60" i="1"/>
  <c r="AI49" i="1"/>
  <c r="AI87" i="1" s="1"/>
  <c r="AG127" i="1"/>
  <c r="AG129" i="1" s="1"/>
  <c r="AF66" i="1"/>
  <c r="AK3" i="1"/>
  <c r="AL4" i="1"/>
  <c r="BJ70" i="1"/>
  <c r="BJ109" i="1" s="1"/>
  <c r="BJ111" i="1" s="1"/>
  <c r="BH144" i="1" l="1"/>
  <c r="BG138" i="1"/>
  <c r="BG68" i="1" s="1"/>
  <c r="AL28" i="1"/>
  <c r="AL152" i="1"/>
  <c r="AI103" i="1"/>
  <c r="AI82" i="1"/>
  <c r="BG99" i="1"/>
  <c r="BH145" i="1"/>
  <c r="BG140" i="1"/>
  <c r="BG75" i="1" s="1"/>
  <c r="BF99" i="1"/>
  <c r="AK42" i="1"/>
  <c r="AK44" i="1" s="1"/>
  <c r="AK45" i="1" s="1"/>
  <c r="BF101" i="1"/>
  <c r="AJ153" i="1"/>
  <c r="AK29" i="1"/>
  <c r="AJ42" i="1"/>
  <c r="AJ44" i="1" s="1"/>
  <c r="AI89" i="1"/>
  <c r="AI91" i="1" s="1"/>
  <c r="AL30" i="1"/>
  <c r="AL151" i="1" s="1"/>
  <c r="AL29" i="1"/>
  <c r="AL42" i="1"/>
  <c r="AL44" i="1" s="1"/>
  <c r="AI50" i="1"/>
  <c r="AI53" i="1"/>
  <c r="AI59" i="1" s="1"/>
  <c r="AI96" i="1"/>
  <c r="AM4" i="1"/>
  <c r="AL3" i="1"/>
  <c r="AF130" i="1"/>
  <c r="AF72" i="1"/>
  <c r="AF92" i="1" s="1"/>
  <c r="AG66" i="1"/>
  <c r="AH127" i="1"/>
  <c r="AH129" i="1" s="1"/>
  <c r="BK70" i="1"/>
  <c r="BI145" i="1" l="1"/>
  <c r="BH140" i="1"/>
  <c r="BH75" i="1" s="1"/>
  <c r="AK47" i="1"/>
  <c r="AK55" i="1" s="1"/>
  <c r="AK58" i="1" s="1"/>
  <c r="BG101" i="1"/>
  <c r="AJ47" i="1"/>
  <c r="AJ45" i="1"/>
  <c r="BH99" i="1"/>
  <c r="AM28" i="1"/>
  <c r="AM29" i="1" s="1"/>
  <c r="AM152" i="1"/>
  <c r="AI106" i="1"/>
  <c r="AI128" i="1" s="1"/>
  <c r="AJ77" i="1"/>
  <c r="AK150" i="1"/>
  <c r="AK153" i="1" s="1"/>
  <c r="AJ154" i="1"/>
  <c r="BI144" i="1"/>
  <c r="BH138" i="1"/>
  <c r="BH68" i="1" s="1"/>
  <c r="AL47" i="1"/>
  <c r="AL55" i="1" s="1"/>
  <c r="AL58" i="1" s="1"/>
  <c r="AL45" i="1"/>
  <c r="AL49" i="1"/>
  <c r="AI60" i="1"/>
  <c r="AI61" i="1"/>
  <c r="AI62" i="1" s="1"/>
  <c r="AH66" i="1"/>
  <c r="AI127" i="1"/>
  <c r="AG72" i="1"/>
  <c r="AG92" i="1" s="1"/>
  <c r="AG130" i="1"/>
  <c r="AN4" i="1"/>
  <c r="AM3" i="1"/>
  <c r="BL70" i="1"/>
  <c r="BK109" i="1"/>
  <c r="BK111" i="1" s="1"/>
  <c r="AI129" i="1" l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J82" i="1"/>
  <c r="AK49" i="1"/>
  <c r="AL53" i="1"/>
  <c r="AL59" i="1" s="1"/>
  <c r="AL50" i="1"/>
  <c r="AL96" i="1"/>
  <c r="AN3" i="1"/>
  <c r="AO4" i="1"/>
  <c r="AI66" i="1"/>
  <c r="AJ127" i="1"/>
  <c r="AH72" i="1"/>
  <c r="AH92" i="1" s="1"/>
  <c r="AH130" i="1"/>
  <c r="BM70" i="1"/>
  <c r="BL109" i="1"/>
  <c r="BL111" i="1" s="1"/>
  <c r="AL77" i="1" l="1"/>
  <c r="AM150" i="1"/>
  <c r="AM153" i="1" s="1"/>
  <c r="AL154" i="1"/>
  <c r="AJ87" i="1"/>
  <c r="AJ50" i="1"/>
  <c r="AJ53" i="1"/>
  <c r="AJ59" i="1" s="1"/>
  <c r="AJ96" i="1"/>
  <c r="AJ106" i="1" s="1"/>
  <c r="AJ128" i="1" s="1"/>
  <c r="AJ129" i="1" s="1"/>
  <c r="AN42" i="1"/>
  <c r="AN44" i="1" s="1"/>
  <c r="AN45" i="1" s="1"/>
  <c r="AK103" i="1"/>
  <c r="AK82" i="1"/>
  <c r="BJ99" i="1"/>
  <c r="BI101" i="1"/>
  <c r="BK144" i="1"/>
  <c r="BJ138" i="1"/>
  <c r="BJ68" i="1" s="1"/>
  <c r="AN30" i="1"/>
  <c r="AN151" i="1" s="1"/>
  <c r="BK145" i="1"/>
  <c r="BJ140" i="1"/>
  <c r="BJ75" i="1" s="1"/>
  <c r="AM42" i="1"/>
  <c r="AM44" i="1" s="1"/>
  <c r="AK96" i="1"/>
  <c r="AK106" i="1" s="1"/>
  <c r="AK128" i="1" s="1"/>
  <c r="AK50" i="1"/>
  <c r="AK53" i="1"/>
  <c r="AK59" i="1" s="1"/>
  <c r="AK60" i="1" s="1"/>
  <c r="BI99" i="1"/>
  <c r="AO28" i="1"/>
  <c r="AO29" i="1" s="1"/>
  <c r="AO42" i="1" s="1"/>
  <c r="AO44" i="1" s="1"/>
  <c r="AO152" i="1"/>
  <c r="AK154" i="1"/>
  <c r="AL60" i="1"/>
  <c r="AO30" i="1"/>
  <c r="AO151" i="1" s="1"/>
  <c r="AI72" i="1"/>
  <c r="AI92" i="1" s="1"/>
  <c r="AI130" i="1"/>
  <c r="AP4" i="1"/>
  <c r="AO3" i="1"/>
  <c r="BN70" i="1"/>
  <c r="BM109" i="1"/>
  <c r="BM111" i="1" s="1"/>
  <c r="AJ66" i="1" l="1"/>
  <c r="AK127" i="1"/>
  <c r="AK129" i="1" s="1"/>
  <c r="AM47" i="1"/>
  <c r="AM55" i="1" s="1"/>
  <c r="AM58" i="1" s="1"/>
  <c r="AM45" i="1"/>
  <c r="AM49" i="1"/>
  <c r="AJ61" i="1"/>
  <c r="AJ62" i="1" s="1"/>
  <c r="AJ60" i="1"/>
  <c r="AK61" i="1"/>
  <c r="AK62" i="1" s="1"/>
  <c r="AL61" i="1"/>
  <c r="AL62" i="1" s="1"/>
  <c r="AN47" i="1"/>
  <c r="AN55" i="1" s="1"/>
  <c r="AN58" i="1" s="1"/>
  <c r="AK87" i="1"/>
  <c r="AJ89" i="1"/>
  <c r="AJ91" i="1" s="1"/>
  <c r="AP28" i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L106" i="1" s="1"/>
  <c r="AL128" i="1" s="1"/>
  <c r="AL82" i="1"/>
  <c r="AP29" i="1"/>
  <c r="AP30" i="1"/>
  <c r="AP151" i="1" s="1"/>
  <c r="AP42" i="1"/>
  <c r="AP44" i="1" s="1"/>
  <c r="AO45" i="1"/>
  <c r="AO47" i="1"/>
  <c r="AO55" i="1" s="1"/>
  <c r="AO58" i="1" s="1"/>
  <c r="AQ4" i="1"/>
  <c r="AP3" i="1"/>
  <c r="AK66" i="1"/>
  <c r="AL127" i="1"/>
  <c r="AL129" i="1" s="1"/>
  <c r="AJ72" i="1"/>
  <c r="AJ130" i="1"/>
  <c r="BO70" i="1"/>
  <c r="BO109" i="1" s="1"/>
  <c r="BO111" i="1" s="1"/>
  <c r="BN109" i="1"/>
  <c r="BN111" i="1" s="1"/>
  <c r="AN77" i="1" l="1"/>
  <c r="AN154" i="1"/>
  <c r="AO150" i="1"/>
  <c r="AO153" i="1" s="1"/>
  <c r="BM144" i="1"/>
  <c r="BL138" i="1"/>
  <c r="BL68" i="1" s="1"/>
  <c r="AM53" i="1"/>
  <c r="AM59" i="1" s="1"/>
  <c r="AM50" i="1"/>
  <c r="AM96" i="1"/>
  <c r="AL87" i="1"/>
  <c r="AK89" i="1"/>
  <c r="AK91" i="1" s="1"/>
  <c r="AJ92" i="1"/>
  <c r="BL99" i="1"/>
  <c r="AQ28" i="1"/>
  <c r="AN49" i="1"/>
  <c r="BK99" i="1"/>
  <c r="BM145" i="1"/>
  <c r="BL140" i="1"/>
  <c r="BL75" i="1" s="1"/>
  <c r="AM103" i="1"/>
  <c r="AM82" i="1"/>
  <c r="BK101" i="1"/>
  <c r="AO49" i="1"/>
  <c r="AO50" i="1" s="1"/>
  <c r="AQ29" i="1"/>
  <c r="AQ42" i="1" s="1"/>
  <c r="AQ44" i="1" s="1"/>
  <c r="AR28" i="1"/>
  <c r="AQ30" i="1"/>
  <c r="AQ151" i="1" s="1"/>
  <c r="AP47" i="1"/>
  <c r="AP55" i="1" s="1"/>
  <c r="AP58" i="1" s="1"/>
  <c r="AP45" i="1"/>
  <c r="AP49" i="1"/>
  <c r="AL66" i="1"/>
  <c r="AM127" i="1"/>
  <c r="AK72" i="1"/>
  <c r="AK130" i="1"/>
  <c r="AQ3" i="1"/>
  <c r="AR4" i="1"/>
  <c r="AR152" i="1" s="1"/>
  <c r="AO96" i="1" l="1"/>
  <c r="AO53" i="1"/>
  <c r="AO59" i="1" s="1"/>
  <c r="BN144" i="1"/>
  <c r="BM138" i="1"/>
  <c r="BM68" i="1" s="1"/>
  <c r="AM61" i="1"/>
  <c r="AM62" i="1" s="1"/>
  <c r="AM60" i="1"/>
  <c r="AK92" i="1"/>
  <c r="AN50" i="1"/>
  <c r="AN96" i="1"/>
  <c r="AN106" i="1" s="1"/>
  <c r="AN128" i="1" s="1"/>
  <c r="AN53" i="1"/>
  <c r="AN59" i="1" s="1"/>
  <c r="AO77" i="1"/>
  <c r="AP150" i="1"/>
  <c r="AP153" i="1" s="1"/>
  <c r="AM106" i="1"/>
  <c r="AM128" i="1" s="1"/>
  <c r="AM129" i="1"/>
  <c r="AL89" i="1"/>
  <c r="AL91" i="1" s="1"/>
  <c r="AM87" i="1"/>
  <c r="BL101" i="1"/>
  <c r="BN145" i="1"/>
  <c r="BM140" i="1"/>
  <c r="BM75" i="1" s="1"/>
  <c r="AN103" i="1"/>
  <c r="AN82" i="1"/>
  <c r="AP53" i="1"/>
  <c r="AP59" i="1" s="1"/>
  <c r="AP96" i="1"/>
  <c r="AP50" i="1"/>
  <c r="AO60" i="1"/>
  <c r="BD28" i="1"/>
  <c r="AS28" i="1"/>
  <c r="AR29" i="1"/>
  <c r="AR30" i="1"/>
  <c r="AQ45" i="1"/>
  <c r="AQ47" i="1"/>
  <c r="AQ55" i="1" s="1"/>
  <c r="AQ58" i="1" s="1"/>
  <c r="AR3" i="1"/>
  <c r="AS4" i="1"/>
  <c r="AS152" i="1" s="1"/>
  <c r="AM66" i="1"/>
  <c r="AN127" i="1"/>
  <c r="AL72" i="1"/>
  <c r="AL92" i="1" s="1"/>
  <c r="AL130" i="1"/>
  <c r="AM89" i="1" l="1"/>
  <c r="AM91" i="1" s="1"/>
  <c r="AN87" i="1"/>
  <c r="AN61" i="1"/>
  <c r="AN62" i="1" s="1"/>
  <c r="AN60" i="1"/>
  <c r="AN129" i="1"/>
  <c r="BO144" i="1"/>
  <c r="BO138" i="1" s="1"/>
  <c r="BO68" i="1" s="1"/>
  <c r="BN138" i="1"/>
  <c r="BN68" i="1" s="1"/>
  <c r="BO99" i="1" s="1"/>
  <c r="BM101" i="1"/>
  <c r="AO61" i="1"/>
  <c r="AO62" i="1" s="1"/>
  <c r="AO103" i="1"/>
  <c r="AO106" i="1" s="1"/>
  <c r="AO128" i="1" s="1"/>
  <c r="AO82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AQ49" i="1"/>
  <c r="AQ96" i="1"/>
  <c r="AQ50" i="1"/>
  <c r="AQ53" i="1"/>
  <c r="AQ59" i="1" s="1"/>
  <c r="BE28" i="1"/>
  <c r="AT28" i="1"/>
  <c r="AS29" i="1"/>
  <c r="AS42" i="1" s="1"/>
  <c r="AS44" i="1" s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T152" i="1" s="1"/>
  <c r="AS3" i="1"/>
  <c r="AN66" i="1"/>
  <c r="AO127" i="1"/>
  <c r="AM72" i="1"/>
  <c r="AM92" i="1" s="1"/>
  <c r="AM130" i="1"/>
  <c r="AP103" i="1" l="1"/>
  <c r="AP106" i="1" s="1"/>
  <c r="AP128" i="1" s="1"/>
  <c r="AP82" i="1"/>
  <c r="AR150" i="1"/>
  <c r="AR153" i="1" s="1"/>
  <c r="AQ77" i="1"/>
  <c r="BN101" i="1"/>
  <c r="BN99" i="1"/>
  <c r="AO129" i="1"/>
  <c r="AP127" i="1" s="1"/>
  <c r="AP129" i="1" s="1"/>
  <c r="AR47" i="1"/>
  <c r="AR55" i="1" s="1"/>
  <c r="AR58" i="1" s="1"/>
  <c r="BO101" i="1"/>
  <c r="AO87" i="1"/>
  <c r="AN89" i="1"/>
  <c r="AN91" i="1" s="1"/>
  <c r="AS47" i="1"/>
  <c r="AS55" i="1" s="1"/>
  <c r="AS58" i="1" s="1"/>
  <c r="AS45" i="1"/>
  <c r="BE30" i="1"/>
  <c r="BE151" i="1" s="1"/>
  <c r="BE29" i="1"/>
  <c r="BE42" i="1" s="1"/>
  <c r="BE44" i="1" s="1"/>
  <c r="AQ60" i="1"/>
  <c r="AQ61" i="1"/>
  <c r="AQ62" i="1" s="1"/>
  <c r="AU28" i="1"/>
  <c r="AT30" i="1"/>
  <c r="AT151" i="1" s="1"/>
  <c r="BF28" i="1"/>
  <c r="AT29" i="1"/>
  <c r="AT42" i="1"/>
  <c r="AT44" i="1" s="1"/>
  <c r="BD47" i="1"/>
  <c r="BD55" i="1" s="1"/>
  <c r="BD58" i="1" s="1"/>
  <c r="BD45" i="1"/>
  <c r="BD49" i="1"/>
  <c r="AO66" i="1"/>
  <c r="AN72" i="1"/>
  <c r="AN130" i="1"/>
  <c r="AU4" i="1"/>
  <c r="AU152" i="1" s="1"/>
  <c r="AT3" i="1"/>
  <c r="AQ103" i="1" l="1"/>
  <c r="AQ106" i="1" s="1"/>
  <c r="AQ128" i="1" s="1"/>
  <c r="AQ82" i="1"/>
  <c r="AS150" i="1"/>
  <c r="AS153" i="1" s="1"/>
  <c r="AR77" i="1"/>
  <c r="AQ154" i="1"/>
  <c r="AN92" i="1"/>
  <c r="AO89" i="1"/>
  <c r="AO91" i="1" s="1"/>
  <c r="AP87" i="1"/>
  <c r="AR49" i="1"/>
  <c r="BF29" i="1"/>
  <c r="BF30" i="1"/>
  <c r="BG28" i="1"/>
  <c r="AU29" i="1"/>
  <c r="AV28" i="1"/>
  <c r="AU30" i="1"/>
  <c r="AU151" i="1" s="1"/>
  <c r="AU42" i="1"/>
  <c r="AU44" i="1" s="1"/>
  <c r="BD96" i="1"/>
  <c r="BD50" i="1"/>
  <c r="BD53" i="1"/>
  <c r="BD59" i="1" s="1"/>
  <c r="AT47" i="1"/>
  <c r="AT55" i="1" s="1"/>
  <c r="AT58" i="1" s="1"/>
  <c r="AT45" i="1"/>
  <c r="BE45" i="1"/>
  <c r="BE47" i="1"/>
  <c r="BE55" i="1" s="1"/>
  <c r="BE58" i="1" s="1"/>
  <c r="BE49" i="1"/>
  <c r="AS49" i="1"/>
  <c r="AU3" i="1"/>
  <c r="AV4" i="1"/>
  <c r="AV152" i="1" s="1"/>
  <c r="AP66" i="1"/>
  <c r="AQ127" i="1"/>
  <c r="AQ129" i="1" s="1"/>
  <c r="AO72" i="1"/>
  <c r="AO92" i="1" s="1"/>
  <c r="AO130" i="1"/>
  <c r="AS77" i="1" l="1"/>
  <c r="AS154" i="1"/>
  <c r="AT150" i="1"/>
  <c r="AT153" i="1" s="1"/>
  <c r="AR96" i="1"/>
  <c r="AR106" i="1" s="1"/>
  <c r="AR128" i="1" s="1"/>
  <c r="AR50" i="1"/>
  <c r="AR53" i="1"/>
  <c r="AR59" i="1" s="1"/>
  <c r="AQ87" i="1"/>
  <c r="AP89" i="1"/>
  <c r="AP91" i="1" s="1"/>
  <c r="BF42" i="1"/>
  <c r="BF44" i="1" s="1"/>
  <c r="BF151" i="1"/>
  <c r="AR154" i="1"/>
  <c r="AR103" i="1"/>
  <c r="AR82" i="1"/>
  <c r="AU47" i="1"/>
  <c r="AU55" i="1" s="1"/>
  <c r="AU58" i="1" s="1"/>
  <c r="AU45" i="1"/>
  <c r="BE96" i="1"/>
  <c r="BE53" i="1"/>
  <c r="BE59" i="1" s="1"/>
  <c r="BE60" i="1" s="1"/>
  <c r="BE50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P72" i="1"/>
  <c r="AP92" i="1" s="1"/>
  <c r="AP130" i="1"/>
  <c r="AV3" i="1"/>
  <c r="AW4" i="1"/>
  <c r="AW152" i="1" s="1"/>
  <c r="AQ66" i="1"/>
  <c r="AR127" i="1"/>
  <c r="AQ89" i="1" l="1"/>
  <c r="AQ91" i="1" s="1"/>
  <c r="AR87" i="1"/>
  <c r="AR129" i="1"/>
  <c r="AR60" i="1"/>
  <c r="AR61" i="1"/>
  <c r="AR62" i="1" s="1"/>
  <c r="BF47" i="1"/>
  <c r="BF55" i="1" s="1"/>
  <c r="BF58" i="1" s="1"/>
  <c r="BF45" i="1"/>
  <c r="AT77" i="1"/>
  <c r="AU150" i="1"/>
  <c r="AU153" i="1" s="1"/>
  <c r="AS103" i="1"/>
  <c r="AS106" i="1" s="1"/>
  <c r="AS128" i="1" s="1"/>
  <c r="AS82" i="1"/>
  <c r="BG42" i="1"/>
  <c r="BG44" i="1" s="1"/>
  <c r="AV42" i="1"/>
  <c r="AV44" i="1" s="1"/>
  <c r="AV47" i="1" s="1"/>
  <c r="AV55" i="1" s="1"/>
  <c r="AV58" i="1" s="1"/>
  <c r="AV45" i="1"/>
  <c r="BI28" i="1"/>
  <c r="AX28" i="1"/>
  <c r="AW30" i="1"/>
  <c r="AW151" i="1" s="1"/>
  <c r="AW29" i="1"/>
  <c r="AW42" i="1" s="1"/>
  <c r="AW44" i="1" s="1"/>
  <c r="BH30" i="1"/>
  <c r="BH151" i="1" s="1"/>
  <c r="BH29" i="1"/>
  <c r="AS60" i="1"/>
  <c r="AS61" i="1"/>
  <c r="AS62" i="1" s="1"/>
  <c r="BG47" i="1"/>
  <c r="BG55" i="1" s="1"/>
  <c r="BG58" i="1" s="1"/>
  <c r="BG49" i="1"/>
  <c r="BG45" i="1"/>
  <c r="AT53" i="1"/>
  <c r="AT59" i="1" s="1"/>
  <c r="AT96" i="1"/>
  <c r="AT50" i="1"/>
  <c r="AU49" i="1"/>
  <c r="AQ72" i="1"/>
  <c r="AQ92" i="1" s="1"/>
  <c r="AQ130" i="1"/>
  <c r="AR66" i="1"/>
  <c r="AS127" i="1"/>
  <c r="AX4" i="1"/>
  <c r="AX152" i="1" s="1"/>
  <c r="AW3" i="1"/>
  <c r="AT103" i="1" l="1"/>
  <c r="AT82" i="1"/>
  <c r="AS129" i="1"/>
  <c r="AR89" i="1"/>
  <c r="AR91" i="1" s="1"/>
  <c r="AS87" i="1"/>
  <c r="AT154" i="1"/>
  <c r="AT106" i="1"/>
  <c r="AT128" i="1" s="1"/>
  <c r="BH42" i="1"/>
  <c r="BH44" i="1" s="1"/>
  <c r="BH47" i="1" s="1"/>
  <c r="BH55" i="1" s="1"/>
  <c r="BH58" i="1" s="1"/>
  <c r="AU77" i="1"/>
  <c r="AU154" i="1"/>
  <c r="AV150" i="1"/>
  <c r="AV153" i="1" s="1"/>
  <c r="BF49" i="1"/>
  <c r="AT60" i="1"/>
  <c r="AT61" i="1"/>
  <c r="AT62" i="1" s="1"/>
  <c r="BJ28" i="1"/>
  <c r="AX29" i="1"/>
  <c r="AY28" i="1"/>
  <c r="AX30" i="1"/>
  <c r="AX151" i="1" s="1"/>
  <c r="AX42" i="1"/>
  <c r="AX44" i="1" s="1"/>
  <c r="AW47" i="1"/>
  <c r="AW55" i="1" s="1"/>
  <c r="AW58" i="1" s="1"/>
  <c r="AW45" i="1"/>
  <c r="BI30" i="1"/>
  <c r="BI151" i="1" s="1"/>
  <c r="BI29" i="1"/>
  <c r="BI42" i="1"/>
  <c r="BI44" i="1" s="1"/>
  <c r="BG53" i="1"/>
  <c r="BG59" i="1" s="1"/>
  <c r="BG60" i="1" s="1"/>
  <c r="BG96" i="1"/>
  <c r="BG50" i="1"/>
  <c r="AU50" i="1"/>
  <c r="AU53" i="1"/>
  <c r="AU59" i="1" s="1"/>
  <c r="AU96" i="1"/>
  <c r="AV49" i="1"/>
  <c r="AY4" i="1"/>
  <c r="AY152" i="1" s="1"/>
  <c r="AX3" i="1"/>
  <c r="AS66" i="1"/>
  <c r="AT127" i="1"/>
  <c r="AR72" i="1"/>
  <c r="AR92" i="1" s="1"/>
  <c r="AR130" i="1"/>
  <c r="AV77" i="1" l="1"/>
  <c r="AV154" i="1"/>
  <c r="AW150" i="1"/>
  <c r="AW153" i="1" s="1"/>
  <c r="AS89" i="1"/>
  <c r="AS91" i="1" s="1"/>
  <c r="AT87" i="1"/>
  <c r="AT129" i="1"/>
  <c r="BH45" i="1"/>
  <c r="AU103" i="1"/>
  <c r="AU106" i="1" s="1"/>
  <c r="AU128" i="1" s="1"/>
  <c r="AU82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I47" i="1"/>
  <c r="BI55" i="1" s="1"/>
  <c r="BI58" i="1" s="1"/>
  <c r="BI45" i="1"/>
  <c r="BJ30" i="1"/>
  <c r="BJ29" i="1"/>
  <c r="AW49" i="1"/>
  <c r="AX47" i="1"/>
  <c r="AX55" i="1" s="1"/>
  <c r="AX58" i="1" s="1"/>
  <c r="AX45" i="1"/>
  <c r="BH49" i="1"/>
  <c r="AT66" i="1"/>
  <c r="AU127" i="1"/>
  <c r="AS72" i="1"/>
  <c r="AS92" i="1" s="1"/>
  <c r="AS130" i="1"/>
  <c r="AY3" i="1"/>
  <c r="AZ4" i="1"/>
  <c r="AZ152" i="1" s="1"/>
  <c r="AU129" i="1" l="1"/>
  <c r="AY42" i="1"/>
  <c r="AY44" i="1" s="1"/>
  <c r="AY151" i="1"/>
  <c r="AT89" i="1"/>
  <c r="AT91" i="1" s="1"/>
  <c r="AU87" i="1"/>
  <c r="AW77" i="1"/>
  <c r="AW154" i="1"/>
  <c r="AX150" i="1"/>
  <c r="AX153" i="1" s="1"/>
  <c r="AV106" i="1"/>
  <c r="AV128" i="1" s="1"/>
  <c r="BJ42" i="1"/>
  <c r="BJ44" i="1" s="1"/>
  <c r="BJ47" i="1" s="1"/>
  <c r="BJ55" i="1" s="1"/>
  <c r="BJ58" i="1" s="1"/>
  <c r="BJ151" i="1"/>
  <c r="AV103" i="1"/>
  <c r="AV82" i="1"/>
  <c r="AY47" i="1"/>
  <c r="AY55" i="1" s="1"/>
  <c r="AY58" i="1" s="1"/>
  <c r="AY45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BA152" i="1" s="1"/>
  <c r="AZ3" i="1"/>
  <c r="AU66" i="1"/>
  <c r="AV127" i="1"/>
  <c r="AT72" i="1"/>
  <c r="AT92" i="1" s="1"/>
  <c r="AT130" i="1"/>
  <c r="BJ49" i="1" l="1"/>
  <c r="AW103" i="1"/>
  <c r="AW106" i="1" s="1"/>
  <c r="AW128" i="1" s="1"/>
  <c r="AW82" i="1"/>
  <c r="BJ45" i="1"/>
  <c r="AU89" i="1"/>
  <c r="AU91" i="1" s="1"/>
  <c r="AV87" i="1"/>
  <c r="AV129" i="1"/>
  <c r="AW127" i="1" s="1"/>
  <c r="AW129" i="1" s="1"/>
  <c r="BK42" i="1"/>
  <c r="BK44" i="1" s="1"/>
  <c r="AX77" i="1"/>
  <c r="AX154" i="1"/>
  <c r="AY150" i="1"/>
  <c r="AY153" i="1" s="1"/>
  <c r="BM28" i="1"/>
  <c r="BA29" i="1"/>
  <c r="BB28" i="1"/>
  <c r="BA30" i="1"/>
  <c r="BH60" i="1"/>
  <c r="BL30" i="1"/>
  <c r="BL151" i="1" s="1"/>
  <c r="BL29" i="1"/>
  <c r="BL42" i="1"/>
  <c r="BL44" i="1" s="1"/>
  <c r="BK47" i="1"/>
  <c r="BK55" i="1" s="1"/>
  <c r="BK58" i="1" s="1"/>
  <c r="BK45" i="1"/>
  <c r="BJ96" i="1"/>
  <c r="BJ53" i="1"/>
  <c r="BJ59" i="1" s="1"/>
  <c r="BJ60" i="1" s="1"/>
  <c r="BJ50" i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AU72" i="1"/>
  <c r="AU92" i="1" s="1"/>
  <c r="AU130" i="1"/>
  <c r="BB4" i="1"/>
  <c r="BB152" i="1" s="1"/>
  <c r="BA3" i="1"/>
  <c r="AY77" i="1" l="1"/>
  <c r="AY154" i="1"/>
  <c r="AZ150" i="1"/>
  <c r="AZ153" i="1" s="1"/>
  <c r="AV89" i="1"/>
  <c r="AV91" i="1" s="1"/>
  <c r="AW87" i="1"/>
  <c r="BA42" i="1"/>
  <c r="BA44" i="1" s="1"/>
  <c r="BA47" i="1" s="1"/>
  <c r="BA55" i="1" s="1"/>
  <c r="BA58" i="1" s="1"/>
  <c r="BA151" i="1"/>
  <c r="AX103" i="1"/>
  <c r="AX106" i="1" s="1"/>
  <c r="AX128" i="1" s="1"/>
  <c r="AX82" i="1"/>
  <c r="AV66" i="1"/>
  <c r="AV130" i="1" s="1"/>
  <c r="AZ47" i="1"/>
  <c r="AZ55" i="1" s="1"/>
  <c r="AZ58" i="1" s="1"/>
  <c r="AZ45" i="1"/>
  <c r="AZ49" i="1"/>
  <c r="BL47" i="1"/>
  <c r="BL55" i="1" s="1"/>
  <c r="BL58" i="1" s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AW66" i="1"/>
  <c r="AX127" i="1"/>
  <c r="AW89" i="1" l="1"/>
  <c r="AW91" i="1" s="1"/>
  <c r="AX87" i="1"/>
  <c r="AV72" i="1"/>
  <c r="AV92" i="1" s="1"/>
  <c r="BA45" i="1"/>
  <c r="AZ77" i="1"/>
  <c r="BA150" i="1"/>
  <c r="BA153" i="1" s="1"/>
  <c r="AZ154" i="1"/>
  <c r="AX129" i="1"/>
  <c r="AX66" i="1" s="1"/>
  <c r="AY103" i="1"/>
  <c r="AY106" i="1" s="1"/>
  <c r="AY128" i="1" s="1"/>
  <c r="AY82" i="1"/>
  <c r="BB42" i="1"/>
  <c r="BB44" i="1" s="1"/>
  <c r="BB47" i="1"/>
  <c r="BB55" i="1" s="1"/>
  <c r="BB58" i="1" s="1"/>
  <c r="BB45" i="1"/>
  <c r="BB49" i="1"/>
  <c r="BM47" i="1"/>
  <c r="BM55" i="1" s="1"/>
  <c r="BM58" i="1" s="1"/>
  <c r="BM45" i="1"/>
  <c r="BL49" i="1"/>
  <c r="BO28" i="1"/>
  <c r="BC29" i="1"/>
  <c r="BC42" i="1" s="1"/>
  <c r="BC44" i="1" s="1"/>
  <c r="BC30" i="1"/>
  <c r="BC151" i="1" s="1"/>
  <c r="AZ53" i="1"/>
  <c r="AZ59" i="1" s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AW72" i="1"/>
  <c r="AW92" i="1" s="1"/>
  <c r="AW130" i="1"/>
  <c r="BD4" i="1"/>
  <c r="BD152" i="1" s="1"/>
  <c r="BC3" i="1"/>
  <c r="BA77" i="1" l="1"/>
  <c r="BB150" i="1"/>
  <c r="BB153" i="1" s="1"/>
  <c r="BA154" i="1"/>
  <c r="AZ103" i="1"/>
  <c r="AZ82" i="1"/>
  <c r="AY127" i="1"/>
  <c r="AY129" i="1" s="1"/>
  <c r="AZ127" i="1" s="1"/>
  <c r="AZ129" i="1" s="1"/>
  <c r="AX89" i="1"/>
  <c r="AX91" i="1" s="1"/>
  <c r="AY87" i="1"/>
  <c r="AZ106" i="1"/>
  <c r="AZ128" i="1" s="1"/>
  <c r="BM49" i="1"/>
  <c r="BM50" i="1" s="1"/>
  <c r="BC47" i="1"/>
  <c r="BC55" i="1" s="1"/>
  <c r="BC58" i="1" s="1"/>
  <c r="BC45" i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B96" i="1"/>
  <c r="BB53" i="1"/>
  <c r="BB59" i="1" s="1"/>
  <c r="BB50" i="1"/>
  <c r="BN45" i="1"/>
  <c r="BN47" i="1"/>
  <c r="BN55" i="1" s="1"/>
  <c r="BN58" i="1" s="1"/>
  <c r="BN49" i="1"/>
  <c r="BE4" i="1"/>
  <c r="BE152" i="1" s="1"/>
  <c r="BD3" i="1"/>
  <c r="AX72" i="1"/>
  <c r="AX130" i="1"/>
  <c r="BM96" i="1" l="1"/>
  <c r="AY66" i="1"/>
  <c r="BC49" i="1"/>
  <c r="BB77" i="1"/>
  <c r="BB154" i="1"/>
  <c r="BC150" i="1"/>
  <c r="BC152" i="1" s="1"/>
  <c r="BC153" i="1" s="1"/>
  <c r="AZ87" i="1"/>
  <c r="AY89" i="1"/>
  <c r="AY91" i="1" s="1"/>
  <c r="AX92" i="1"/>
  <c r="BA103" i="1"/>
  <c r="BA106" i="1" s="1"/>
  <c r="BA128" i="1" s="1"/>
  <c r="BA82" i="1"/>
  <c r="BO45" i="1"/>
  <c r="BO47" i="1"/>
  <c r="BO55" i="1" s="1"/>
  <c r="BO58" i="1" s="1"/>
  <c r="BB60" i="1"/>
  <c r="BB61" i="1"/>
  <c r="BB62" i="1" s="1"/>
  <c r="BC50" i="1"/>
  <c r="BC96" i="1"/>
  <c r="BC53" i="1"/>
  <c r="BC59" i="1" s="1"/>
  <c r="BI61" i="1" s="1"/>
  <c r="BI62" i="1" s="1"/>
  <c r="BN53" i="1"/>
  <c r="BN59" i="1" s="1"/>
  <c r="BN60" i="1" s="1"/>
  <c r="BN50" i="1"/>
  <c r="BN96" i="1"/>
  <c r="BA60" i="1"/>
  <c r="BA61" i="1"/>
  <c r="BA62" i="1" s="1"/>
  <c r="AZ66" i="1"/>
  <c r="BA127" i="1"/>
  <c r="AY72" i="1"/>
  <c r="AY130" i="1"/>
  <c r="BF4" i="1"/>
  <c r="BF152" i="1" s="1"/>
  <c r="BE3" i="1"/>
  <c r="BA129" i="1" l="1"/>
  <c r="BA87" i="1"/>
  <c r="AZ89" i="1"/>
  <c r="AZ91" i="1" s="1"/>
  <c r="AY92" i="1"/>
  <c r="BB103" i="1"/>
  <c r="BB106" i="1" s="1"/>
  <c r="BB128" i="1" s="1"/>
  <c r="BB82" i="1"/>
  <c r="BC77" i="1"/>
  <c r="BC154" i="1"/>
  <c r="BD150" i="1"/>
  <c r="BD153" i="1" s="1"/>
  <c r="BO49" i="1"/>
  <c r="BM61" i="1"/>
  <c r="BM62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J61" i="1"/>
  <c r="BJ62" i="1" s="1"/>
  <c r="BL61" i="1"/>
  <c r="BL62" i="1" s="1"/>
  <c r="BO50" i="1"/>
  <c r="BO53" i="1"/>
  <c r="BO59" i="1" s="1"/>
  <c r="BO96" i="1"/>
  <c r="BK61" i="1"/>
  <c r="BK62" i="1" s="1"/>
  <c r="BG4" i="1"/>
  <c r="BG152" i="1" s="1"/>
  <c r="BF3" i="1"/>
  <c r="BA66" i="1"/>
  <c r="BB127" i="1"/>
  <c r="BB129" i="1" s="1"/>
  <c r="AZ72" i="1"/>
  <c r="AZ92" i="1" s="1"/>
  <c r="AZ130" i="1"/>
  <c r="BC103" i="1" l="1"/>
  <c r="BC106" i="1" s="1"/>
  <c r="BC128" i="1" s="1"/>
  <c r="BC82" i="1"/>
  <c r="BA89" i="1"/>
  <c r="BA91" i="1" s="1"/>
  <c r="BB87" i="1"/>
  <c r="BD77" i="1"/>
  <c r="BE150" i="1"/>
  <c r="BE153" i="1" s="1"/>
  <c r="BD154" i="1"/>
  <c r="BO60" i="1"/>
  <c r="BO61" i="1"/>
  <c r="BO62" i="1" s="1"/>
  <c r="BB66" i="1"/>
  <c r="BC127" i="1"/>
  <c r="BC129" i="1" s="1"/>
  <c r="BA72" i="1"/>
  <c r="BA92" i="1" s="1"/>
  <c r="BA130" i="1"/>
  <c r="BH4" i="1"/>
  <c r="BH152" i="1" s="1"/>
  <c r="BG3" i="1"/>
  <c r="BE77" i="1" l="1"/>
  <c r="BF150" i="1"/>
  <c r="BF153" i="1" s="1"/>
  <c r="BE154" i="1"/>
  <c r="BD103" i="1"/>
  <c r="BD106" i="1" s="1"/>
  <c r="BD128" i="1" s="1"/>
  <c r="BD82" i="1"/>
  <c r="BC87" i="1"/>
  <c r="BB89" i="1"/>
  <c r="BB91" i="1" s="1"/>
  <c r="BH3" i="1"/>
  <c r="BI4" i="1"/>
  <c r="BI152" i="1" s="1"/>
  <c r="BC66" i="1"/>
  <c r="BD127" i="1"/>
  <c r="BB72" i="1"/>
  <c r="BB130" i="1"/>
  <c r="BC89" i="1" l="1"/>
  <c r="BC91" i="1" s="1"/>
  <c r="BD87" i="1"/>
  <c r="BF77" i="1"/>
  <c r="BG150" i="1"/>
  <c r="BG153" i="1" s="1"/>
  <c r="BF154" i="1"/>
  <c r="BB92" i="1"/>
  <c r="BD129" i="1"/>
  <c r="BD66" i="1" s="1"/>
  <c r="BE103" i="1"/>
  <c r="BE106" i="1" s="1"/>
  <c r="BE128" i="1" s="1"/>
  <c r="BE82" i="1"/>
  <c r="BC72" i="1"/>
  <c r="BC92" i="1" s="1"/>
  <c r="BC130" i="1"/>
  <c r="BI3" i="1"/>
  <c r="BJ4" i="1"/>
  <c r="BJ152" i="1" s="1"/>
  <c r="BE127" i="1" l="1"/>
  <c r="BE129" i="1" s="1"/>
  <c r="BG77" i="1"/>
  <c r="BH150" i="1"/>
  <c r="BH153" i="1" s="1"/>
  <c r="BG154" i="1"/>
  <c r="BF103" i="1"/>
  <c r="BF106" i="1" s="1"/>
  <c r="BF128" i="1" s="1"/>
  <c r="BF82" i="1"/>
  <c r="BD89" i="1"/>
  <c r="BD91" i="1" s="1"/>
  <c r="BE87" i="1"/>
  <c r="BE66" i="1"/>
  <c r="BF127" i="1"/>
  <c r="BF129" i="1" s="1"/>
  <c r="BD72" i="1"/>
  <c r="BD130" i="1"/>
  <c r="BJ3" i="1"/>
  <c r="BK4" i="1"/>
  <c r="BK152" i="1" s="1"/>
  <c r="BE89" i="1" l="1"/>
  <c r="BE91" i="1" s="1"/>
  <c r="BF87" i="1"/>
  <c r="BG103" i="1"/>
  <c r="BG106" i="1" s="1"/>
  <c r="BG128" i="1" s="1"/>
  <c r="BG82" i="1"/>
  <c r="BH77" i="1"/>
  <c r="BH154" i="1"/>
  <c r="BI150" i="1"/>
  <c r="BI153" i="1" s="1"/>
  <c r="BD92" i="1"/>
  <c r="BL4" i="1"/>
  <c r="BL152" i="1" s="1"/>
  <c r="BK3" i="1"/>
  <c r="BE72" i="1"/>
  <c r="BE92" i="1" s="1"/>
  <c r="BE130" i="1"/>
  <c r="BF66" i="1"/>
  <c r="BG127" i="1"/>
  <c r="BI77" i="1" l="1"/>
  <c r="BI154" i="1"/>
  <c r="BJ150" i="1"/>
  <c r="BJ153" i="1" s="1"/>
  <c r="BH103" i="1"/>
  <c r="BH106" i="1" s="1"/>
  <c r="BH128" i="1" s="1"/>
  <c r="BH82" i="1"/>
  <c r="BG129" i="1"/>
  <c r="BG66" i="1" s="1"/>
  <c r="BF89" i="1"/>
  <c r="BF91" i="1" s="1"/>
  <c r="BG87" i="1"/>
  <c r="BF72" i="1"/>
  <c r="BF92" i="1" s="1"/>
  <c r="BF130" i="1"/>
  <c r="BM4" i="1"/>
  <c r="BM152" i="1" s="1"/>
  <c r="BL3" i="1"/>
  <c r="BH87" i="1" l="1"/>
  <c r="BG89" i="1"/>
  <c r="BG91" i="1" s="1"/>
  <c r="BJ77" i="1"/>
  <c r="BJ154" i="1"/>
  <c r="BK150" i="1"/>
  <c r="BK153" i="1" s="1"/>
  <c r="BH127" i="1"/>
  <c r="BH129" i="1" s="1"/>
  <c r="BH66" i="1" s="1"/>
  <c r="BI103" i="1"/>
  <c r="BI106" i="1" s="1"/>
  <c r="BI128" i="1" s="1"/>
  <c r="BI82" i="1"/>
  <c r="BG72" i="1"/>
  <c r="BG92" i="1" s="1"/>
  <c r="BG130" i="1"/>
  <c r="BN4" i="1"/>
  <c r="BN152" i="1" s="1"/>
  <c r="BM3" i="1"/>
  <c r="BK77" i="1" l="1"/>
  <c r="BL150" i="1"/>
  <c r="BL153" i="1" s="1"/>
  <c r="BK154" i="1"/>
  <c r="BJ103" i="1"/>
  <c r="BJ106" i="1" s="1"/>
  <c r="BJ128" i="1" s="1"/>
  <c r="BJ82" i="1"/>
  <c r="BI127" i="1"/>
  <c r="BI129" i="1" s="1"/>
  <c r="BI66" i="1" s="1"/>
  <c r="BI87" i="1"/>
  <c r="BH89" i="1"/>
  <c r="BH91" i="1" s="1"/>
  <c r="BO4" i="1"/>
  <c r="BN3" i="1"/>
  <c r="BH72" i="1"/>
  <c r="BH130" i="1"/>
  <c r="BJ87" i="1" l="1"/>
  <c r="BI89" i="1"/>
  <c r="BI91" i="1" s="1"/>
  <c r="BH92" i="1"/>
  <c r="BJ127" i="1"/>
  <c r="BJ129" i="1" s="1"/>
  <c r="BL77" i="1"/>
  <c r="BM150" i="1"/>
  <c r="BM153" i="1" s="1"/>
  <c r="BL154" i="1"/>
  <c r="BK103" i="1"/>
  <c r="BK106" i="1" s="1"/>
  <c r="BK128" i="1" s="1"/>
  <c r="BK82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Y79" i="1" s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Y77" i="1" s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8" i="1"/>
  <c r="CA78" i="1" s="1"/>
  <c r="BV70" i="1"/>
  <c r="BV75" i="1"/>
  <c r="CA75" i="1" s="1"/>
  <c r="BV85" i="1"/>
  <c r="BV79" i="1"/>
  <c r="BV67" i="1"/>
  <c r="CA67" i="1" s="1"/>
  <c r="BJ66" i="1"/>
  <c r="BK127" i="1"/>
  <c r="BK129" i="1" s="1"/>
  <c r="BI72" i="1"/>
  <c r="BI92" i="1" s="1"/>
  <c r="BI130" i="1"/>
  <c r="BM77" i="1" l="1"/>
  <c r="BM154" i="1"/>
  <c r="BN150" i="1"/>
  <c r="BN153" i="1" s="1"/>
  <c r="BX85" i="1"/>
  <c r="BL103" i="1"/>
  <c r="BL106" i="1" s="1"/>
  <c r="BL128" i="1" s="1"/>
  <c r="BL82" i="1"/>
  <c r="BZ85" i="1"/>
  <c r="BY75" i="1"/>
  <c r="BJ89" i="1"/>
  <c r="BJ91" i="1" s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04" i="1"/>
  <c r="BV115" i="1"/>
  <c r="BU115" i="1"/>
  <c r="BS99" i="1"/>
  <c r="BS102" i="1"/>
  <c r="BV98" i="1"/>
  <c r="BU121" i="1"/>
  <c r="BU124" i="1" s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S40" i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47" i="1"/>
  <c r="BV47" i="1"/>
  <c r="CA47" i="1" s="1"/>
  <c r="BR53" i="1"/>
  <c r="BU8" i="1"/>
  <c r="BZ8" i="1" s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V124" i="1" l="1"/>
  <c r="BL87" i="1"/>
  <c r="BK89" i="1"/>
  <c r="BK91" i="1" s="1"/>
  <c r="BX39" i="1"/>
  <c r="BN77" i="1"/>
  <c r="BN154" i="1"/>
  <c r="BO150" i="1"/>
  <c r="BO152" i="1" s="1"/>
  <c r="BO153" i="1" s="1"/>
  <c r="BX38" i="1"/>
  <c r="BM103" i="1"/>
  <c r="BM106" i="1" s="1"/>
  <c r="BM128" i="1" s="1"/>
  <c r="BM82" i="1"/>
  <c r="CA57" i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106" i="1" s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L66" i="1"/>
  <c r="BM127" i="1"/>
  <c r="BK72" i="1"/>
  <c r="BK92" i="1" s="1"/>
  <c r="BK130" i="1"/>
  <c r="BO77" i="1" l="1"/>
  <c r="BM129" i="1"/>
  <c r="BN103" i="1"/>
  <c r="BN106" i="1" s="1"/>
  <c r="BN128" i="1" s="1"/>
  <c r="BN82" i="1"/>
  <c r="BM87" i="1"/>
  <c r="BL89" i="1"/>
  <c r="BL91" i="1" s="1"/>
  <c r="BT125" i="1"/>
  <c r="BU106" i="1"/>
  <c r="BU128" i="1" s="1"/>
  <c r="BT106" i="1"/>
  <c r="BS128" i="1"/>
  <c r="BS129" i="1" s="1"/>
  <c r="BS130" i="1" s="1"/>
  <c r="CA61" i="1"/>
  <c r="BZ61" i="1"/>
  <c r="BY61" i="1"/>
  <c r="BX61" i="1"/>
  <c r="BM66" i="1"/>
  <c r="BN127" i="1"/>
  <c r="BN129" i="1" s="1"/>
  <c r="BL72" i="1"/>
  <c r="BL92" i="1" s="1"/>
  <c r="BL130" i="1"/>
  <c r="BN87" i="1" l="1"/>
  <c r="BM89" i="1"/>
  <c r="BM91" i="1" s="1"/>
  <c r="BO103" i="1"/>
  <c r="BO106" i="1" s="1"/>
  <c r="BO128" i="1" s="1"/>
  <c r="BO82" i="1"/>
  <c r="BV82" i="1" s="1"/>
  <c r="CA82" i="1" s="1"/>
  <c r="BV77" i="1"/>
  <c r="BT128" i="1"/>
  <c r="BO154" i="1"/>
  <c r="BT127" i="1"/>
  <c r="BT129" i="1" s="1"/>
  <c r="BT130" i="1" s="1"/>
  <c r="BN66" i="1"/>
  <c r="BO127" i="1"/>
  <c r="BO129" i="1" s="1"/>
  <c r="BO66" i="1" s="1"/>
  <c r="BV66" i="1" s="1"/>
  <c r="CA66" i="1" s="1"/>
  <c r="BM72" i="1"/>
  <c r="BM130" i="1"/>
  <c r="BV103" i="1" l="1"/>
  <c r="BV106" i="1" s="1"/>
  <c r="BV128" i="1" s="1"/>
  <c r="CA77" i="1"/>
  <c r="BM92" i="1"/>
  <c r="BO87" i="1"/>
  <c r="BN89" i="1"/>
  <c r="BN91" i="1" s="1"/>
  <c r="BU127" i="1"/>
  <c r="BU129" i="1" s="1"/>
  <c r="BV127" i="1" s="1"/>
  <c r="BV129" i="1" s="1"/>
  <c r="BV130" i="1" s="1"/>
  <c r="BO72" i="1"/>
  <c r="BO130" i="1"/>
  <c r="BN72" i="1"/>
  <c r="BN92" i="1" s="1"/>
  <c r="BN130" i="1"/>
  <c r="BV87" i="1" l="1"/>
  <c r="CA87" i="1" s="1"/>
  <c r="BO89" i="1"/>
  <c r="BU130" i="1"/>
  <c r="BV72" i="1"/>
  <c r="B7" i="4"/>
  <c r="BO91" i="1" l="1"/>
  <c r="BV89" i="1"/>
  <c r="CA89" i="1" s="1"/>
  <c r="CA72" i="1"/>
  <c r="BV91" i="1" l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1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sharedStrings.xml><?xml version="1.0" encoding="utf-8"?>
<sst xmlns="http://schemas.openxmlformats.org/spreadsheetml/2006/main" count="305" uniqueCount="163">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</sst>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  <numFmt numFmtId="169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1"/>
  <sheetViews>
    <sheetView workbookViewId="0">
      <selection activeCell="B4" sqref="B4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93</v>
      </c>
      <c r="C2" s="39"/>
    </row>
    <row r="4" spans="2:3" ht="13" customHeight="1" x14ac:dyDescent="0.3">
      <c r="B4" s="35">
        <f>SUM(B5:B10)</f>
        <v>0</v>
      </c>
      <c r="C4" t="s">
        <v>94</v>
      </c>
    </row>
    <row r="6" spans="2:3" ht="13" customHeight="1" x14ac:dyDescent="0.3">
      <c r="B6" s="35">
        <f>SUM('Operating Model'!92:92)</f>
        <v>0</v>
      </c>
      <c r="C6" t="s">
        <v>95</v>
      </c>
    </row>
    <row r="7" spans="2:3" ht="13" customHeight="1" x14ac:dyDescent="0.3">
      <c r="B7" s="35">
        <f>SUM('Operating Model'!130:130)</f>
        <v>0</v>
      </c>
      <c r="C7" t="s">
        <v>124</v>
      </c>
    </row>
    <row r="8" spans="2:3" ht="13" customHeight="1" x14ac:dyDescent="0.3">
      <c r="B8" s="35">
        <f>SUM('Operating Model'!154:154)</f>
        <v>0</v>
      </c>
      <c r="C8" t="s">
        <v>161</v>
      </c>
    </row>
    <row r="10" spans="2:3" ht="13" customHeight="1" x14ac:dyDescent="0.3">
      <c r="B10" s="34"/>
      <c r="C10" s="34" t="s">
        <v>96</v>
      </c>
    </row>
    <row r="12" spans="2:3" ht="13" customHeight="1" x14ac:dyDescent="0.45">
      <c r="B12" s="40" t="s">
        <v>97</v>
      </c>
      <c r="C12" s="40"/>
    </row>
    <row r="13" spans="2:3" ht="13" customHeight="1" x14ac:dyDescent="0.45">
      <c r="B13" s="40" t="s">
        <v>98</v>
      </c>
      <c r="C13" s="40" t="s">
        <v>99</v>
      </c>
    </row>
    <row r="14" spans="2:3" ht="13" customHeight="1" x14ac:dyDescent="0.3">
      <c r="B14" s="27">
        <v>1000</v>
      </c>
      <c r="C14" t="s">
        <v>100</v>
      </c>
    </row>
    <row r="15" spans="2:3" ht="13" customHeight="1" x14ac:dyDescent="0.3">
      <c r="B15" s="37">
        <v>1000</v>
      </c>
      <c r="C15" t="s">
        <v>101</v>
      </c>
    </row>
    <row r="16" spans="2:3" ht="13" customHeight="1" x14ac:dyDescent="0.3">
      <c r="B16" s="38"/>
      <c r="C16" t="s">
        <v>102</v>
      </c>
    </row>
    <row r="17" spans="2:3" ht="13" customHeight="1" x14ac:dyDescent="0.3">
      <c r="B17" s="33">
        <v>1000</v>
      </c>
      <c r="C17" t="s">
        <v>103</v>
      </c>
    </row>
    <row r="18" spans="2:3" ht="13" customHeight="1" x14ac:dyDescent="0.3">
      <c r="B18" s="46"/>
      <c r="C18" t="s">
        <v>123</v>
      </c>
    </row>
    <row r="19" spans="2:3" ht="13" customHeight="1" x14ac:dyDescent="0.3">
      <c r="B19" s="94">
        <v>1000</v>
      </c>
      <c r="C19" t="s">
        <v>135</v>
      </c>
    </row>
    <row r="20" spans="2:3" ht="13" customHeight="1" x14ac:dyDescent="0.3">
      <c r="B20" s="95">
        <v>1000</v>
      </c>
      <c r="C20" t="s">
        <v>140</v>
      </c>
    </row>
    <row r="21" spans="2:3" ht="13" customHeight="1" x14ac:dyDescent="0.3">
      <c r="B21" s="97">
        <v>1000</v>
      </c>
      <c r="C21" t="s">
        <v>142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54"/>
  <sheetViews>
    <sheetView tabSelected="1" zoomScaleNormal="100" workbookViewId="0">
      <pane xSplit="7" ySplit="5" topLeftCell="AD129" activePane="bottomRight" state="frozen"/>
      <selection pane="topRight" activeCell="H1" sqref="H1"/>
      <selection pane="bottomLeft" activeCell="A5" sqref="A5"/>
      <selection pane="bottomRight" activeCell="F78" sqref="F78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132</v>
      </c>
      <c r="BS1" s="40"/>
      <c r="BT1" s="40"/>
      <c r="BU1" s="40"/>
      <c r="BV1" s="40"/>
      <c r="BX1" s="40" t="s">
        <v>134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130</v>
      </c>
      <c r="AG2" s="2" t="s">
        <v>130</v>
      </c>
      <c r="AH2" s="2" t="s">
        <v>130</v>
      </c>
      <c r="AI2" s="2" t="s">
        <v>130</v>
      </c>
      <c r="AJ2" s="2" t="s">
        <v>130</v>
      </c>
      <c r="AK2" s="2" t="s">
        <v>130</v>
      </c>
      <c r="AL2" s="2" t="s">
        <v>130</v>
      </c>
      <c r="AM2" s="2" t="s">
        <v>130</v>
      </c>
      <c r="AN2" s="2" t="s">
        <v>130</v>
      </c>
      <c r="AO2" s="2" t="s">
        <v>130</v>
      </c>
      <c r="AP2" s="2" t="s">
        <v>130</v>
      </c>
      <c r="AQ2" s="2" t="s">
        <v>130</v>
      </c>
      <c r="AR2" s="2" t="s">
        <v>130</v>
      </c>
      <c r="AS2" s="2" t="s">
        <v>130</v>
      </c>
      <c r="AT2" s="2" t="s">
        <v>130</v>
      </c>
      <c r="AU2" s="2" t="s">
        <v>130</v>
      </c>
      <c r="AV2" s="2" t="s">
        <v>130</v>
      </c>
      <c r="AW2" s="2" t="s">
        <v>130</v>
      </c>
      <c r="AX2" s="2" t="s">
        <v>130</v>
      </c>
      <c r="AY2" s="2" t="s">
        <v>130</v>
      </c>
      <c r="AZ2" s="2" t="s">
        <v>130</v>
      </c>
      <c r="BA2" s="2" t="s">
        <v>130</v>
      </c>
      <c r="BB2" s="2" t="s">
        <v>130</v>
      </c>
      <c r="BC2" s="2" t="s">
        <v>130</v>
      </c>
      <c r="BD2" s="2" t="s">
        <v>130</v>
      </c>
      <c r="BE2" s="2" t="s">
        <v>130</v>
      </c>
      <c r="BF2" s="2" t="s">
        <v>130</v>
      </c>
      <c r="BG2" s="2" t="s">
        <v>130</v>
      </c>
      <c r="BH2" s="2" t="s">
        <v>130</v>
      </c>
      <c r="BI2" s="2" t="s">
        <v>130</v>
      </c>
      <c r="BJ2" s="2" t="s">
        <v>130</v>
      </c>
      <c r="BK2" s="2" t="s">
        <v>130</v>
      </c>
      <c r="BL2" s="2" t="s">
        <v>130</v>
      </c>
      <c r="BM2" s="2" t="s">
        <v>130</v>
      </c>
      <c r="BN2" s="2" t="s">
        <v>130</v>
      </c>
      <c r="BO2" s="2" t="s">
        <v>130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94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134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134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136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136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137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137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141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138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138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134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139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134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134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134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134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134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134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125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126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127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125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128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129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1946722.0484193468</v>
      </c>
      <c r="AG66" s="37">
        <f t="shared" ref="AG66:BO66" si="391">AG129</f>
        <v>1701196.9528222168</v>
      </c>
      <c r="AH66" s="37">
        <f t="shared" si="391"/>
        <v>1634519.2540583231</v>
      </c>
      <c r="AI66" s="37">
        <f t="shared" si="391"/>
        <v>1289415.7761650742</v>
      </c>
      <c r="AJ66" s="37">
        <f t="shared" si="391"/>
        <v>1066809.7715128874</v>
      </c>
      <c r="AK66" s="37">
        <f t="shared" si="391"/>
        <v>1012859.8296139373</v>
      </c>
      <c r="AL66" s="37">
        <f t="shared" si="391"/>
        <v>1363268.9780798063</v>
      </c>
      <c r="AM66" s="37">
        <f t="shared" si="391"/>
        <v>1840631.5698042728</v>
      </c>
      <c r="AN66" s="37">
        <f t="shared" si="391"/>
        <v>2138427.7342744297</v>
      </c>
      <c r="AO66" s="37">
        <f t="shared" si="391"/>
        <v>2414274.7437310554</v>
      </c>
      <c r="AP66" s="37">
        <f t="shared" si="391"/>
        <v>2718267.9757671752</v>
      </c>
      <c r="AQ66" s="37">
        <f t="shared" si="391"/>
        <v>2271472.3836049582</v>
      </c>
      <c r="AR66" s="37">
        <f t="shared" si="391"/>
        <v>2580879.0683133677</v>
      </c>
      <c r="AS66" s="37">
        <f t="shared" si="391"/>
        <v>2676295.4888369362</v>
      </c>
      <c r="AT66" s="37">
        <f t="shared" si="391"/>
        <v>2977037.0295386091</v>
      </c>
      <c r="AU66" s="37">
        <f t="shared" si="391"/>
        <v>2980151.4430356952</v>
      </c>
      <c r="AV66" s="37">
        <f t="shared" si="391"/>
        <v>3141522.9046136304</v>
      </c>
      <c r="AW66" s="37">
        <f t="shared" si="391"/>
        <v>3491519.9204167901</v>
      </c>
      <c r="AX66" s="37">
        <f t="shared" si="391"/>
        <v>3845748.6934272605</v>
      </c>
      <c r="AY66" s="37">
        <f t="shared" si="391"/>
        <v>4337247.6678192336</v>
      </c>
      <c r="AZ66" s="37">
        <f t="shared" si="391"/>
        <v>4643043.26754166</v>
      </c>
      <c r="BA66" s="37">
        <f t="shared" si="391"/>
        <v>4928949.560022898</v>
      </c>
      <c r="BB66" s="37">
        <f t="shared" si="391"/>
        <v>5244597.3986387746</v>
      </c>
      <c r="BC66" s="37">
        <f t="shared" si="391"/>
        <v>4777221.9553722348</v>
      </c>
      <c r="BD66" s="37">
        <f t="shared" si="391"/>
        <v>5096593.8086984036</v>
      </c>
      <c r="BE66" s="37">
        <f t="shared" si="391"/>
        <v>5196429.8963657217</v>
      </c>
      <c r="BF66" s="37">
        <f t="shared" si="391"/>
        <v>5508975.2816800689</v>
      </c>
      <c r="BG66" s="37">
        <f t="shared" si="391"/>
        <v>5519800.2420156943</v>
      </c>
      <c r="BH66" s="37">
        <f t="shared" si="391"/>
        <v>5696802.3754315088</v>
      </c>
      <c r="BI66" s="37">
        <f t="shared" si="391"/>
        <v>6060165.6353906086</v>
      </c>
      <c r="BJ66" s="37">
        <f t="shared" si="391"/>
        <v>6427030.8704103408</v>
      </c>
      <c r="BK66" s="37">
        <f t="shared" si="391"/>
        <v>6936828.2217098903</v>
      </c>
      <c r="BL66" s="37">
        <f t="shared" si="391"/>
        <v>7254046.9450405361</v>
      </c>
      <c r="BM66" s="37">
        <f t="shared" si="391"/>
        <v>7553883.4270462077</v>
      </c>
      <c r="BN66" s="37">
        <f t="shared" si="391"/>
        <v>7885369.875322408</v>
      </c>
      <c r="BO66" s="37">
        <f t="shared" si="391"/>
        <v>7412943.4097453943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2271472.3836049582</v>
      </c>
      <c r="BU66" s="37">
        <f t="shared" si="392"/>
        <v>4777221.9553722348</v>
      </c>
      <c r="BV66" s="37">
        <f t="shared" si="392"/>
        <v>7412943.4097453943</v>
      </c>
      <c r="BX66" s="88">
        <f t="shared" ref="BX66:BX70" si="393">IFERROR(BS66/BR66-1,0)</f>
        <v>-0.35602261054508666</v>
      </c>
      <c r="BY66" s="88">
        <f t="shared" ref="BY66:BY70" si="394">IFERROR(BT66/BS66-1,0)</f>
        <v>0.47312798021499325</v>
      </c>
      <c r="BZ66" s="88">
        <f t="shared" ref="BZ66:BZ70" si="395">IFERROR(BU66/BT66-1,0)</f>
        <v>1.1031389110663574</v>
      </c>
      <c r="CA66" s="88">
        <f t="shared" ref="CA66:CA70" si="396">IFERROR(BV66/BU66-1,0)</f>
        <v>0.55172681508112742</v>
      </c>
    </row>
    <row r="67" spans="1:79" x14ac:dyDescent="0.3">
      <c r="A67" s="8" t="s">
        <v>45</v>
      </c>
      <c r="B67" s="8"/>
      <c r="C67" s="8"/>
      <c r="D67" s="8"/>
      <c r="E67" s="8"/>
      <c r="F67" s="103" t="s">
        <v>154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3" t="s">
        <v>154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3" t="s">
        <v>154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21504493.556333855</v>
      </c>
      <c r="AG72" s="28">
        <f t="shared" si="402"/>
        <v>22027219.495039821</v>
      </c>
      <c r="AH72" s="28">
        <f t="shared" si="402"/>
        <v>22294732.63278592</v>
      </c>
      <c r="AI72" s="28">
        <f t="shared" si="402"/>
        <v>22732676.507144976</v>
      </c>
      <c r="AJ72" s="28">
        <f t="shared" si="402"/>
        <v>23165925.379797868</v>
      </c>
      <c r="AK72" s="28">
        <f t="shared" si="402"/>
        <v>23299244.555185996</v>
      </c>
      <c r="AL72" s="28">
        <f t="shared" si="402"/>
        <v>23489319.72124381</v>
      </c>
      <c r="AM72" s="28">
        <f t="shared" si="402"/>
        <v>23598221.877267212</v>
      </c>
      <c r="AN72" s="28">
        <f t="shared" si="402"/>
        <v>23800329.536409143</v>
      </c>
      <c r="AO72" s="28">
        <f t="shared" si="402"/>
        <v>24030459.682134911</v>
      </c>
      <c r="AP72" s="28">
        <f t="shared" si="402"/>
        <v>24146083.040310964</v>
      </c>
      <c r="AQ72" s="28">
        <f t="shared" si="402"/>
        <v>24094978.172375724</v>
      </c>
      <c r="AR72" s="28">
        <f t="shared" si="402"/>
        <v>24170478.231745183</v>
      </c>
      <c r="AS72" s="28">
        <f t="shared" si="402"/>
        <v>24684953.790054072</v>
      </c>
      <c r="AT72" s="28">
        <f t="shared" si="402"/>
        <v>24941440.134173255</v>
      </c>
      <c r="AU72" s="28">
        <f t="shared" si="402"/>
        <v>25380018.901723363</v>
      </c>
      <c r="AV72" s="28">
        <f t="shared" si="402"/>
        <v>25814874.155213017</v>
      </c>
      <c r="AW72" s="28">
        <f t="shared" si="402"/>
        <v>25945808.5508596</v>
      </c>
      <c r="AX72" s="28">
        <f t="shared" si="402"/>
        <v>26143613.211707808</v>
      </c>
      <c r="AY72" s="28">
        <f t="shared" si="402"/>
        <v>26263475.897122227</v>
      </c>
      <c r="AZ72" s="28">
        <f t="shared" si="402"/>
        <v>26481137.991799604</v>
      </c>
      <c r="BA72" s="28">
        <f t="shared" si="402"/>
        <v>26722964.663473569</v>
      </c>
      <c r="BB72" s="28">
        <f t="shared" si="402"/>
        <v>26837989.521485478</v>
      </c>
      <c r="BC72" s="28">
        <f t="shared" si="402"/>
        <v>26778963.24705743</v>
      </c>
      <c r="BD72" s="28">
        <f t="shared" si="402"/>
        <v>26867017.793644376</v>
      </c>
      <c r="BE72" s="28">
        <f t="shared" si="402"/>
        <v>27424925.202138063</v>
      </c>
      <c r="BF72" s="28">
        <f t="shared" si="402"/>
        <v>27691656.109725282</v>
      </c>
      <c r="BG72" s="28">
        <f t="shared" si="402"/>
        <v>28145082.695307337</v>
      </c>
      <c r="BH72" s="28">
        <f t="shared" si="402"/>
        <v>28595989.971054319</v>
      </c>
      <c r="BI72" s="28">
        <f t="shared" si="402"/>
        <v>28732568.370144665</v>
      </c>
      <c r="BJ72" s="28">
        <f t="shared" si="402"/>
        <v>28948167.908407986</v>
      </c>
      <c r="BK72" s="28">
        <f t="shared" si="402"/>
        <v>29083502.611416161</v>
      </c>
      <c r="BL72" s="28">
        <f t="shared" si="402"/>
        <v>29321981.14167181</v>
      </c>
      <c r="BM72" s="28">
        <f t="shared" si="402"/>
        <v>29579791.324723545</v>
      </c>
      <c r="BN72" s="28">
        <f t="shared" si="402"/>
        <v>29696259.298433516</v>
      </c>
      <c r="BO72" s="28">
        <f t="shared" si="402"/>
        <v>29646301.860835314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24094978.172375724</v>
      </c>
      <c r="BU72" s="77">
        <f t="shared" si="403"/>
        <v>26778963.24705743</v>
      </c>
      <c r="BV72" s="77">
        <f t="shared" si="403"/>
        <v>29646301.860835314</v>
      </c>
      <c r="BX72" s="89">
        <f t="shared" ref="BX72:CA72" si="404">IFERROR(BS72/BR72-1,0)</f>
        <v>1.6085902789095607E-2</v>
      </c>
      <c r="BY72" s="89">
        <f t="shared" si="404"/>
        <v>0.12439904046079198</v>
      </c>
      <c r="BZ72" s="89">
        <f t="shared" si="404"/>
        <v>0.11139188653670695</v>
      </c>
      <c r="CA72" s="89">
        <f t="shared" si="404"/>
        <v>0.10707429512204714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3" t="s">
        <v>154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3" t="s">
        <v>154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3" t="s">
        <v>162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68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341884.02650506166</v>
      </c>
      <c r="BU78" s="37">
        <f t="shared" si="406"/>
        <v>341884.02650506166</v>
      </c>
      <c r="BV78" s="37">
        <f t="shared" si="406"/>
        <v>341884.02650506166</v>
      </c>
      <c r="BX78" s="88">
        <f t="shared" si="407"/>
        <v>-0.16506576408633966</v>
      </c>
      <c r="BY78" s="88">
        <f t="shared" si="408"/>
        <v>0</v>
      </c>
      <c r="BZ78" s="88">
        <f t="shared" si="409"/>
        <v>0</v>
      </c>
      <c r="CA78" s="88">
        <f t="shared" si="410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69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70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3">SUM(I75:I81)</f>
        <v>13882061.4422122</v>
      </c>
      <c r="J82" s="28">
        <f t="shared" si="413"/>
        <v>14149826.416312162</v>
      </c>
      <c r="K82" s="28">
        <f t="shared" si="413"/>
        <v>14051193.644608486</v>
      </c>
      <c r="L82" s="28">
        <f t="shared" si="413"/>
        <v>14365999.637588812</v>
      </c>
      <c r="M82" s="28">
        <f t="shared" si="413"/>
        <v>13916807.01365008</v>
      </c>
      <c r="N82" s="28">
        <f t="shared" si="413"/>
        <v>14207286.542739753</v>
      </c>
      <c r="O82" s="28">
        <f t="shared" si="413"/>
        <v>13421302.612063766</v>
      </c>
      <c r="P82" s="28">
        <f t="shared" si="413"/>
        <v>13269668.680245757</v>
      </c>
      <c r="Q82" s="28">
        <f t="shared" si="413"/>
        <v>13225775.919002019</v>
      </c>
      <c r="R82" s="28">
        <f t="shared" si="413"/>
        <v>13316034.218840064</v>
      </c>
      <c r="S82" s="28">
        <f t="shared" si="413"/>
        <v>13165511.537846182</v>
      </c>
      <c r="T82" s="28">
        <f t="shared" si="413"/>
        <v>12377765.380294664</v>
      </c>
      <c r="U82" s="28">
        <f t="shared" si="413"/>
        <v>13095883.932700085</v>
      </c>
      <c r="V82" s="28">
        <f t="shared" si="413"/>
        <v>12916589.615643043</v>
      </c>
      <c r="W82" s="28">
        <f t="shared" si="413"/>
        <v>12353114.59687419</v>
      </c>
      <c r="X82" s="28">
        <f t="shared" si="413"/>
        <v>12835199.123928387</v>
      </c>
      <c r="Y82" s="28">
        <f t="shared" si="413"/>
        <v>12598345.013791425</v>
      </c>
      <c r="Z82" s="28">
        <f t="shared" si="413"/>
        <v>12793150.728328707</v>
      </c>
      <c r="AA82" s="28">
        <f t="shared" si="413"/>
        <v>12331489.250028308</v>
      </c>
      <c r="AB82" s="28">
        <f t="shared" si="413"/>
        <v>11861965.412525348</v>
      </c>
      <c r="AC82" s="28">
        <f t="shared" si="413"/>
        <v>11745581.308938682</v>
      </c>
      <c r="AD82" s="28">
        <f t="shared" si="413"/>
        <v>11758199.619272545</v>
      </c>
      <c r="AE82" s="28">
        <f t="shared" si="413"/>
        <v>11552994.336505063</v>
      </c>
      <c r="AF82" s="28">
        <f t="shared" ref="AF82:BO82" si="414">SUM(AF75:AF81)</f>
        <v>11477602.143681722</v>
      </c>
      <c r="AG82" s="28">
        <f t="shared" si="414"/>
        <v>11768204.133848991</v>
      </c>
      <c r="AH82" s="28">
        <f t="shared" si="414"/>
        <v>11801995.378803339</v>
      </c>
      <c r="AI82" s="28">
        <f t="shared" si="414"/>
        <v>12020947.202265844</v>
      </c>
      <c r="AJ82" s="28">
        <f t="shared" si="414"/>
        <v>12190905.25635246</v>
      </c>
      <c r="AK82" s="28">
        <f t="shared" si="414"/>
        <v>12134559.36569755</v>
      </c>
      <c r="AL82" s="28">
        <f t="shared" si="414"/>
        <v>12135520.889024507</v>
      </c>
      <c r="AM82" s="28">
        <f t="shared" si="414"/>
        <v>12052686.898536572</v>
      </c>
      <c r="AN82" s="28">
        <f t="shared" si="414"/>
        <v>12079151.400718847</v>
      </c>
      <c r="AO82" s="28">
        <f t="shared" si="414"/>
        <v>12121234.520696735</v>
      </c>
      <c r="AP82" s="28">
        <f t="shared" si="414"/>
        <v>12082173.417096913</v>
      </c>
      <c r="AQ82" s="28">
        <f t="shared" si="414"/>
        <v>11789316.042935692</v>
      </c>
      <c r="AR82" s="28">
        <f t="shared" si="414"/>
        <v>11732555.946369303</v>
      </c>
      <c r="AS82" s="28">
        <f t="shared" si="414"/>
        <v>12027461.166344495</v>
      </c>
      <c r="AT82" s="28">
        <f t="shared" si="414"/>
        <v>12066669.81261174</v>
      </c>
      <c r="AU82" s="28">
        <f t="shared" si="414"/>
        <v>12291000.548117692</v>
      </c>
      <c r="AV82" s="28">
        <f t="shared" si="414"/>
        <v>12464021.032440517</v>
      </c>
      <c r="AW82" s="28">
        <f t="shared" si="414"/>
        <v>12404838.611619638</v>
      </c>
      <c r="AX82" s="28">
        <f t="shared" si="414"/>
        <v>12411524.563742381</v>
      </c>
      <c r="AY82" s="28">
        <f t="shared" si="414"/>
        <v>12329798.706371706</v>
      </c>
      <c r="AZ82" s="28">
        <f t="shared" si="414"/>
        <v>12362902.320946164</v>
      </c>
      <c r="BA82" s="28">
        <f t="shared" si="414"/>
        <v>12407489.422921259</v>
      </c>
      <c r="BB82" s="28">
        <f t="shared" si="414"/>
        <v>12361621.199582372</v>
      </c>
      <c r="BC82" s="28">
        <f t="shared" si="414"/>
        <v>12049670.786531106</v>
      </c>
      <c r="BD82" s="28">
        <f t="shared" si="414"/>
        <v>11996575.624385562</v>
      </c>
      <c r="BE82" s="28">
        <f t="shared" si="414"/>
        <v>12319135.897731109</v>
      </c>
      <c r="BF82" s="28">
        <f t="shared" si="414"/>
        <v>12357573.015632052</v>
      </c>
      <c r="BG82" s="28">
        <f t="shared" si="414"/>
        <v>12586040.973800406</v>
      </c>
      <c r="BH82" s="28">
        <f t="shared" si="414"/>
        <v>12760531.136697963</v>
      </c>
      <c r="BI82" s="28">
        <f t="shared" si="414"/>
        <v>12697142.069397397</v>
      </c>
      <c r="BJ82" s="28">
        <f t="shared" si="414"/>
        <v>12709851.017937038</v>
      </c>
      <c r="BK82" s="28">
        <f t="shared" si="414"/>
        <v>12629602.744275302</v>
      </c>
      <c r="BL82" s="28">
        <f t="shared" si="414"/>
        <v>12670576.186899718</v>
      </c>
      <c r="BM82" s="28">
        <f t="shared" si="414"/>
        <v>12717962.077641482</v>
      </c>
      <c r="BN82" s="28">
        <f t="shared" si="414"/>
        <v>12663823.087130427</v>
      </c>
      <c r="BO82" s="28">
        <f t="shared" si="414"/>
        <v>12345459.503950242</v>
      </c>
      <c r="BP82" s="69"/>
      <c r="BR82" s="77">
        <f t="shared" ref="BR82:BV82" si="415">INDEX($H82:$BP82,MATCH(BR$4,$H$4:$BP$4,0))</f>
        <v>13165511.537846182</v>
      </c>
      <c r="BS82" s="77">
        <f t="shared" si="415"/>
        <v>11552994.336505063</v>
      </c>
      <c r="BT82" s="77">
        <f t="shared" si="415"/>
        <v>11789316.042935692</v>
      </c>
      <c r="BU82" s="77">
        <f t="shared" si="415"/>
        <v>12049670.786531106</v>
      </c>
      <c r="BV82" s="77">
        <f t="shared" si="415"/>
        <v>12345459.503950242</v>
      </c>
      <c r="BX82" s="89">
        <f t="shared" ref="BX82:CA82" si="416">IFERROR(BS82/BR82-1,0)</f>
        <v>-0.12248040622695922</v>
      </c>
      <c r="BY82" s="89">
        <f t="shared" si="416"/>
        <v>2.0455450729678137E-2</v>
      </c>
      <c r="BZ82" s="89">
        <f t="shared" si="416"/>
        <v>2.2083956579603381E-2</v>
      </c>
      <c r="CA82" s="89">
        <f t="shared" si="416"/>
        <v>2.4547452180167628E-2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71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7">INDEX($H85:$BP85,MATCH(BR$4,$H$4:$BP$4,0))</f>
        <v>2000000</v>
      </c>
      <c r="BS85" s="37">
        <f t="shared" si="417"/>
        <v>2000000</v>
      </c>
      <c r="BT85" s="37">
        <f t="shared" si="417"/>
        <v>2000000</v>
      </c>
      <c r="BU85" s="37">
        <f t="shared" si="417"/>
        <v>2000000</v>
      </c>
      <c r="BV85" s="37">
        <f t="shared" si="417"/>
        <v>2000000</v>
      </c>
      <c r="BX85" s="88">
        <f t="shared" ref="BX85:BX87" si="418">IFERROR(BS85/BR85-1,0)</f>
        <v>0</v>
      </c>
      <c r="BY85" s="88">
        <f t="shared" ref="BY85:BY87" si="419">IFERROR(BT85/BS85-1,0)</f>
        <v>0</v>
      </c>
      <c r="BZ85" s="88">
        <f t="shared" ref="BZ85:BZ87" si="420">IFERROR(BU85/BT85-1,0)</f>
        <v>0</v>
      </c>
      <c r="CA85" s="88">
        <f t="shared" ref="CA85:CA87" si="421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72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7"/>
        <v>-700000</v>
      </c>
      <c r="BS86" s="37">
        <f t="shared" si="417"/>
        <v>-950000</v>
      </c>
      <c r="BT86" s="37">
        <f t="shared" si="417"/>
        <v>-950000</v>
      </c>
      <c r="BU86" s="37">
        <f t="shared" si="417"/>
        <v>-950000</v>
      </c>
      <c r="BV86" s="37">
        <f t="shared" si="417"/>
        <v>-950000</v>
      </c>
      <c r="BX86" s="88">
        <f t="shared" si="418"/>
        <v>0.35714285714285721</v>
      </c>
      <c r="BY86" s="88">
        <f t="shared" si="419"/>
        <v>0</v>
      </c>
      <c r="BZ86" s="88">
        <f t="shared" si="420"/>
        <v>0</v>
      </c>
      <c r="CA86" s="88">
        <f t="shared" si="421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131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2">AF87+AG49</f>
        <v>9209015.6294186804</v>
      </c>
      <c r="AH87" s="37">
        <f t="shared" si="422"/>
        <v>9442737.5222104304</v>
      </c>
      <c r="AI87" s="37">
        <f t="shared" si="422"/>
        <v>9661729.5731069855</v>
      </c>
      <c r="AJ87" s="37">
        <f t="shared" si="422"/>
        <v>9925020.3916732613</v>
      </c>
      <c r="AK87" s="37">
        <f t="shared" si="422"/>
        <v>10114685.457716297</v>
      </c>
      <c r="AL87" s="37">
        <f t="shared" si="422"/>
        <v>10303799.100447154</v>
      </c>
      <c r="AM87" s="37">
        <f t="shared" si="422"/>
        <v>10495535.24695849</v>
      </c>
      <c r="AN87" s="37">
        <f t="shared" si="422"/>
        <v>10671178.403918147</v>
      </c>
      <c r="AO87" s="37">
        <f t="shared" si="422"/>
        <v>10859225.429666026</v>
      </c>
      <c r="AP87" s="37">
        <f t="shared" si="422"/>
        <v>11013909.891441897</v>
      </c>
      <c r="AQ87" s="37">
        <f t="shared" si="422"/>
        <v>11255662.397667879</v>
      </c>
      <c r="AR87" s="37">
        <f t="shared" si="422"/>
        <v>11387922.553603729</v>
      </c>
      <c r="AS87" s="37">
        <f t="shared" si="422"/>
        <v>11607492.891937425</v>
      </c>
      <c r="AT87" s="37">
        <f t="shared" si="422"/>
        <v>11824770.589789364</v>
      </c>
      <c r="AU87" s="37">
        <f t="shared" si="422"/>
        <v>12039018.62183352</v>
      </c>
      <c r="AV87" s="37">
        <f t="shared" si="422"/>
        <v>12300853.391000355</v>
      </c>
      <c r="AW87" s="37">
        <f t="shared" si="422"/>
        <v>12490970.207467813</v>
      </c>
      <c r="AX87" s="37">
        <f t="shared" si="422"/>
        <v>12682088.916193275</v>
      </c>
      <c r="AY87" s="37">
        <f t="shared" si="422"/>
        <v>12883677.458978372</v>
      </c>
      <c r="AZ87" s="37">
        <f t="shared" si="422"/>
        <v>13068235.939081293</v>
      </c>
      <c r="BA87" s="37">
        <f t="shared" si="422"/>
        <v>13265475.508780159</v>
      </c>
      <c r="BB87" s="37">
        <f t="shared" si="422"/>
        <v>13426368.590130953</v>
      </c>
      <c r="BC87" s="37">
        <f t="shared" si="422"/>
        <v>13679292.728754176</v>
      </c>
      <c r="BD87" s="37">
        <f t="shared" si="422"/>
        <v>13820442.437486665</v>
      </c>
      <c r="BE87" s="37">
        <f t="shared" si="422"/>
        <v>14055789.572634807</v>
      </c>
      <c r="BF87" s="37">
        <f t="shared" si="422"/>
        <v>14284083.362321081</v>
      </c>
      <c r="BG87" s="37">
        <f t="shared" si="422"/>
        <v>14509041.989734786</v>
      </c>
      <c r="BH87" s="37">
        <f t="shared" si="422"/>
        <v>14785459.102584207</v>
      </c>
      <c r="BI87" s="37">
        <f t="shared" si="422"/>
        <v>14985426.568975121</v>
      </c>
      <c r="BJ87" s="37">
        <f t="shared" si="422"/>
        <v>15188317.158698799</v>
      </c>
      <c r="BK87" s="37">
        <f t="shared" si="422"/>
        <v>15403900.135368712</v>
      </c>
      <c r="BL87" s="37">
        <f t="shared" si="422"/>
        <v>15601405.222999943</v>
      </c>
      <c r="BM87" s="37">
        <f t="shared" si="422"/>
        <v>15811829.515309913</v>
      </c>
      <c r="BN87" s="37">
        <f t="shared" si="422"/>
        <v>15982436.479530938</v>
      </c>
      <c r="BO87" s="37">
        <f t="shared" si="422"/>
        <v>16250842.625112925</v>
      </c>
      <c r="BP87" s="73"/>
      <c r="BR87" s="37">
        <f t="shared" si="417"/>
        <v>6624443.3333681999</v>
      </c>
      <c r="BS87" s="37">
        <f t="shared" si="417"/>
        <v>8826211.4942794014</v>
      </c>
      <c r="BT87" s="37">
        <f t="shared" si="417"/>
        <v>11255662.397667879</v>
      </c>
      <c r="BU87" s="37">
        <f t="shared" si="417"/>
        <v>13679292.728754176</v>
      </c>
      <c r="BV87" s="37">
        <f t="shared" si="417"/>
        <v>16250842.625112925</v>
      </c>
      <c r="BX87" s="88">
        <f t="shared" si="418"/>
        <v>0.33237029137536789</v>
      </c>
      <c r="BY87" s="88">
        <f t="shared" si="419"/>
        <v>0.27525410024030084</v>
      </c>
      <c r="BZ87" s="88">
        <f t="shared" si="420"/>
        <v>0.21532542870053217</v>
      </c>
      <c r="CA87" s="88">
        <f t="shared" si="421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3">SUM(I85:I88)</f>
        <v>5842392.5529711787</v>
      </c>
      <c r="J89" s="28">
        <f t="shared" si="423"/>
        <v>6126711.9358710907</v>
      </c>
      <c r="K89" s="28">
        <f t="shared" si="423"/>
        <v>6394863.1632908937</v>
      </c>
      <c r="L89" s="28">
        <f t="shared" si="423"/>
        <v>6457291.1602449846</v>
      </c>
      <c r="M89" s="28">
        <f t="shared" si="423"/>
        <v>6712537.1154285055</v>
      </c>
      <c r="N89" s="28">
        <f t="shared" si="423"/>
        <v>6957672.7733044047</v>
      </c>
      <c r="O89" s="28">
        <f t="shared" si="423"/>
        <v>7219003.5383937731</v>
      </c>
      <c r="P89" s="28">
        <f t="shared" si="423"/>
        <v>7432816.1123005385</v>
      </c>
      <c r="Q89" s="28">
        <f t="shared" si="423"/>
        <v>7667059.6527318219</v>
      </c>
      <c r="R89" s="28">
        <f t="shared" si="423"/>
        <v>7646156.6790205892</v>
      </c>
      <c r="S89" s="28">
        <f t="shared" si="423"/>
        <v>7924443.3333681999</v>
      </c>
      <c r="T89" s="28">
        <f t="shared" si="423"/>
        <v>8050714.607389085</v>
      </c>
      <c r="U89" s="28">
        <f t="shared" si="423"/>
        <v>8307850.4196683997</v>
      </c>
      <c r="V89" s="28">
        <f t="shared" si="423"/>
        <v>8432743.3765353002</v>
      </c>
      <c r="W89" s="28">
        <f t="shared" si="423"/>
        <v>8638541.922575077</v>
      </c>
      <c r="X89" s="28">
        <f t="shared" si="423"/>
        <v>8844930.5223682001</v>
      </c>
      <c r="Y89" s="28">
        <f t="shared" si="423"/>
        <v>9004434.9578815252</v>
      </c>
      <c r="Z89" s="28">
        <f t="shared" si="423"/>
        <v>9141957.6218018476</v>
      </c>
      <c r="AA89" s="28">
        <f t="shared" si="423"/>
        <v>9078482.0991009232</v>
      </c>
      <c r="AB89" s="28">
        <f t="shared" si="423"/>
        <v>9222303.2416600659</v>
      </c>
      <c r="AC89" s="28">
        <f t="shared" si="423"/>
        <v>9424206.379957851</v>
      </c>
      <c r="AD89" s="28">
        <f t="shared" si="423"/>
        <v>9621909.9474035297</v>
      </c>
      <c r="AE89" s="28">
        <f t="shared" si="423"/>
        <v>9876211.4942794014</v>
      </c>
      <c r="AF89" s="28">
        <f t="shared" ref="AF89:BO89" si="424">SUM(AF85:AF88)</f>
        <v>10026891.68087998</v>
      </c>
      <c r="AG89" s="28">
        <f t="shared" si="424"/>
        <v>10259015.62941868</v>
      </c>
      <c r="AH89" s="28">
        <f t="shared" si="424"/>
        <v>10492737.52221043</v>
      </c>
      <c r="AI89" s="28">
        <f t="shared" si="424"/>
        <v>10711729.573106986</v>
      </c>
      <c r="AJ89" s="28">
        <f t="shared" si="424"/>
        <v>10975020.391673261</v>
      </c>
      <c r="AK89" s="28">
        <f t="shared" si="424"/>
        <v>11164685.457716297</v>
      </c>
      <c r="AL89" s="28">
        <f t="shared" si="424"/>
        <v>11353799.100447154</v>
      </c>
      <c r="AM89" s="28">
        <f t="shared" si="424"/>
        <v>11545535.24695849</v>
      </c>
      <c r="AN89" s="28">
        <f t="shared" si="424"/>
        <v>11721178.403918147</v>
      </c>
      <c r="AO89" s="28">
        <f t="shared" si="424"/>
        <v>11909225.429666026</v>
      </c>
      <c r="AP89" s="28">
        <f t="shared" si="424"/>
        <v>12063909.891441897</v>
      </c>
      <c r="AQ89" s="28">
        <f t="shared" si="424"/>
        <v>12305662.397667879</v>
      </c>
      <c r="AR89" s="28">
        <f t="shared" si="424"/>
        <v>12437922.553603729</v>
      </c>
      <c r="AS89" s="28">
        <f t="shared" si="424"/>
        <v>12657492.891937425</v>
      </c>
      <c r="AT89" s="28">
        <f t="shared" si="424"/>
        <v>12874770.589789364</v>
      </c>
      <c r="AU89" s="28">
        <f t="shared" si="424"/>
        <v>13089018.62183352</v>
      </c>
      <c r="AV89" s="28">
        <f t="shared" si="424"/>
        <v>13350853.391000355</v>
      </c>
      <c r="AW89" s="28">
        <f t="shared" si="424"/>
        <v>13540970.207467813</v>
      </c>
      <c r="AX89" s="28">
        <f t="shared" si="424"/>
        <v>13732088.916193275</v>
      </c>
      <c r="AY89" s="28">
        <f t="shared" si="424"/>
        <v>13933677.458978372</v>
      </c>
      <c r="AZ89" s="28">
        <f t="shared" si="424"/>
        <v>14118235.939081293</v>
      </c>
      <c r="BA89" s="28">
        <f t="shared" si="424"/>
        <v>14315475.508780159</v>
      </c>
      <c r="BB89" s="28">
        <f t="shared" si="424"/>
        <v>14476368.590130953</v>
      </c>
      <c r="BC89" s="28">
        <f t="shared" si="424"/>
        <v>14729292.728754176</v>
      </c>
      <c r="BD89" s="28">
        <f t="shared" si="424"/>
        <v>14870442.437486665</v>
      </c>
      <c r="BE89" s="28">
        <f t="shared" si="424"/>
        <v>15105789.572634807</v>
      </c>
      <c r="BF89" s="28">
        <f t="shared" si="424"/>
        <v>15334083.362321081</v>
      </c>
      <c r="BG89" s="28">
        <f t="shared" si="424"/>
        <v>15559041.989734786</v>
      </c>
      <c r="BH89" s="28">
        <f t="shared" si="424"/>
        <v>15835459.102584207</v>
      </c>
      <c r="BI89" s="28">
        <f t="shared" si="424"/>
        <v>16035426.568975121</v>
      </c>
      <c r="BJ89" s="28">
        <f t="shared" si="424"/>
        <v>16238317.158698799</v>
      </c>
      <c r="BK89" s="28">
        <f t="shared" si="424"/>
        <v>16453900.135368712</v>
      </c>
      <c r="BL89" s="28">
        <f t="shared" si="424"/>
        <v>16651405.222999943</v>
      </c>
      <c r="BM89" s="28">
        <f t="shared" si="424"/>
        <v>16861829.515309915</v>
      </c>
      <c r="BN89" s="28">
        <f t="shared" si="424"/>
        <v>17032436.479530938</v>
      </c>
      <c r="BO89" s="28">
        <f t="shared" si="424"/>
        <v>17300842.625112925</v>
      </c>
      <c r="BP89" s="69"/>
      <c r="BR89" s="77">
        <f t="shared" ref="BR89:BV89" si="425">INDEX($H89:$BP89,MATCH(BR$4,$H$4:$BP$4,0))</f>
        <v>7924443.3333681999</v>
      </c>
      <c r="BS89" s="77">
        <f t="shared" si="425"/>
        <v>9876211.4942794014</v>
      </c>
      <c r="BT89" s="77">
        <f t="shared" si="425"/>
        <v>12305662.397667879</v>
      </c>
      <c r="BU89" s="77">
        <f t="shared" si="425"/>
        <v>14729292.728754176</v>
      </c>
      <c r="BV89" s="77">
        <f t="shared" si="425"/>
        <v>17300842.625112925</v>
      </c>
      <c r="BX89" s="89">
        <f t="shared" ref="BX89:CA89" si="426">IFERROR(BS89/BR89-1,0)</f>
        <v>0.24629719449096288</v>
      </c>
      <c r="BY89" s="89">
        <f t="shared" si="426"/>
        <v>0.24599016584402733</v>
      </c>
      <c r="BZ89" s="89">
        <f t="shared" si="426"/>
        <v>0.19695244780529753</v>
      </c>
      <c r="CA89" s="89">
        <f t="shared" si="426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7">SUM(H82,H89)</f>
        <v>19487721.458227847</v>
      </c>
      <c r="I91" s="28">
        <f t="shared" si="427"/>
        <v>19724453.995183378</v>
      </c>
      <c r="J91" s="28">
        <f t="shared" si="427"/>
        <v>20276538.352183253</v>
      </c>
      <c r="K91" s="28">
        <f t="shared" si="427"/>
        <v>20446056.807899378</v>
      </c>
      <c r="L91" s="28">
        <f t="shared" si="427"/>
        <v>20823290.797833797</v>
      </c>
      <c r="M91" s="28">
        <f t="shared" si="427"/>
        <v>20629344.129078586</v>
      </c>
      <c r="N91" s="28">
        <f t="shared" si="427"/>
        <v>21164959.316044159</v>
      </c>
      <c r="O91" s="28">
        <f t="shared" si="427"/>
        <v>20640306.150457539</v>
      </c>
      <c r="P91" s="28">
        <f t="shared" si="427"/>
        <v>20702484.792546295</v>
      </c>
      <c r="Q91" s="28">
        <f t="shared" si="427"/>
        <v>20892835.57173384</v>
      </c>
      <c r="R91" s="28">
        <f t="shared" si="427"/>
        <v>20962190.897860654</v>
      </c>
      <c r="S91" s="28">
        <f t="shared" si="427"/>
        <v>21089954.871214382</v>
      </c>
      <c r="T91" s="28">
        <f t="shared" si="427"/>
        <v>20428479.987683751</v>
      </c>
      <c r="U91" s="28">
        <f t="shared" si="427"/>
        <v>21403734.352368485</v>
      </c>
      <c r="V91" s="28">
        <f t="shared" si="427"/>
        <v>21349332.992178343</v>
      </c>
      <c r="W91" s="28">
        <f t="shared" si="427"/>
        <v>20991656.519449268</v>
      </c>
      <c r="X91" s="28">
        <f t="shared" si="427"/>
        <v>21680129.646296587</v>
      </c>
      <c r="Y91" s="28">
        <f t="shared" si="427"/>
        <v>21602779.971672952</v>
      </c>
      <c r="Z91" s="28">
        <f t="shared" si="427"/>
        <v>21935108.350130554</v>
      </c>
      <c r="AA91" s="28">
        <f t="shared" si="427"/>
        <v>21409971.34912923</v>
      </c>
      <c r="AB91" s="28">
        <f t="shared" si="427"/>
        <v>21084268.654185414</v>
      </c>
      <c r="AC91" s="28">
        <f t="shared" si="427"/>
        <v>21169787.688896533</v>
      </c>
      <c r="AD91" s="28">
        <f t="shared" si="427"/>
        <v>21380109.566676073</v>
      </c>
      <c r="AE91" s="28">
        <f t="shared" si="427"/>
        <v>21429205.830784462</v>
      </c>
      <c r="AF91" s="28">
        <f t="shared" ref="AF91:BO91" si="428">SUM(AF82,AF89)</f>
        <v>21504493.8245617</v>
      </c>
      <c r="AG91" s="28">
        <f t="shared" si="428"/>
        <v>22027219.763267674</v>
      </c>
      <c r="AH91" s="28">
        <f t="shared" si="428"/>
        <v>22294732.901013769</v>
      </c>
      <c r="AI91" s="28">
        <f t="shared" si="428"/>
        <v>22732676.775372829</v>
      </c>
      <c r="AJ91" s="28">
        <f t="shared" si="428"/>
        <v>23165925.648025721</v>
      </c>
      <c r="AK91" s="28">
        <f t="shared" si="428"/>
        <v>23299244.823413849</v>
      </c>
      <c r="AL91" s="28">
        <f t="shared" si="428"/>
        <v>23489319.989471659</v>
      </c>
      <c r="AM91" s="28">
        <f t="shared" si="428"/>
        <v>23598222.145495065</v>
      </c>
      <c r="AN91" s="28">
        <f t="shared" si="428"/>
        <v>23800329.804636993</v>
      </c>
      <c r="AO91" s="28">
        <f t="shared" si="428"/>
        <v>24030459.950362761</v>
      </c>
      <c r="AP91" s="28">
        <f t="shared" si="428"/>
        <v>24146083.308538809</v>
      </c>
      <c r="AQ91" s="28">
        <f t="shared" si="428"/>
        <v>24094978.440603569</v>
      </c>
      <c r="AR91" s="28">
        <f t="shared" si="428"/>
        <v>24170478.499973033</v>
      </c>
      <c r="AS91" s="28">
        <f t="shared" si="428"/>
        <v>24684954.058281921</v>
      </c>
      <c r="AT91" s="28">
        <f t="shared" si="428"/>
        <v>24941440.402401105</v>
      </c>
      <c r="AU91" s="28">
        <f t="shared" si="428"/>
        <v>25380019.169951212</v>
      </c>
      <c r="AV91" s="28">
        <f t="shared" si="428"/>
        <v>25814874.423440874</v>
      </c>
      <c r="AW91" s="28">
        <f t="shared" si="428"/>
        <v>25945808.819087453</v>
      </c>
      <c r="AX91" s="28">
        <f t="shared" si="428"/>
        <v>26143613.479935654</v>
      </c>
      <c r="AY91" s="28">
        <f t="shared" si="428"/>
        <v>26263476.16535008</v>
      </c>
      <c r="AZ91" s="28">
        <f t="shared" si="428"/>
        <v>26481138.260027457</v>
      </c>
      <c r="BA91" s="28">
        <f t="shared" si="428"/>
        <v>26722964.931701418</v>
      </c>
      <c r="BB91" s="28">
        <f t="shared" si="428"/>
        <v>26837989.789713323</v>
      </c>
      <c r="BC91" s="28">
        <f t="shared" si="428"/>
        <v>26778963.515285283</v>
      </c>
      <c r="BD91" s="28">
        <f t="shared" si="428"/>
        <v>26867018.061872229</v>
      </c>
      <c r="BE91" s="28">
        <f t="shared" si="428"/>
        <v>27424925.470365915</v>
      </c>
      <c r="BF91" s="28">
        <f t="shared" si="428"/>
        <v>27691656.377953134</v>
      </c>
      <c r="BG91" s="28">
        <f t="shared" si="428"/>
        <v>28145082.96353519</v>
      </c>
      <c r="BH91" s="28">
        <f t="shared" si="428"/>
        <v>28595990.239282168</v>
      </c>
      <c r="BI91" s="28">
        <f t="shared" si="428"/>
        <v>28732568.638372518</v>
      </c>
      <c r="BJ91" s="28">
        <f t="shared" si="428"/>
        <v>28948168.176635839</v>
      </c>
      <c r="BK91" s="28">
        <f t="shared" si="428"/>
        <v>29083502.879644014</v>
      </c>
      <c r="BL91" s="28">
        <f t="shared" si="428"/>
        <v>29321981.409899659</v>
      </c>
      <c r="BM91" s="28">
        <f t="shared" si="428"/>
        <v>29579791.592951395</v>
      </c>
      <c r="BN91" s="28">
        <f t="shared" si="428"/>
        <v>29696259.566661365</v>
      </c>
      <c r="BO91" s="28">
        <f t="shared" si="428"/>
        <v>29646302.129063167</v>
      </c>
      <c r="BP91" s="69"/>
      <c r="BR91" s="77">
        <f t="shared" ref="BR91:BV91" si="429">INDEX($H91:$BP91,MATCH(BR$4,$H$4:$BP$4,0))</f>
        <v>21089954.871214382</v>
      </c>
      <c r="BS91" s="77">
        <f t="shared" si="429"/>
        <v>21429205.830784462</v>
      </c>
      <c r="BT91" s="77">
        <f t="shared" si="429"/>
        <v>24094978.440603569</v>
      </c>
      <c r="BU91" s="77">
        <f t="shared" si="429"/>
        <v>26778963.515285283</v>
      </c>
      <c r="BV91" s="77">
        <f t="shared" si="429"/>
        <v>29646302.129063167</v>
      </c>
      <c r="BX91" s="89">
        <f t="shared" ref="BX91:CA91" si="430">IFERROR(BS91/BR91-1,0)</f>
        <v>1.6085902584510592E-2</v>
      </c>
      <c r="BY91" s="89">
        <f t="shared" si="430"/>
        <v>0.12439903890369797</v>
      </c>
      <c r="BZ91" s="89">
        <f t="shared" si="430"/>
        <v>0.11139188529668109</v>
      </c>
      <c r="CA91" s="89">
        <f t="shared" si="430"/>
        <v>0.10707429404955215</v>
      </c>
    </row>
    <row r="92" spans="1:79" x14ac:dyDescent="0.3">
      <c r="A92" t="s">
        <v>92</v>
      </c>
      <c r="H92" s="33">
        <f>ROUND(H72-H91,0)</f>
        <v>0</v>
      </c>
      <c r="I92" s="33">
        <f t="shared" ref="I92:M92" si="431">ROUND(I72-I91,0)</f>
        <v>0</v>
      </c>
      <c r="J92" s="33">
        <f t="shared" si="431"/>
        <v>0</v>
      </c>
      <c r="K92" s="33">
        <f t="shared" si="431"/>
        <v>0</v>
      </c>
      <c r="L92" s="33">
        <f t="shared" si="431"/>
        <v>0</v>
      </c>
      <c r="M92" s="33">
        <f t="shared" si="431"/>
        <v>0</v>
      </c>
      <c r="N92" s="33">
        <f t="shared" ref="N92" si="432">ROUND(N72-N91,0)</f>
        <v>0</v>
      </c>
      <c r="O92" s="33">
        <f t="shared" ref="O92" si="433">ROUND(O72-O91,0)</f>
        <v>0</v>
      </c>
      <c r="P92" s="33">
        <f t="shared" ref="P92" si="434">ROUND(P72-P91,0)</f>
        <v>0</v>
      </c>
      <c r="Q92" s="33">
        <f t="shared" ref="Q92" si="435">ROUND(Q72-Q91,0)</f>
        <v>0</v>
      </c>
      <c r="R92" s="33">
        <f t="shared" ref="R92" si="436">ROUND(R72-R91,0)</f>
        <v>0</v>
      </c>
      <c r="S92" s="33">
        <f t="shared" ref="S92" si="437">ROUND(S72-S91,0)</f>
        <v>0</v>
      </c>
      <c r="T92" s="33">
        <f t="shared" ref="T92" si="438">ROUND(T72-T91,0)</f>
        <v>0</v>
      </c>
      <c r="U92" s="33">
        <f t="shared" ref="U92" si="439">ROUND(U72-U91,0)</f>
        <v>0</v>
      </c>
      <c r="V92" s="33">
        <f t="shared" ref="V92" si="440">ROUND(V72-V91,0)</f>
        <v>0</v>
      </c>
      <c r="W92" s="33">
        <f t="shared" ref="W92" si="441">ROUND(W72-W91,0)</f>
        <v>0</v>
      </c>
      <c r="X92" s="33">
        <f t="shared" ref="X92" si="442">ROUND(X72-X91,0)</f>
        <v>0</v>
      </c>
      <c r="Y92" s="33">
        <f t="shared" ref="Y92" si="443">ROUND(Y72-Y91,0)</f>
        <v>0</v>
      </c>
      <c r="Z92" s="33">
        <f t="shared" ref="Z92" si="444">ROUND(Z72-Z91,0)</f>
        <v>0</v>
      </c>
      <c r="AA92" s="33">
        <f t="shared" ref="AA92" si="445">ROUND(AA72-AA91,0)</f>
        <v>0</v>
      </c>
      <c r="AB92" s="33">
        <f t="shared" ref="AB92" si="446">ROUND(AB72-AB91,0)</f>
        <v>0</v>
      </c>
      <c r="AC92" s="33">
        <f t="shared" ref="AC92" si="447">ROUND(AC72-AC91,0)</f>
        <v>0</v>
      </c>
      <c r="AD92" s="33">
        <f t="shared" ref="AD92" si="448">ROUND(AD72-AD91,0)</f>
        <v>0</v>
      </c>
      <c r="AE92" s="33">
        <f t="shared" ref="AE92" si="449">ROUND(AE72-AE91,0)</f>
        <v>0</v>
      </c>
      <c r="AF92" s="33">
        <f t="shared" ref="AF92:BO92" si="450">ROUND(AF72-AF91,0)</f>
        <v>0</v>
      </c>
      <c r="AG92" s="33">
        <f t="shared" si="450"/>
        <v>0</v>
      </c>
      <c r="AH92" s="33">
        <f t="shared" si="450"/>
        <v>0</v>
      </c>
      <c r="AI92" s="33">
        <f t="shared" si="450"/>
        <v>0</v>
      </c>
      <c r="AJ92" s="33">
        <f t="shared" si="450"/>
        <v>0</v>
      </c>
      <c r="AK92" s="33">
        <f t="shared" si="450"/>
        <v>0</v>
      </c>
      <c r="AL92" s="33">
        <f t="shared" si="450"/>
        <v>0</v>
      </c>
      <c r="AM92" s="33">
        <f t="shared" si="450"/>
        <v>0</v>
      </c>
      <c r="AN92" s="33">
        <f t="shared" si="450"/>
        <v>0</v>
      </c>
      <c r="AO92" s="33">
        <f t="shared" si="450"/>
        <v>0</v>
      </c>
      <c r="AP92" s="33">
        <f t="shared" si="450"/>
        <v>0</v>
      </c>
      <c r="AQ92" s="33">
        <f t="shared" si="450"/>
        <v>0</v>
      </c>
      <c r="AR92" s="33">
        <f t="shared" si="450"/>
        <v>0</v>
      </c>
      <c r="AS92" s="33">
        <f t="shared" si="450"/>
        <v>0</v>
      </c>
      <c r="AT92" s="33">
        <f t="shared" si="450"/>
        <v>0</v>
      </c>
      <c r="AU92" s="33">
        <f t="shared" si="450"/>
        <v>0</v>
      </c>
      <c r="AV92" s="33">
        <f t="shared" si="450"/>
        <v>0</v>
      </c>
      <c r="AW92" s="33">
        <f t="shared" si="450"/>
        <v>0</v>
      </c>
      <c r="AX92" s="33">
        <f t="shared" si="450"/>
        <v>0</v>
      </c>
      <c r="AY92" s="33">
        <f t="shared" si="450"/>
        <v>0</v>
      </c>
      <c r="AZ92" s="33">
        <f t="shared" si="450"/>
        <v>0</v>
      </c>
      <c r="BA92" s="33">
        <f t="shared" si="450"/>
        <v>0</v>
      </c>
      <c r="BB92" s="33">
        <f t="shared" si="450"/>
        <v>0</v>
      </c>
      <c r="BC92" s="33">
        <f t="shared" si="450"/>
        <v>0</v>
      </c>
      <c r="BD92" s="33">
        <f t="shared" si="450"/>
        <v>0</v>
      </c>
      <c r="BE92" s="33">
        <f t="shared" si="450"/>
        <v>0</v>
      </c>
      <c r="BF92" s="33">
        <f t="shared" si="450"/>
        <v>0</v>
      </c>
      <c r="BG92" s="33">
        <f t="shared" si="450"/>
        <v>0</v>
      </c>
      <c r="BH92" s="33">
        <f t="shared" si="450"/>
        <v>0</v>
      </c>
      <c r="BI92" s="33">
        <f t="shared" si="450"/>
        <v>0</v>
      </c>
      <c r="BJ92" s="33">
        <f t="shared" si="450"/>
        <v>0</v>
      </c>
      <c r="BK92" s="33">
        <f t="shared" si="450"/>
        <v>0</v>
      </c>
      <c r="BL92" s="33">
        <f t="shared" si="450"/>
        <v>0</v>
      </c>
      <c r="BM92" s="33">
        <f t="shared" si="450"/>
        <v>0</v>
      </c>
      <c r="BN92" s="33">
        <f t="shared" si="450"/>
        <v>0</v>
      </c>
      <c r="BO92" s="33">
        <f t="shared" si="450"/>
        <v>0</v>
      </c>
      <c r="BP92" s="74"/>
      <c r="BR92" s="33">
        <f t="shared" ref="BR92:BV92" si="451">ROUND(BR72-BR91,0)</f>
        <v>0</v>
      </c>
      <c r="BS92" s="33">
        <f t="shared" si="451"/>
        <v>0</v>
      </c>
      <c r="BT92" s="33">
        <f t="shared" si="451"/>
        <v>0</v>
      </c>
      <c r="BU92" s="33">
        <f t="shared" si="451"/>
        <v>0</v>
      </c>
      <c r="BV92" s="33">
        <f t="shared" si="451"/>
        <v>0</v>
      </c>
      <c r="BX92" s="90">
        <f t="shared" ref="BX92:CA92" si="452">ROUND(BX72-BX91,0)</f>
        <v>0</v>
      </c>
      <c r="BY92" s="90">
        <f t="shared" si="452"/>
        <v>0</v>
      </c>
      <c r="BZ92" s="90">
        <f t="shared" si="452"/>
        <v>0</v>
      </c>
      <c r="CA92" s="90">
        <f t="shared" si="452"/>
        <v>0</v>
      </c>
    </row>
    <row r="93" spans="1:79" x14ac:dyDescent="0.3">
      <c r="I93" s="41"/>
    </row>
    <row r="94" spans="1:79" x14ac:dyDescent="0.3">
      <c r="A94" s="5" t="s">
        <v>104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105</v>
      </c>
    </row>
    <row r="96" spans="1:79" x14ac:dyDescent="0.3">
      <c r="A96" s="42" t="str">
        <f>$A$49</f>
        <v>Net Income</v>
      </c>
      <c r="F96" s="13" t="s">
        <v>109</v>
      </c>
      <c r="H96" s="46"/>
      <c r="I96" s="41">
        <f t="shared" ref="I96:AE96" si="453">I49</f>
        <v>252592.95386887123</v>
      </c>
      <c r="J96" s="41">
        <f t="shared" si="453"/>
        <v>284319.38289991167</v>
      </c>
      <c r="K96" s="41">
        <f t="shared" si="453"/>
        <v>268151.22741980274</v>
      </c>
      <c r="L96" s="41">
        <f t="shared" si="453"/>
        <v>312427.99695409089</v>
      </c>
      <c r="M96" s="41">
        <f t="shared" si="453"/>
        <v>255245.95518352068</v>
      </c>
      <c r="N96" s="41">
        <f t="shared" si="453"/>
        <v>245135.65787589946</v>
      </c>
      <c r="O96" s="41">
        <f t="shared" si="453"/>
        <v>261330.76508936859</v>
      </c>
      <c r="P96" s="41">
        <f t="shared" si="453"/>
        <v>213812.57390676509</v>
      </c>
      <c r="Q96" s="41">
        <f t="shared" si="453"/>
        <v>234243.54043128318</v>
      </c>
      <c r="R96" s="41">
        <f t="shared" si="453"/>
        <v>229097.02628876769</v>
      </c>
      <c r="S96" s="41">
        <f t="shared" si="453"/>
        <v>278286.65434761078</v>
      </c>
      <c r="T96" s="41">
        <f t="shared" si="453"/>
        <v>126271.27402088518</v>
      </c>
      <c r="U96" s="41">
        <f t="shared" si="453"/>
        <v>257135.81227931433</v>
      </c>
      <c r="V96" s="41">
        <f t="shared" si="453"/>
        <v>124892.95686689958</v>
      </c>
      <c r="W96" s="41">
        <f t="shared" si="453"/>
        <v>205798.54603977816</v>
      </c>
      <c r="X96" s="41">
        <f t="shared" si="453"/>
        <v>206388.59979312285</v>
      </c>
      <c r="Y96" s="41">
        <f t="shared" si="453"/>
        <v>159504.43551332416</v>
      </c>
      <c r="Z96" s="41">
        <f t="shared" si="453"/>
        <v>137522.6639203238</v>
      </c>
      <c r="AA96" s="41">
        <f t="shared" si="453"/>
        <v>186524.47729907598</v>
      </c>
      <c r="AB96" s="41">
        <f t="shared" si="453"/>
        <v>143821.14255914363</v>
      </c>
      <c r="AC96" s="41">
        <f t="shared" si="453"/>
        <v>201903.13829778397</v>
      </c>
      <c r="AD96" s="41">
        <f t="shared" si="453"/>
        <v>197703.56744567878</v>
      </c>
      <c r="AE96" s="41">
        <f t="shared" si="453"/>
        <v>254301.5468758709</v>
      </c>
      <c r="AF96" s="41">
        <f t="shared" ref="AF96:BO96" si="454">AF49</f>
        <v>150680.18660057936</v>
      </c>
      <c r="AG96" s="41">
        <f t="shared" si="454"/>
        <v>232123.94853869925</v>
      </c>
      <c r="AH96" s="41">
        <f t="shared" si="454"/>
        <v>233721.89279175032</v>
      </c>
      <c r="AI96" s="41">
        <f t="shared" si="454"/>
        <v>218992.05089655443</v>
      </c>
      <c r="AJ96" s="41">
        <f t="shared" si="454"/>
        <v>263290.81856627646</v>
      </c>
      <c r="AK96" s="41">
        <f t="shared" si="454"/>
        <v>189665.06604303652</v>
      </c>
      <c r="AL96" s="41">
        <f t="shared" si="454"/>
        <v>189113.64273085643</v>
      </c>
      <c r="AM96" s="41">
        <f t="shared" si="454"/>
        <v>191736.14651133772</v>
      </c>
      <c r="AN96" s="41">
        <f t="shared" si="454"/>
        <v>175643.15695965668</v>
      </c>
      <c r="AO96" s="41">
        <f t="shared" si="454"/>
        <v>188047.02574787848</v>
      </c>
      <c r="AP96" s="41">
        <f t="shared" si="454"/>
        <v>154684.46177587053</v>
      </c>
      <c r="AQ96" s="41">
        <f t="shared" si="454"/>
        <v>241752.50622598222</v>
      </c>
      <c r="AR96" s="41">
        <f t="shared" si="454"/>
        <v>132260.15593584991</v>
      </c>
      <c r="AS96" s="41">
        <f t="shared" si="454"/>
        <v>219570.33833369639</v>
      </c>
      <c r="AT96" s="41">
        <f t="shared" si="454"/>
        <v>217277.69785193843</v>
      </c>
      <c r="AU96" s="41">
        <f t="shared" si="454"/>
        <v>214248.03204415587</v>
      </c>
      <c r="AV96" s="41">
        <f t="shared" si="454"/>
        <v>261834.76916683378</v>
      </c>
      <c r="AW96" s="41">
        <f t="shared" si="454"/>
        <v>190116.81646745888</v>
      </c>
      <c r="AX96" s="41">
        <f t="shared" si="454"/>
        <v>191118.70872546133</v>
      </c>
      <c r="AY96" s="41">
        <f t="shared" si="454"/>
        <v>201588.54278509744</v>
      </c>
      <c r="AZ96" s="41">
        <f t="shared" si="454"/>
        <v>184558.48010292137</v>
      </c>
      <c r="BA96" s="41">
        <f t="shared" si="454"/>
        <v>197239.56969886611</v>
      </c>
      <c r="BB96" s="41">
        <f t="shared" si="454"/>
        <v>160893.08135079389</v>
      </c>
      <c r="BC96" s="41">
        <f t="shared" si="454"/>
        <v>252924.13862322201</v>
      </c>
      <c r="BD96" s="41">
        <f t="shared" si="454"/>
        <v>141149.70873248912</v>
      </c>
      <c r="BE96" s="41">
        <f t="shared" si="454"/>
        <v>235347.13514814145</v>
      </c>
      <c r="BF96" s="41">
        <f t="shared" si="454"/>
        <v>228293.78968627451</v>
      </c>
      <c r="BG96" s="41">
        <f t="shared" si="454"/>
        <v>224958.62741370412</v>
      </c>
      <c r="BH96" s="41">
        <f t="shared" si="454"/>
        <v>276417.11284942168</v>
      </c>
      <c r="BI96" s="41">
        <f t="shared" si="454"/>
        <v>199967.46639091312</v>
      </c>
      <c r="BJ96" s="41">
        <f t="shared" si="454"/>
        <v>202890.58972367813</v>
      </c>
      <c r="BK96" s="41">
        <f t="shared" si="454"/>
        <v>215582.97666991368</v>
      </c>
      <c r="BL96" s="41">
        <f t="shared" si="454"/>
        <v>197505.08763123187</v>
      </c>
      <c r="BM96" s="41">
        <f t="shared" si="454"/>
        <v>210424.2923099692</v>
      </c>
      <c r="BN96" s="41">
        <f t="shared" si="454"/>
        <v>170606.96422102553</v>
      </c>
      <c r="BO96" s="41">
        <f t="shared" si="454"/>
        <v>268406.14558198582</v>
      </c>
      <c r="BP96" s="75"/>
      <c r="BR96" s="75"/>
      <c r="BS96" s="41">
        <f t="shared" ref="BS96:BV96" si="455">BS49</f>
        <v>2201768.1609112015</v>
      </c>
      <c r="BT96" s="41">
        <f t="shared" si="455"/>
        <v>2429450.9033884783</v>
      </c>
      <c r="BU96" s="41">
        <f t="shared" si="455"/>
        <v>2423630.3310862957</v>
      </c>
      <c r="BV96" s="41">
        <f t="shared" si="455"/>
        <v>2571549.8963587475</v>
      </c>
    </row>
    <row r="97" spans="1:74" x14ac:dyDescent="0.3">
      <c r="A97" s="42" t="str">
        <f>$A$40</f>
        <v>Depreciation</v>
      </c>
      <c r="F97" s="13" t="s">
        <v>109</v>
      </c>
      <c r="H97" s="46"/>
      <c r="I97" s="41">
        <f t="shared" ref="I97:AE97" si="456">I40</f>
        <v>19035.61</v>
      </c>
      <c r="J97" s="41">
        <f t="shared" si="456"/>
        <v>18720.400000000001</v>
      </c>
      <c r="K97" s="41">
        <f t="shared" si="456"/>
        <v>18411.5</v>
      </c>
      <c r="L97" s="41">
        <f t="shared" si="456"/>
        <v>18981.88</v>
      </c>
      <c r="M97" s="41">
        <f t="shared" si="456"/>
        <v>19528.150000000001</v>
      </c>
      <c r="N97" s="41">
        <f t="shared" si="456"/>
        <v>20104.55</v>
      </c>
      <c r="O97" s="41">
        <f t="shared" si="456"/>
        <v>20664.259999999998</v>
      </c>
      <c r="P97" s="41">
        <f t="shared" si="456"/>
        <v>21250.01</v>
      </c>
      <c r="Q97" s="41">
        <f t="shared" si="456"/>
        <v>20976.37</v>
      </c>
      <c r="R97" s="41">
        <f t="shared" si="456"/>
        <v>21574.46</v>
      </c>
      <c r="S97" s="41">
        <f t="shared" si="456"/>
        <v>22131.79</v>
      </c>
      <c r="T97" s="41">
        <f t="shared" si="456"/>
        <v>22689.54</v>
      </c>
      <c r="U97" s="41">
        <f t="shared" si="456"/>
        <v>22437.15</v>
      </c>
      <c r="V97" s="41">
        <f t="shared" si="456"/>
        <v>22189.8</v>
      </c>
      <c r="W97" s="41">
        <f t="shared" si="456"/>
        <v>21947.4</v>
      </c>
      <c r="X97" s="41">
        <f t="shared" si="456"/>
        <v>21709.85</v>
      </c>
      <c r="Y97" s="41">
        <f t="shared" si="456"/>
        <v>21477.05</v>
      </c>
      <c r="Z97" s="41">
        <f t="shared" si="456"/>
        <v>22074.57</v>
      </c>
      <c r="AA97" s="41">
        <f t="shared" si="456"/>
        <v>22683.26</v>
      </c>
      <c r="AB97" s="41">
        <f t="shared" si="456"/>
        <v>23286</v>
      </c>
      <c r="AC97" s="41">
        <f t="shared" si="456"/>
        <v>23071.27</v>
      </c>
      <c r="AD97" s="41">
        <f t="shared" si="456"/>
        <v>23693.05</v>
      </c>
      <c r="AE97" s="41">
        <f t="shared" si="456"/>
        <v>24359.63</v>
      </c>
      <c r="AF97" s="41">
        <f t="shared" ref="AF97:BO97" si="457">AF40</f>
        <v>24359.63</v>
      </c>
      <c r="AG97" s="41">
        <f t="shared" si="457"/>
        <v>24359.63</v>
      </c>
      <c r="AH97" s="41">
        <f t="shared" si="457"/>
        <v>24359.63</v>
      </c>
      <c r="AI97" s="41">
        <f t="shared" si="457"/>
        <v>24359.63</v>
      </c>
      <c r="AJ97" s="41">
        <f t="shared" si="457"/>
        <v>24359.63</v>
      </c>
      <c r="AK97" s="41">
        <f t="shared" si="457"/>
        <v>24359.63</v>
      </c>
      <c r="AL97" s="41">
        <f t="shared" si="457"/>
        <v>24359.63</v>
      </c>
      <c r="AM97" s="41">
        <f t="shared" si="457"/>
        <v>24359.63</v>
      </c>
      <c r="AN97" s="41">
        <f t="shared" si="457"/>
        <v>24359.63</v>
      </c>
      <c r="AO97" s="41">
        <f t="shared" si="457"/>
        <v>24359.63</v>
      </c>
      <c r="AP97" s="41">
        <f t="shared" si="457"/>
        <v>24359.63</v>
      </c>
      <c r="AQ97" s="41">
        <f t="shared" si="457"/>
        <v>24359.63</v>
      </c>
      <c r="AR97" s="41">
        <f t="shared" si="457"/>
        <v>24359.63</v>
      </c>
      <c r="AS97" s="41">
        <f t="shared" si="457"/>
        <v>24359.63</v>
      </c>
      <c r="AT97" s="41">
        <f t="shared" si="457"/>
        <v>24359.63</v>
      </c>
      <c r="AU97" s="41">
        <f t="shared" si="457"/>
        <v>24359.63</v>
      </c>
      <c r="AV97" s="41">
        <f t="shared" si="457"/>
        <v>24359.63</v>
      </c>
      <c r="AW97" s="41">
        <f t="shared" si="457"/>
        <v>24359.63</v>
      </c>
      <c r="AX97" s="41">
        <f t="shared" si="457"/>
        <v>24359.63</v>
      </c>
      <c r="AY97" s="41">
        <f t="shared" si="457"/>
        <v>24359.63</v>
      </c>
      <c r="AZ97" s="41">
        <f t="shared" si="457"/>
        <v>24359.63</v>
      </c>
      <c r="BA97" s="41">
        <f t="shared" si="457"/>
        <v>24359.63</v>
      </c>
      <c r="BB97" s="41">
        <f t="shared" si="457"/>
        <v>24359.63</v>
      </c>
      <c r="BC97" s="41">
        <f t="shared" si="457"/>
        <v>24359.63</v>
      </c>
      <c r="BD97" s="41">
        <f t="shared" si="457"/>
        <v>24359.63</v>
      </c>
      <c r="BE97" s="41">
        <f t="shared" si="457"/>
        <v>24359.63</v>
      </c>
      <c r="BF97" s="41">
        <f t="shared" si="457"/>
        <v>24359.63</v>
      </c>
      <c r="BG97" s="41">
        <f t="shared" si="457"/>
        <v>24359.63</v>
      </c>
      <c r="BH97" s="41">
        <f t="shared" si="457"/>
        <v>24359.63</v>
      </c>
      <c r="BI97" s="41">
        <f t="shared" si="457"/>
        <v>24359.63</v>
      </c>
      <c r="BJ97" s="41">
        <f t="shared" si="457"/>
        <v>24359.63</v>
      </c>
      <c r="BK97" s="41">
        <f t="shared" si="457"/>
        <v>24359.63</v>
      </c>
      <c r="BL97" s="41">
        <f t="shared" si="457"/>
        <v>24359.63</v>
      </c>
      <c r="BM97" s="41">
        <f t="shared" si="457"/>
        <v>24359.63</v>
      </c>
      <c r="BN97" s="41">
        <f t="shared" si="457"/>
        <v>24359.63</v>
      </c>
      <c r="BO97" s="41">
        <f t="shared" si="457"/>
        <v>24359.63</v>
      </c>
      <c r="BP97" s="75"/>
      <c r="BR97" s="75"/>
      <c r="BS97" s="41">
        <f t="shared" ref="BS97:BV97" si="458">BS40</f>
        <v>271618.57</v>
      </c>
      <c r="BT97" s="41">
        <f t="shared" si="458"/>
        <v>292315.56</v>
      </c>
      <c r="BU97" s="41">
        <f t="shared" si="458"/>
        <v>292315.56</v>
      </c>
      <c r="BV97" s="41">
        <f t="shared" si="458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107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9">J67-K67</f>
        <v>-114032.31999999983</v>
      </c>
      <c r="L98" s="41">
        <f t="shared" si="459"/>
        <v>-19513.620000000112</v>
      </c>
      <c r="M98" s="41">
        <f t="shared" si="459"/>
        <v>-141147.79999999981</v>
      </c>
      <c r="N98" s="41">
        <f t="shared" si="459"/>
        <v>185142.86999999965</v>
      </c>
      <c r="O98" s="41">
        <f t="shared" si="459"/>
        <v>227252.15000000037</v>
      </c>
      <c r="P98" s="41">
        <f t="shared" si="459"/>
        <v>-109431.10000000009</v>
      </c>
      <c r="Q98" s="41">
        <f t="shared" si="459"/>
        <v>-81747.85999999987</v>
      </c>
      <c r="R98" s="41">
        <f t="shared" si="459"/>
        <v>-16805.850000000093</v>
      </c>
      <c r="S98" s="41">
        <f t="shared" si="459"/>
        <v>-95381.439999999944</v>
      </c>
      <c r="T98" s="41">
        <f t="shared" si="459"/>
        <v>28983.679999999702</v>
      </c>
      <c r="U98" s="41">
        <f t="shared" si="459"/>
        <v>140302.3200000003</v>
      </c>
      <c r="V98" s="41">
        <f t="shared" si="459"/>
        <v>-35631.419999999925</v>
      </c>
      <c r="W98" s="41">
        <f t="shared" si="459"/>
        <v>-395631.97000000067</v>
      </c>
      <c r="X98" s="41">
        <f t="shared" si="459"/>
        <v>-99597.069999999367</v>
      </c>
      <c r="Y98" s="41">
        <f t="shared" si="459"/>
        <v>55613.040000000037</v>
      </c>
      <c r="Z98" s="41">
        <f t="shared" si="459"/>
        <v>82199.429999999702</v>
      </c>
      <c r="AA98" s="41">
        <f t="shared" si="459"/>
        <v>225003.45000000019</v>
      </c>
      <c r="AB98" s="41">
        <f t="shared" si="459"/>
        <v>134786.44999999972</v>
      </c>
      <c r="AC98" s="41">
        <f t="shared" si="459"/>
        <v>68344.850000000093</v>
      </c>
      <c r="AD98" s="41">
        <f t="shared" si="459"/>
        <v>42294.439999999944</v>
      </c>
      <c r="AE98" s="41">
        <f t="shared" si="459"/>
        <v>-63451.189999999944</v>
      </c>
      <c r="AF98" s="41">
        <f t="shared" ref="AF98:AF100" si="460">AE67-AF67</f>
        <v>48317.240386084188</v>
      </c>
      <c r="AG98" s="41">
        <f t="shared" ref="AG98:AG100" si="461">AF67-AG67</f>
        <v>-442065.18699064199</v>
      </c>
      <c r="AH98" s="41">
        <f t="shared" ref="AH98:AH100" si="462">AG67-AH67</f>
        <v>-371414.11804344086</v>
      </c>
      <c r="AI98" s="41">
        <f t="shared" ref="AI98:AI100" si="463">AH67-AI67</f>
        <v>-539105.15865010023</v>
      </c>
      <c r="AJ98" s="41">
        <f t="shared" ref="AJ98:AJ100" si="464">AI67-AJ67</f>
        <v>-503911.48720453307</v>
      </c>
      <c r="AK98" s="41">
        <f t="shared" ref="AK98:AK100" si="465">AJ67-AK67</f>
        <v>-344673.31604749151</v>
      </c>
      <c r="AL98" s="41">
        <f t="shared" ref="AL98:AL100" si="466">AK67-AL67</f>
        <v>66608.383497250266</v>
      </c>
      <c r="AM98" s="41">
        <f t="shared" ref="AM98:AM100" si="467">AL67-AM67</f>
        <v>144181.19411324989</v>
      </c>
      <c r="AN98" s="41">
        <f t="shared" ref="AN98:AN100" si="468">AM67-AN67</f>
        <v>45420.188918999396</v>
      </c>
      <c r="AO98" s="41">
        <f t="shared" ref="AO98:AO100" si="469">AN67-AO67</f>
        <v>14382.626099624671</v>
      </c>
      <c r="AP98" s="41">
        <f t="shared" ref="AP98:AP100" si="470">AO67-AP67</f>
        <v>42072.580955125391</v>
      </c>
      <c r="AQ98" s="41">
        <f t="shared" ref="AQ98:AQ100" si="471">AP67-AQ67</f>
        <v>-140655.16663275007</v>
      </c>
      <c r="AR98" s="41">
        <f t="shared" ref="AR98:AR100" si="472">AQ67-AR67</f>
        <v>76747.770661436953</v>
      </c>
      <c r="AS98" s="41">
        <f t="shared" ref="AS98:AS100" si="473">AR67-AS67</f>
        <v>-94668.881181392819</v>
      </c>
      <c r="AT98" s="41">
        <f t="shared" ref="AT98:AT100" si="474">AS67-AT67</f>
        <v>10747.809408931993</v>
      </c>
      <c r="AU98" s="41">
        <f t="shared" ref="AU98:AU100" si="475">AT67-AU67</f>
        <v>-187297.70690293331</v>
      </c>
      <c r="AV98" s="41">
        <f t="shared" ref="AV98:AV100" si="476">AU67-AV67</f>
        <v>-122267.77393403184</v>
      </c>
      <c r="AW98" s="41">
        <f t="shared" ref="AW98:AW100" si="477">AV67-AW67</f>
        <v>55661.339648238383</v>
      </c>
      <c r="AX98" s="41">
        <f t="shared" ref="AX98:AX100" si="478">AW67-AX67</f>
        <v>67607.509249707684</v>
      </c>
      <c r="AY98" s="41">
        <f t="shared" ref="AY98:AY100" si="479">AX67-AY67</f>
        <v>146343.91202494968</v>
      </c>
      <c r="AZ98" s="41">
        <f t="shared" ref="AZ98:AZ100" si="480">AY67-AZ67</f>
        <v>46101.491752784699</v>
      </c>
      <c r="BA98" s="41">
        <f t="shared" ref="BA98:BA100" si="481">AZ67-BA67</f>
        <v>14598.365491119213</v>
      </c>
      <c r="BB98" s="41">
        <f t="shared" ref="BB98:BB100" si="482">BA67-BB67</f>
        <v>42703.669669452123</v>
      </c>
      <c r="BC98" s="41">
        <f t="shared" ref="BC98:BC100" si="483">BB67-BC67</f>
        <v>-142764.99413224123</v>
      </c>
      <c r="BD98" s="41">
        <f t="shared" ref="BD98:BD100" si="484">BC67-BD67</f>
        <v>77898.987221358344</v>
      </c>
      <c r="BE98" s="41">
        <f t="shared" ref="BE98:BE100" si="485">BD67-BE67</f>
        <v>-96088.914399114437</v>
      </c>
      <c r="BF98" s="41">
        <f t="shared" ref="BF98:BF100" si="486">BE67-BF67</f>
        <v>10909.026550065726</v>
      </c>
      <c r="BG98" s="41">
        <f t="shared" ref="BG98:BG100" si="487">BF67-BG67</f>
        <v>-190107.17250647582</v>
      </c>
      <c r="BH98" s="41">
        <f t="shared" ref="BH98:BH100" si="488">BG67-BH67</f>
        <v>-124101.79054304212</v>
      </c>
      <c r="BI98" s="41">
        <f t="shared" ref="BI98:BI100" si="489">BH67-BI67</f>
        <v>56496.259742960334</v>
      </c>
      <c r="BJ98" s="41">
        <f t="shared" ref="BJ98:BJ100" si="490">BI67-BJ67</f>
        <v>68621.621888455003</v>
      </c>
      <c r="BK98" s="41">
        <f t="shared" ref="BK98:BK100" si="491">BJ67-BK67</f>
        <v>148539.07070532255</v>
      </c>
      <c r="BL98" s="41">
        <f t="shared" ref="BL98:BL100" si="492">BK67-BL67</f>
        <v>46793.014129077084</v>
      </c>
      <c r="BM98" s="41">
        <f t="shared" ref="BM98:BM100" si="493">BL67-BM67</f>
        <v>14817.340973486193</v>
      </c>
      <c r="BN98" s="41">
        <f t="shared" ref="BN98:BN100" si="494">BM67-BN67</f>
        <v>43344.224714493379</v>
      </c>
      <c r="BO98" s="41">
        <f t="shared" ref="BO98:BO100" si="495">BN67-BO67</f>
        <v>-144906.46904422529</v>
      </c>
      <c r="BP98" s="75"/>
      <c r="BR98" s="75"/>
      <c r="BS98" s="41">
        <f t="shared" ref="BS98:BS100" si="496">BR67-BS67</f>
        <v>183216.00999999978</v>
      </c>
      <c r="BT98" s="41">
        <f t="shared" ref="BT98:BT100" si="497">BS67-BT67</f>
        <v>-1980842.2195986239</v>
      </c>
      <c r="BU98" s="41">
        <f t="shared" ref="BU98:BU100" si="498">BT67-BU67</f>
        <v>-86487.488243978471</v>
      </c>
      <c r="BV98" s="41">
        <f t="shared" ref="BV98:BV100" si="499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107</v>
      </c>
      <c r="H99" s="46"/>
      <c r="I99" s="41">
        <f t="shared" ref="I99:J100" si="500">H68-I68</f>
        <v>39031.459999999031</v>
      </c>
      <c r="J99" s="41">
        <f t="shared" si="500"/>
        <v>275882.38999999966</v>
      </c>
      <c r="K99" s="41">
        <f t="shared" si="459"/>
        <v>-468366.37999999989</v>
      </c>
      <c r="L99" s="41">
        <f t="shared" si="459"/>
        <v>-90468.719999998808</v>
      </c>
      <c r="M99" s="41">
        <f t="shared" si="459"/>
        <v>108014.28999999911</v>
      </c>
      <c r="N99" s="41">
        <f t="shared" si="459"/>
        <v>-212667.98000000045</v>
      </c>
      <c r="O99" s="41">
        <f t="shared" si="459"/>
        <v>152633.65000000037</v>
      </c>
      <c r="P99" s="41">
        <f t="shared" si="459"/>
        <v>252385.40000000037</v>
      </c>
      <c r="Q99" s="41">
        <f t="shared" si="459"/>
        <v>387365.47999999952</v>
      </c>
      <c r="R99" s="41">
        <f t="shared" si="459"/>
        <v>34059.589999999851</v>
      </c>
      <c r="S99" s="41">
        <f t="shared" si="459"/>
        <v>-99555.370000000112</v>
      </c>
      <c r="T99" s="41">
        <f t="shared" si="459"/>
        <v>-446977.33000000007</v>
      </c>
      <c r="U99" s="41">
        <f t="shared" si="459"/>
        <v>-312453.00999999978</v>
      </c>
      <c r="V99" s="41">
        <f t="shared" si="459"/>
        <v>-22122.769999999553</v>
      </c>
      <c r="W99" s="41">
        <f t="shared" si="459"/>
        <v>-62434.769999999553</v>
      </c>
      <c r="X99" s="41">
        <f t="shared" si="459"/>
        <v>-468382.62000000104</v>
      </c>
      <c r="Y99" s="41">
        <f t="shared" si="459"/>
        <v>65326.300000000745</v>
      </c>
      <c r="Z99" s="41">
        <f t="shared" si="459"/>
        <v>-4392.0999999996275</v>
      </c>
      <c r="AA99" s="41">
        <f t="shared" si="459"/>
        <v>139130.91999999993</v>
      </c>
      <c r="AB99" s="41">
        <f t="shared" si="459"/>
        <v>101861.70999999903</v>
      </c>
      <c r="AC99" s="41">
        <f t="shared" si="459"/>
        <v>194941.90000000037</v>
      </c>
      <c r="AD99" s="41">
        <f t="shared" si="459"/>
        <v>59786.560000000522</v>
      </c>
      <c r="AE99" s="41">
        <f t="shared" si="459"/>
        <v>-257390.94000000134</v>
      </c>
      <c r="AF99" s="41">
        <f t="shared" si="460"/>
        <v>206388.02002208866</v>
      </c>
      <c r="AG99" s="41">
        <f t="shared" si="461"/>
        <v>-296825.82809582353</v>
      </c>
      <c r="AH99" s="41">
        <f t="shared" si="462"/>
        <v>9519.3141890875995</v>
      </c>
      <c r="AI99" s="41">
        <f t="shared" si="463"/>
        <v>-271078.4840036761</v>
      </c>
      <c r="AJ99" s="41">
        <f t="shared" si="464"/>
        <v>-146557.62141457386</v>
      </c>
      <c r="AK99" s="41">
        <f t="shared" si="465"/>
        <v>89692.881415542215</v>
      </c>
      <c r="AL99" s="41">
        <f t="shared" si="466"/>
        <v>72099.191996131092</v>
      </c>
      <c r="AM99" s="41">
        <f t="shared" si="467"/>
        <v>205011.55242990144</v>
      </c>
      <c r="AN99" s="41">
        <f t="shared" si="468"/>
        <v>18244.075878709555</v>
      </c>
      <c r="AO99" s="41">
        <f t="shared" si="469"/>
        <v>8846.2404209934175</v>
      </c>
      <c r="AP99" s="41">
        <f t="shared" si="470"/>
        <v>106041.29209420271</v>
      </c>
      <c r="AQ99" s="41">
        <f t="shared" si="471"/>
        <v>-224668.83149744757</v>
      </c>
      <c r="AR99" s="41">
        <f t="shared" si="472"/>
        <v>81762.441324653104</v>
      </c>
      <c r="AS99" s="41">
        <f t="shared" si="473"/>
        <v>-290839.55379856005</v>
      </c>
      <c r="AT99" s="41">
        <f t="shared" si="474"/>
        <v>2706.7152610030025</v>
      </c>
      <c r="AU99" s="41">
        <f t="shared" si="475"/>
        <v>-275577.01766515896</v>
      </c>
      <c r="AV99" s="41">
        <f t="shared" si="476"/>
        <v>-143413.82649541274</v>
      </c>
      <c r="AW99" s="41">
        <f t="shared" si="477"/>
        <v>92856.456180479378</v>
      </c>
      <c r="AX99" s="41">
        <f t="shared" si="478"/>
        <v>68572.982777442783</v>
      </c>
      <c r="AY99" s="41">
        <f t="shared" si="479"/>
        <v>207167.66309373826</v>
      </c>
      <c r="AZ99" s="41">
        <f t="shared" si="480"/>
        <v>9655.4994476027787</v>
      </c>
      <c r="BA99" s="41">
        <f t="shared" si="481"/>
        <v>6740.4313531853259</v>
      </c>
      <c r="BB99" s="41">
        <f t="shared" si="482"/>
        <v>115914.09239821881</v>
      </c>
      <c r="BC99" s="41">
        <f t="shared" si="483"/>
        <v>-231706.40236980654</v>
      </c>
      <c r="BD99" s="41">
        <f t="shared" si="484"/>
        <v>77437.064814260229</v>
      </c>
      <c r="BE99" s="41">
        <f t="shared" si="485"/>
        <v>-323501.18200922571</v>
      </c>
      <c r="BF99" s="41">
        <f t="shared" si="486"/>
        <v>352.31622618809342</v>
      </c>
      <c r="BG99" s="41">
        <f t="shared" si="487"/>
        <v>-280229.50061185099</v>
      </c>
      <c r="BH99" s="41">
        <f t="shared" si="488"/>
        <v>-139154.44280439056</v>
      </c>
      <c r="BI99" s="41">
        <f t="shared" si="489"/>
        <v>96431.120875634253</v>
      </c>
      <c r="BJ99" s="41">
        <f t="shared" si="490"/>
        <v>64072.341000748798</v>
      </c>
      <c r="BK99" s="41">
        <f t="shared" si="491"/>
        <v>209172.30289300904</v>
      </c>
      <c r="BL99" s="41">
        <f t="shared" si="492"/>
        <v>-834.35314382985234</v>
      </c>
      <c r="BM99" s="41">
        <f t="shared" si="493"/>
        <v>4155.334614539519</v>
      </c>
      <c r="BN99" s="41">
        <f t="shared" si="494"/>
        <v>127591.42089131661</v>
      </c>
      <c r="BO99" s="41">
        <f t="shared" si="495"/>
        <v>-239583.04448523186</v>
      </c>
      <c r="BP99" s="75"/>
      <c r="BR99" s="75"/>
      <c r="BS99" s="41">
        <f t="shared" si="496"/>
        <v>-1013106.1500000004</v>
      </c>
      <c r="BT99" s="41">
        <f t="shared" si="497"/>
        <v>-223288.19656486437</v>
      </c>
      <c r="BU99" s="41">
        <f t="shared" si="498"/>
        <v>-356160.51849261485</v>
      </c>
      <c r="BV99" s="41">
        <f t="shared" si="499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107</v>
      </c>
      <c r="H100" s="46"/>
      <c r="I100" s="41">
        <f t="shared" si="500"/>
        <v>-26921.020000000019</v>
      </c>
      <c r="J100" s="41">
        <f t="shared" si="500"/>
        <v>-26921.020000000019</v>
      </c>
      <c r="K100" s="41">
        <f t="shared" si="459"/>
        <v>8088.109999999986</v>
      </c>
      <c r="L100" s="41">
        <f t="shared" si="459"/>
        <v>-20935.019999999902</v>
      </c>
      <c r="M100" s="41">
        <f t="shared" si="459"/>
        <v>28346.659999999916</v>
      </c>
      <c r="N100" s="41">
        <f t="shared" si="459"/>
        <v>-1318.4299999999348</v>
      </c>
      <c r="O100" s="41">
        <f t="shared" si="459"/>
        <v>7078.0499999999302</v>
      </c>
      <c r="P100" s="41">
        <f t="shared" si="459"/>
        <v>7078.0500000000466</v>
      </c>
      <c r="Q100" s="41">
        <f t="shared" si="459"/>
        <v>8378.4199999999837</v>
      </c>
      <c r="R100" s="41">
        <f t="shared" si="459"/>
        <v>8378.4099999999744</v>
      </c>
      <c r="S100" s="41">
        <f t="shared" si="459"/>
        <v>-43555.630000000005</v>
      </c>
      <c r="T100" s="41">
        <f t="shared" si="459"/>
        <v>22014.359999999986</v>
      </c>
      <c r="U100" s="41">
        <f t="shared" si="459"/>
        <v>-28536.289999999921</v>
      </c>
      <c r="V100" s="41">
        <f t="shared" si="459"/>
        <v>-28536.280000000028</v>
      </c>
      <c r="W100" s="41">
        <f t="shared" si="459"/>
        <v>8573.4000000000233</v>
      </c>
      <c r="X100" s="41">
        <f t="shared" si="459"/>
        <v>-22191.130000000005</v>
      </c>
      <c r="Y100" s="41">
        <f t="shared" si="459"/>
        <v>30047.469999999972</v>
      </c>
      <c r="Z100" s="41">
        <f t="shared" si="459"/>
        <v>-1397.5400000000373</v>
      </c>
      <c r="AA100" s="41">
        <f t="shared" si="459"/>
        <v>7502.7399999999907</v>
      </c>
      <c r="AB100" s="41">
        <f t="shared" si="459"/>
        <v>7502.7300000000978</v>
      </c>
      <c r="AC100" s="41">
        <f t="shared" si="459"/>
        <v>8881.1199999999953</v>
      </c>
      <c r="AD100" s="41">
        <f t="shared" si="459"/>
        <v>8881.1199999999953</v>
      </c>
      <c r="AE100" s="41">
        <f t="shared" si="459"/>
        <v>-46168.970000000088</v>
      </c>
      <c r="AF100" s="41">
        <f t="shared" si="460"/>
        <v>50430.911677321303</v>
      </c>
      <c r="AG100" s="41">
        <f t="shared" si="461"/>
        <v>-53719.649216631777</v>
      </c>
      <c r="AH100" s="41">
        <f t="shared" si="462"/>
        <v>3344.3373443610035</v>
      </c>
      <c r="AI100" s="41">
        <f t="shared" si="463"/>
        <v>2776.6604014695622</v>
      </c>
      <c r="AJ100" s="41">
        <f t="shared" si="464"/>
        <v>-29745.39868597372</v>
      </c>
      <c r="AK100" s="41">
        <f t="shared" si="465"/>
        <v>43351.687344873673</v>
      </c>
      <c r="AL100" s="41">
        <f t="shared" si="466"/>
        <v>-2733.223085327656</v>
      </c>
      <c r="AM100" s="41">
        <f t="shared" si="467"/>
        <v>-5091.9408420864493</v>
      </c>
      <c r="AN100" s="41">
        <f t="shared" si="468"/>
        <v>7664.6105305160163</v>
      </c>
      <c r="AO100" s="41">
        <f t="shared" si="469"/>
        <v>-1871.6327897583833</v>
      </c>
      <c r="AP100" s="41">
        <f t="shared" si="470"/>
        <v>15896.370810743538</v>
      </c>
      <c r="AQ100" s="41">
        <f t="shared" si="471"/>
        <v>-54726.356096781092</v>
      </c>
      <c r="AR100" s="41">
        <f t="shared" si="472"/>
        <v>51036.783352859085</v>
      </c>
      <c r="AS100" s="41">
        <f t="shared" si="473"/>
        <v>-57910.332805366837</v>
      </c>
      <c r="AT100" s="41">
        <f t="shared" si="474"/>
        <v>6441.0419125547633</v>
      </c>
      <c r="AU100" s="41">
        <f t="shared" si="475"/>
        <v>3050.7405150713166</v>
      </c>
      <c r="AV100" s="41">
        <f t="shared" si="476"/>
        <v>-32161.821482278174</v>
      </c>
      <c r="AW100" s="41">
        <f t="shared" si="477"/>
        <v>46185.194327860838</v>
      </c>
      <c r="AX100" s="41">
        <f t="shared" si="478"/>
        <v>-4116.0098648834974</v>
      </c>
      <c r="AY100" s="41">
        <f t="shared" si="479"/>
        <v>-6234.9161411380628</v>
      </c>
      <c r="AZ100" s="41">
        <f t="shared" si="480"/>
        <v>8016.8838446590817</v>
      </c>
      <c r="BA100" s="41">
        <f t="shared" si="481"/>
        <v>-1618.8060370270396</v>
      </c>
      <c r="BB100" s="41">
        <f t="shared" si="482"/>
        <v>17645.588536300231</v>
      </c>
      <c r="BC100" s="41">
        <f t="shared" si="483"/>
        <v>-58237.402336449712</v>
      </c>
      <c r="BD100" s="41">
        <f t="shared" si="484"/>
        <v>51621.624703605659</v>
      </c>
      <c r="BE100" s="41">
        <f t="shared" si="485"/>
        <v>-62840.854418030009</v>
      </c>
      <c r="BF100" s="41">
        <f t="shared" si="486"/>
        <v>10193.50495087693</v>
      </c>
      <c r="BG100" s="41">
        <f t="shared" si="487"/>
        <v>3375.4178718932671</v>
      </c>
      <c r="BH100" s="41">
        <f t="shared" si="488"/>
        <v>-35008.53898373025</v>
      </c>
      <c r="BI100" s="41">
        <f t="shared" si="489"/>
        <v>49497.850250155549</v>
      </c>
      <c r="BJ100" s="41">
        <f t="shared" si="490"/>
        <v>-5787.8961327879224</v>
      </c>
      <c r="BK100" s="41">
        <f t="shared" si="491"/>
        <v>-7608.3553069592454</v>
      </c>
      <c r="BL100" s="41">
        <f t="shared" si="492"/>
        <v>8421.9020897510927</v>
      </c>
      <c r="BM100" s="41">
        <f t="shared" si="493"/>
        <v>-1306.0066340889316</v>
      </c>
      <c r="BN100" s="41">
        <f t="shared" si="494"/>
        <v>19723.198960419279</v>
      </c>
      <c r="BO100" s="41">
        <f t="shared" si="495"/>
        <v>-62339.144449356594</v>
      </c>
      <c r="BP100" s="75"/>
      <c r="BR100" s="75"/>
      <c r="BS100" s="41">
        <f t="shared" si="496"/>
        <v>-33427.270000000019</v>
      </c>
      <c r="BT100" s="41">
        <f t="shared" si="497"/>
        <v>-24423.622607273981</v>
      </c>
      <c r="BU100" s="41">
        <f t="shared" si="498"/>
        <v>-27903.056177838007</v>
      </c>
      <c r="BV100" s="41">
        <f t="shared" si="499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108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1">K75-J75</f>
        <v>244186.93999999948</v>
      </c>
      <c r="L101" s="41">
        <f t="shared" si="501"/>
        <v>120095.09000000078</v>
      </c>
      <c r="M101" s="41">
        <f t="shared" si="501"/>
        <v>-321582.3900000006</v>
      </c>
      <c r="N101" s="41">
        <f t="shared" si="501"/>
        <v>319110.6400000006</v>
      </c>
      <c r="O101" s="41">
        <f t="shared" si="501"/>
        <v>-430945.98000000045</v>
      </c>
      <c r="P101" s="41">
        <f t="shared" si="501"/>
        <v>50217.129999999888</v>
      </c>
      <c r="Q101" s="41">
        <f t="shared" si="501"/>
        <v>-953.20000000018626</v>
      </c>
      <c r="R101" s="41">
        <f t="shared" si="501"/>
        <v>-39596.489999999292</v>
      </c>
      <c r="S101" s="41">
        <f t="shared" si="501"/>
        <v>126909.46999999974</v>
      </c>
      <c r="T101" s="41">
        <f t="shared" si="501"/>
        <v>-277501.98000000045</v>
      </c>
      <c r="U101" s="41">
        <f t="shared" si="501"/>
        <v>537547.29</v>
      </c>
      <c r="V101" s="41">
        <f t="shared" si="501"/>
        <v>196809.91999999993</v>
      </c>
      <c r="W101" s="41">
        <f t="shared" si="501"/>
        <v>-292308.00999999978</v>
      </c>
      <c r="X101" s="41">
        <f t="shared" si="501"/>
        <v>329570.29000000004</v>
      </c>
      <c r="Y101" s="41">
        <f t="shared" si="501"/>
        <v>-140688.9299999997</v>
      </c>
      <c r="Z101" s="41">
        <f t="shared" si="501"/>
        <v>267478.03000000026</v>
      </c>
      <c r="AA101" s="41">
        <f t="shared" si="501"/>
        <v>-576141.47000000067</v>
      </c>
      <c r="AB101" s="41">
        <f t="shared" si="501"/>
        <v>141533.99000000022</v>
      </c>
      <c r="AC101" s="41">
        <f t="shared" si="501"/>
        <v>-61084.589999999851</v>
      </c>
      <c r="AD101" s="41">
        <f t="shared" si="501"/>
        <v>-105282.36000000034</v>
      </c>
      <c r="AE101" s="41">
        <f t="shared" si="501"/>
        <v>101908.0700000003</v>
      </c>
      <c r="AF101" s="41">
        <f t="shared" ref="AF101:AF104" si="502">AF75-AE75</f>
        <v>-68588.122226253152</v>
      </c>
      <c r="AG101" s="41">
        <f t="shared" ref="AG101:AG104" si="503">AG75-AF75</f>
        <v>193861.65580631141</v>
      </c>
      <c r="AH101" s="41">
        <f t="shared" ref="AH101:AH104" si="504">AH75-AG75</f>
        <v>-6217.2150674201548</v>
      </c>
      <c r="AI101" s="41">
        <f t="shared" ref="AI101:AI104" si="505">AI75-AH75</f>
        <v>177045.65704252757</v>
      </c>
      <c r="AJ101" s="41">
        <f t="shared" ref="AJ101:AJ104" si="506">AJ75-AI75</f>
        <v>95719.106860511936</v>
      </c>
      <c r="AK101" s="41">
        <f t="shared" ref="AK101:AK104" si="507">AK75-AJ75</f>
        <v>-58579.843326985836</v>
      </c>
      <c r="AL101" s="41">
        <f t="shared" ref="AL101:AL104" si="508">AL75-AK75</f>
        <v>-47089.125741966069</v>
      </c>
      <c r="AM101" s="41">
        <f t="shared" ref="AM101:AM104" si="509">AM75-AL75</f>
        <v>-133896.29625038151</v>
      </c>
      <c r="AN101" s="41">
        <f t="shared" ref="AN101:AN104" si="510">AN75-AM75</f>
        <v>-11915.495296321809</v>
      </c>
      <c r="AO101" s="41">
        <f t="shared" ref="AO101:AO104" si="511">AO75-AN75</f>
        <v>-5777.6199149377644</v>
      </c>
      <c r="AP101" s="41">
        <f t="shared" ref="AP101:AP104" si="512">AP75-AO75</f>
        <v>-69257.249617059715</v>
      </c>
      <c r="AQ101" s="41">
        <f t="shared" ref="AQ101:AQ104" si="513">AQ75-AP75</f>
        <v>146734.77696187422</v>
      </c>
      <c r="AR101" s="41">
        <f t="shared" ref="AR101:AR104" si="514">AR75-AQ75</f>
        <v>-53400.347131673247</v>
      </c>
      <c r="AS101" s="41">
        <f t="shared" ref="AS101:AS104" si="515">AS75-AR75</f>
        <v>189951.92512410227</v>
      </c>
      <c r="AT101" s="41">
        <f t="shared" ref="AT101:AT104" si="516">AT75-AS75</f>
        <v>-1767.7986638164148</v>
      </c>
      <c r="AU101" s="41">
        <f t="shared" ref="AU101:AU104" si="517">AU75-AT75</f>
        <v>179983.72072084714</v>
      </c>
      <c r="AV101" s="41">
        <f t="shared" ref="AV101:AV104" si="518">AV75-AU75</f>
        <v>93665.844540134072</v>
      </c>
      <c r="AW101" s="41">
        <f t="shared" ref="AW101:AW104" si="519">AW75-AV75</f>
        <v>-60646.024178336374</v>
      </c>
      <c r="AX101" s="41">
        <f t="shared" ref="AX101:AX104" si="520">AX75-AW75</f>
        <v>-44786.102577709593</v>
      </c>
      <c r="AY101" s="41">
        <f t="shared" ref="AY101:AY104" si="521">AY75-AX75</f>
        <v>-135304.48631953541</v>
      </c>
      <c r="AZ101" s="41">
        <f t="shared" ref="AZ101:AZ104" si="522">AZ75-AY75</f>
        <v>-6306.159819573164</v>
      </c>
      <c r="BA101" s="41">
        <f t="shared" ref="BA101:BA104" si="523">BA75-AZ75</f>
        <v>-4402.2826159028336</v>
      </c>
      <c r="BB101" s="41">
        <f t="shared" ref="BB101:BB104" si="524">BB75-BA75</f>
        <v>-75705.332072215155</v>
      </c>
      <c r="BC101" s="41">
        <f t="shared" ref="BC101:BC104" si="525">BC75-BB75</f>
        <v>151331.12611020263</v>
      </c>
      <c r="BD101" s="41">
        <f t="shared" ref="BD101:BD104" si="526">BD75-BC75</f>
        <v>-50575.37513489835</v>
      </c>
      <c r="BE101" s="41">
        <f t="shared" ref="BE101:BE104" si="527">BE75-BD75</f>
        <v>211283.75250202883</v>
      </c>
      <c r="BF101" s="41">
        <f t="shared" ref="BF101:BF104" si="528">BF75-BE75</f>
        <v>-230.10331484489143</v>
      </c>
      <c r="BG101" s="41">
        <f t="shared" ref="BG101:BG104" si="529">BG75-BF75</f>
        <v>183022.33111887984</v>
      </c>
      <c r="BH101" s="41">
        <f t="shared" ref="BH101:BH104" si="530">BH75-BG75</f>
        <v>90883.97350029368</v>
      </c>
      <c r="BI101" s="41">
        <f t="shared" ref="BI101:BI104" si="531">BI75-BH75</f>
        <v>-62980.694382746704</v>
      </c>
      <c r="BJ101" s="41">
        <f t="shared" ref="BJ101:BJ104" si="532">BJ75-BI75</f>
        <v>-41846.662055911496</v>
      </c>
      <c r="BK101" s="41">
        <f t="shared" ref="BK101:BK104" si="533">BK75-BJ75</f>
        <v>-136613.74836480618</v>
      </c>
      <c r="BL101" s="41">
        <f t="shared" ref="BL101:BL104" si="534">BL75-BK75</f>
        <v>544.92927056737244</v>
      </c>
      <c r="BM101" s="41">
        <f t="shared" ref="BM101:BM104" si="535">BM75-BL75</f>
        <v>-2713.9149378323928</v>
      </c>
      <c r="BN101" s="41">
        <f t="shared" ref="BN101:BN104" si="536">BN75-BM75</f>
        <v>-83331.980506377295</v>
      </c>
      <c r="BO101" s="41">
        <f t="shared" ref="BO101:BO104" si="537">BO75-BN75</f>
        <v>156475.48599453457</v>
      </c>
      <c r="BP101" s="75"/>
      <c r="BR101" s="75"/>
      <c r="BS101" s="41">
        <f t="shared" ref="BS101:BS104" si="538">BS75-BR75</f>
        <v>121840.25</v>
      </c>
      <c r="BT101" s="41">
        <f t="shared" ref="BT101:BT104" si="539">BT75-BS75</f>
        <v>212040.22922989912</v>
      </c>
      <c r="BU101" s="41">
        <f t="shared" ref="BU101:BU104" si="540">BU75-BT75</f>
        <v>232614.08311652392</v>
      </c>
      <c r="BV101" s="41">
        <f t="shared" ref="BV101:BV104" si="541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108</v>
      </c>
      <c r="H102" s="46"/>
      <c r="I102" s="41">
        <f t="shared" ref="I102:J104" si="542">I76-H76</f>
        <v>26764.340000000026</v>
      </c>
      <c r="J102" s="41">
        <f t="shared" si="542"/>
        <v>26764.339999999967</v>
      </c>
      <c r="K102" s="41">
        <f t="shared" si="501"/>
        <v>-8041.0400000000373</v>
      </c>
      <c r="L102" s="41">
        <f t="shared" si="501"/>
        <v>20813.190000000061</v>
      </c>
      <c r="M102" s="41">
        <f t="shared" si="501"/>
        <v>-28181.690000000061</v>
      </c>
      <c r="N102" s="41">
        <f t="shared" si="501"/>
        <v>1310.75</v>
      </c>
      <c r="O102" s="41">
        <f t="shared" si="501"/>
        <v>-7036.8499999999767</v>
      </c>
      <c r="P102" s="41">
        <f t="shared" si="501"/>
        <v>-7036.859999999986</v>
      </c>
      <c r="Q102" s="41">
        <f t="shared" si="501"/>
        <v>-8329.6500000000233</v>
      </c>
      <c r="R102" s="41">
        <f t="shared" si="501"/>
        <v>-8329.6499999999651</v>
      </c>
      <c r="S102" s="41">
        <f t="shared" si="501"/>
        <v>43302.139999999956</v>
      </c>
      <c r="T102" s="41">
        <f t="shared" si="501"/>
        <v>-21886.239999999991</v>
      </c>
      <c r="U102" s="41">
        <f t="shared" si="501"/>
        <v>28370.20000000007</v>
      </c>
      <c r="V102" s="41">
        <f t="shared" si="501"/>
        <v>28370.209999999963</v>
      </c>
      <c r="W102" s="41">
        <f t="shared" si="501"/>
        <v>-8523.5100000000093</v>
      </c>
      <c r="X102" s="41">
        <f t="shared" si="501"/>
        <v>22061.979999999981</v>
      </c>
      <c r="Y102" s="41">
        <f t="shared" si="501"/>
        <v>-29872.589999999967</v>
      </c>
      <c r="Z102" s="41">
        <f t="shared" si="501"/>
        <v>1389.4000000000233</v>
      </c>
      <c r="AA102" s="41">
        <f t="shared" si="501"/>
        <v>-7459.0700000000652</v>
      </c>
      <c r="AB102" s="41">
        <f t="shared" si="501"/>
        <v>-7459.0699999999488</v>
      </c>
      <c r="AC102" s="41">
        <f t="shared" si="501"/>
        <v>-8829.4300000000512</v>
      </c>
      <c r="AD102" s="41">
        <f t="shared" si="501"/>
        <v>-8829.4299999999348</v>
      </c>
      <c r="AE102" s="41">
        <f t="shared" si="501"/>
        <v>45900.269999999902</v>
      </c>
      <c r="AF102" s="41">
        <f t="shared" si="502"/>
        <v>-50137.403930419125</v>
      </c>
      <c r="AG102" s="41">
        <f t="shared" si="503"/>
        <v>53407.001027623541</v>
      </c>
      <c r="AH102" s="41">
        <f t="shared" si="504"/>
        <v>-3324.8733115647919</v>
      </c>
      <c r="AI102" s="41">
        <f t="shared" si="505"/>
        <v>-2760.5002466907026</v>
      </c>
      <c r="AJ102" s="41">
        <f t="shared" si="506"/>
        <v>29572.280559438863</v>
      </c>
      <c r="AK102" s="41">
        <f t="shared" si="507"/>
        <v>-43099.380661258474</v>
      </c>
      <c r="AL102" s="41">
        <f t="shared" si="508"/>
        <v>2717.3157355916919</v>
      </c>
      <c r="AM102" s="41">
        <f t="shared" si="509"/>
        <v>5062.3057624455541</v>
      </c>
      <c r="AN102" s="41">
        <f t="shared" si="510"/>
        <v>-7620.0025214027846</v>
      </c>
      <c r="AO102" s="41">
        <f t="shared" si="511"/>
        <v>1860.739892825135</v>
      </c>
      <c r="AP102" s="41">
        <f t="shared" si="512"/>
        <v>-15803.853982762434</v>
      </c>
      <c r="AQ102" s="41">
        <f t="shared" si="513"/>
        <v>54407.848876905744</v>
      </c>
      <c r="AR102" s="41">
        <f t="shared" si="514"/>
        <v>-50739.749434716301</v>
      </c>
      <c r="AS102" s="41">
        <f t="shared" si="515"/>
        <v>57573.294851089828</v>
      </c>
      <c r="AT102" s="41">
        <f t="shared" si="516"/>
        <v>-6403.5550689388765</v>
      </c>
      <c r="AU102" s="41">
        <f t="shared" si="517"/>
        <v>-3032.9852148956852</v>
      </c>
      <c r="AV102" s="41">
        <f t="shared" si="518"/>
        <v>31974.63978269021</v>
      </c>
      <c r="AW102" s="41">
        <f t="shared" si="519"/>
        <v>-45916.396642541513</v>
      </c>
      <c r="AX102" s="41">
        <f t="shared" si="520"/>
        <v>4092.0547004517866</v>
      </c>
      <c r="AY102" s="41">
        <f t="shared" si="521"/>
        <v>6198.6289488616167</v>
      </c>
      <c r="AZ102" s="41">
        <f t="shared" si="522"/>
        <v>-7970.2256059685024</v>
      </c>
      <c r="BA102" s="41">
        <f t="shared" si="523"/>
        <v>1609.3845909972442</v>
      </c>
      <c r="BB102" s="41">
        <f t="shared" si="524"/>
        <v>-17542.891266673454</v>
      </c>
      <c r="BC102" s="41">
        <f t="shared" si="525"/>
        <v>57898.460838533356</v>
      </c>
      <c r="BD102" s="41">
        <f t="shared" si="526"/>
        <v>-51321.187010646099</v>
      </c>
      <c r="BE102" s="41">
        <f t="shared" si="527"/>
        <v>62475.120843518176</v>
      </c>
      <c r="BF102" s="41">
        <f t="shared" si="528"/>
        <v>-10134.178784213262</v>
      </c>
      <c r="BG102" s="41">
        <f t="shared" si="529"/>
        <v>-3355.7729505250463</v>
      </c>
      <c r="BH102" s="41">
        <f t="shared" si="530"/>
        <v>34804.789397262502</v>
      </c>
      <c r="BI102" s="41">
        <f t="shared" si="531"/>
        <v>-49209.772917816765</v>
      </c>
      <c r="BJ102" s="41">
        <f t="shared" si="532"/>
        <v>5754.2105955502484</v>
      </c>
      <c r="BK102" s="41">
        <f t="shared" si="533"/>
        <v>7564.0747030696366</v>
      </c>
      <c r="BL102" s="41">
        <f t="shared" si="534"/>
        <v>-8372.8866461515427</v>
      </c>
      <c r="BM102" s="41">
        <f t="shared" si="535"/>
        <v>1298.4056795976358</v>
      </c>
      <c r="BN102" s="41">
        <f t="shared" si="536"/>
        <v>-19608.410004676902</v>
      </c>
      <c r="BO102" s="41">
        <f t="shared" si="537"/>
        <v>61976.330825280049</v>
      </c>
      <c r="BP102" s="75"/>
      <c r="BR102" s="75"/>
      <c r="BS102" s="41">
        <f t="shared" si="538"/>
        <v>33232.719999999972</v>
      </c>
      <c r="BT102" s="41">
        <f t="shared" si="539"/>
        <v>24281.477200732217</v>
      </c>
      <c r="BU102" s="41">
        <f t="shared" si="540"/>
        <v>27740.660478889709</v>
      </c>
      <c r="BV102" s="41">
        <f t="shared" si="541"/>
        <v>31870.723730248632</v>
      </c>
    </row>
    <row r="103" spans="1:74" x14ac:dyDescent="0.3">
      <c r="A103" s="42" t="str">
        <f>"Change in "&amp;A77</f>
        <v>Change in Bonus Accrual</v>
      </c>
      <c r="F103" s="13" t="s">
        <v>108</v>
      </c>
      <c r="H103" s="46"/>
      <c r="I103" s="41">
        <f t="shared" si="542"/>
        <v>40000</v>
      </c>
      <c r="J103" s="41">
        <f t="shared" si="542"/>
        <v>40000</v>
      </c>
      <c r="K103" s="41">
        <f t="shared" si="501"/>
        <v>40000</v>
      </c>
      <c r="L103" s="41">
        <f t="shared" si="501"/>
        <v>40000</v>
      </c>
      <c r="M103" s="41">
        <f t="shared" si="501"/>
        <v>40000</v>
      </c>
      <c r="N103" s="41">
        <f t="shared" si="501"/>
        <v>40000</v>
      </c>
      <c r="O103" s="41">
        <f t="shared" si="501"/>
        <v>40000</v>
      </c>
      <c r="P103" s="41">
        <f t="shared" si="501"/>
        <v>40000</v>
      </c>
      <c r="Q103" s="41">
        <f t="shared" si="501"/>
        <v>40000</v>
      </c>
      <c r="R103" s="41">
        <f t="shared" si="501"/>
        <v>40000</v>
      </c>
      <c r="S103" s="41">
        <f t="shared" si="501"/>
        <v>-440000</v>
      </c>
      <c r="T103" s="41">
        <f t="shared" si="501"/>
        <v>42000</v>
      </c>
      <c r="U103" s="41">
        <f t="shared" si="501"/>
        <v>42000</v>
      </c>
      <c r="V103" s="41">
        <f t="shared" si="501"/>
        <v>42000</v>
      </c>
      <c r="W103" s="41">
        <f t="shared" si="501"/>
        <v>42000</v>
      </c>
      <c r="X103" s="41">
        <f t="shared" si="501"/>
        <v>42000</v>
      </c>
      <c r="Y103" s="41">
        <f t="shared" si="501"/>
        <v>42000</v>
      </c>
      <c r="Z103" s="41">
        <f t="shared" si="501"/>
        <v>42000</v>
      </c>
      <c r="AA103" s="41">
        <f t="shared" si="501"/>
        <v>42000</v>
      </c>
      <c r="AB103" s="41">
        <f t="shared" si="501"/>
        <v>42000</v>
      </c>
      <c r="AC103" s="41">
        <f t="shared" si="501"/>
        <v>42000</v>
      </c>
      <c r="AD103" s="41">
        <f t="shared" si="501"/>
        <v>42000</v>
      </c>
      <c r="AE103" s="41">
        <f t="shared" si="501"/>
        <v>-462000</v>
      </c>
      <c r="AF103" s="41">
        <f t="shared" si="502"/>
        <v>43333.333333333358</v>
      </c>
      <c r="AG103" s="41">
        <f t="shared" si="503"/>
        <v>43333.333333333358</v>
      </c>
      <c r="AH103" s="41">
        <f t="shared" si="504"/>
        <v>43333.333333333358</v>
      </c>
      <c r="AI103" s="41">
        <f t="shared" si="505"/>
        <v>44666.666666666701</v>
      </c>
      <c r="AJ103" s="41">
        <f t="shared" si="506"/>
        <v>44666.666666666686</v>
      </c>
      <c r="AK103" s="41">
        <f t="shared" si="507"/>
        <v>45333.333333333343</v>
      </c>
      <c r="AL103" s="41">
        <f t="shared" si="508"/>
        <v>45333.333333333372</v>
      </c>
      <c r="AM103" s="41">
        <f t="shared" si="509"/>
        <v>46000.000000000058</v>
      </c>
      <c r="AN103" s="41">
        <f t="shared" si="510"/>
        <v>46000</v>
      </c>
      <c r="AO103" s="41">
        <f t="shared" si="511"/>
        <v>46000</v>
      </c>
      <c r="AP103" s="41">
        <f t="shared" si="512"/>
        <v>46000</v>
      </c>
      <c r="AQ103" s="41">
        <f t="shared" si="513"/>
        <v>-494000.00000000023</v>
      </c>
      <c r="AR103" s="41">
        <f t="shared" si="514"/>
        <v>47380.000000000029</v>
      </c>
      <c r="AS103" s="41">
        <f t="shared" si="515"/>
        <v>47380.000000000029</v>
      </c>
      <c r="AT103" s="41">
        <f t="shared" si="516"/>
        <v>47380.000000000029</v>
      </c>
      <c r="AU103" s="41">
        <f t="shared" si="517"/>
        <v>47380.000000000029</v>
      </c>
      <c r="AV103" s="41">
        <f t="shared" si="518"/>
        <v>47380.000000000029</v>
      </c>
      <c r="AW103" s="41">
        <f t="shared" si="519"/>
        <v>47380.000000000029</v>
      </c>
      <c r="AX103" s="41">
        <f t="shared" si="520"/>
        <v>47380.000000000058</v>
      </c>
      <c r="AY103" s="41">
        <f t="shared" si="521"/>
        <v>47380</v>
      </c>
      <c r="AZ103" s="41">
        <f t="shared" si="522"/>
        <v>47380</v>
      </c>
      <c r="BA103" s="41">
        <f t="shared" si="523"/>
        <v>47380</v>
      </c>
      <c r="BB103" s="41">
        <f t="shared" si="524"/>
        <v>47380</v>
      </c>
      <c r="BC103" s="41">
        <f t="shared" si="525"/>
        <v>-521180.00000000023</v>
      </c>
      <c r="BD103" s="41">
        <f t="shared" si="526"/>
        <v>48801.400000000031</v>
      </c>
      <c r="BE103" s="41">
        <f t="shared" si="527"/>
        <v>48801.400000000031</v>
      </c>
      <c r="BF103" s="41">
        <f t="shared" si="528"/>
        <v>48801.400000000038</v>
      </c>
      <c r="BG103" s="41">
        <f t="shared" si="529"/>
        <v>48801.400000000023</v>
      </c>
      <c r="BH103" s="41">
        <f t="shared" si="530"/>
        <v>48801.400000000023</v>
      </c>
      <c r="BI103" s="41">
        <f t="shared" si="531"/>
        <v>48801.400000000052</v>
      </c>
      <c r="BJ103" s="41">
        <f t="shared" si="532"/>
        <v>48801.400000000023</v>
      </c>
      <c r="BK103" s="41">
        <f t="shared" si="533"/>
        <v>48801.400000000023</v>
      </c>
      <c r="BL103" s="41">
        <f t="shared" si="534"/>
        <v>48801.400000000023</v>
      </c>
      <c r="BM103" s="41">
        <f t="shared" si="535"/>
        <v>48801.400000000023</v>
      </c>
      <c r="BN103" s="41">
        <f t="shared" si="536"/>
        <v>48801.400000000081</v>
      </c>
      <c r="BO103" s="41">
        <f t="shared" si="537"/>
        <v>-536815.40000000037</v>
      </c>
      <c r="BP103" s="75"/>
      <c r="BR103" s="75"/>
      <c r="BS103" s="41">
        <f t="shared" si="538"/>
        <v>0</v>
      </c>
      <c r="BT103" s="41">
        <f t="shared" si="539"/>
        <v>0</v>
      </c>
      <c r="BU103" s="41">
        <f t="shared" si="540"/>
        <v>0</v>
      </c>
      <c r="BV103" s="41">
        <f t="shared" si="541"/>
        <v>0</v>
      </c>
    </row>
    <row r="104" spans="1:74" x14ac:dyDescent="0.3">
      <c r="A104" s="42" t="str">
        <f>"Change in "&amp;A78</f>
        <v>Change in Tax Accrual</v>
      </c>
      <c r="F104" s="13" t="s">
        <v>108</v>
      </c>
      <c r="H104" s="46"/>
      <c r="I104" s="41">
        <f t="shared" si="542"/>
        <v>108254.12308665908</v>
      </c>
      <c r="J104" s="41">
        <f t="shared" si="542"/>
        <v>121851.16409996216</v>
      </c>
      <c r="K104" s="41">
        <f t="shared" si="501"/>
        <v>-199778.67170367471</v>
      </c>
      <c r="L104" s="41">
        <f t="shared" si="501"/>
        <v>133897.71298032466</v>
      </c>
      <c r="M104" s="41">
        <f t="shared" si="501"/>
        <v>-139428.54393873125</v>
      </c>
      <c r="N104" s="41">
        <f t="shared" si="501"/>
        <v>105058.1390896712</v>
      </c>
      <c r="O104" s="41">
        <f t="shared" si="501"/>
        <v>111998.8993240151</v>
      </c>
      <c r="P104" s="41">
        <f t="shared" si="501"/>
        <v>-234814.20181801019</v>
      </c>
      <c r="Q104" s="41">
        <f t="shared" si="501"/>
        <v>100390.08875626419</v>
      </c>
      <c r="R104" s="41">
        <f t="shared" si="501"/>
        <v>98184.439838043298</v>
      </c>
      <c r="S104" s="41">
        <f t="shared" si="501"/>
        <v>119265.70900611894</v>
      </c>
      <c r="T104" s="41">
        <f t="shared" si="501"/>
        <v>-355357.9375515178</v>
      </c>
      <c r="U104" s="41">
        <f t="shared" si="501"/>
        <v>110201.06240542041</v>
      </c>
      <c r="V104" s="41">
        <f t="shared" si="501"/>
        <v>53525.552942956972</v>
      </c>
      <c r="W104" s="41">
        <f t="shared" si="501"/>
        <v>-129643.4987688518</v>
      </c>
      <c r="X104" s="41">
        <f t="shared" si="501"/>
        <v>88452.257054195506</v>
      </c>
      <c r="Y104" s="41">
        <f t="shared" si="501"/>
        <v>-108292.59013696149</v>
      </c>
      <c r="Z104" s="41">
        <f t="shared" si="501"/>
        <v>58938.284537281637</v>
      </c>
      <c r="AA104" s="41">
        <f t="shared" si="501"/>
        <v>79939.061699604004</v>
      </c>
      <c r="AB104" s="41">
        <f t="shared" si="501"/>
        <v>-145598.75750296307</v>
      </c>
      <c r="AC104" s="41">
        <f t="shared" si="501"/>
        <v>86529.916413336003</v>
      </c>
      <c r="AD104" s="41">
        <f t="shared" si="501"/>
        <v>84730.100333862327</v>
      </c>
      <c r="AE104" s="41">
        <f t="shared" si="501"/>
        <v>108986.3772325161</v>
      </c>
      <c r="AF104" s="41">
        <f t="shared" si="502"/>
        <v>0</v>
      </c>
      <c r="AG104" s="41">
        <f t="shared" si="503"/>
        <v>0</v>
      </c>
      <c r="AH104" s="41">
        <f t="shared" si="504"/>
        <v>0</v>
      </c>
      <c r="AI104" s="41">
        <f t="shared" si="505"/>
        <v>0</v>
      </c>
      <c r="AJ104" s="41">
        <f t="shared" si="506"/>
        <v>0</v>
      </c>
      <c r="AK104" s="41">
        <f t="shared" si="507"/>
        <v>0</v>
      </c>
      <c r="AL104" s="41">
        <f t="shared" si="508"/>
        <v>0</v>
      </c>
      <c r="AM104" s="41">
        <f t="shared" si="509"/>
        <v>0</v>
      </c>
      <c r="AN104" s="41">
        <f t="shared" si="510"/>
        <v>0</v>
      </c>
      <c r="AO104" s="41">
        <f t="shared" si="511"/>
        <v>0</v>
      </c>
      <c r="AP104" s="41">
        <f t="shared" si="512"/>
        <v>0</v>
      </c>
      <c r="AQ104" s="41">
        <f t="shared" si="513"/>
        <v>0</v>
      </c>
      <c r="AR104" s="41">
        <f t="shared" si="514"/>
        <v>0</v>
      </c>
      <c r="AS104" s="41">
        <f t="shared" si="515"/>
        <v>0</v>
      </c>
      <c r="AT104" s="41">
        <f t="shared" si="516"/>
        <v>0</v>
      </c>
      <c r="AU104" s="41">
        <f t="shared" si="517"/>
        <v>0</v>
      </c>
      <c r="AV104" s="41">
        <f t="shared" si="518"/>
        <v>0</v>
      </c>
      <c r="AW104" s="41">
        <f t="shared" si="519"/>
        <v>0</v>
      </c>
      <c r="AX104" s="41">
        <f t="shared" si="520"/>
        <v>0</v>
      </c>
      <c r="AY104" s="41">
        <f t="shared" si="521"/>
        <v>0</v>
      </c>
      <c r="AZ104" s="41">
        <f t="shared" si="522"/>
        <v>0</v>
      </c>
      <c r="BA104" s="41">
        <f t="shared" si="523"/>
        <v>0</v>
      </c>
      <c r="BB104" s="41">
        <f t="shared" si="524"/>
        <v>0</v>
      </c>
      <c r="BC104" s="41">
        <f t="shared" si="525"/>
        <v>0</v>
      </c>
      <c r="BD104" s="41">
        <f t="shared" si="526"/>
        <v>0</v>
      </c>
      <c r="BE104" s="41">
        <f t="shared" si="527"/>
        <v>0</v>
      </c>
      <c r="BF104" s="41">
        <f t="shared" si="528"/>
        <v>0</v>
      </c>
      <c r="BG104" s="41">
        <f t="shared" si="529"/>
        <v>0</v>
      </c>
      <c r="BH104" s="41">
        <f t="shared" si="530"/>
        <v>0</v>
      </c>
      <c r="BI104" s="41">
        <f t="shared" si="531"/>
        <v>0</v>
      </c>
      <c r="BJ104" s="41">
        <f t="shared" si="532"/>
        <v>0</v>
      </c>
      <c r="BK104" s="41">
        <f t="shared" si="533"/>
        <v>0</v>
      </c>
      <c r="BL104" s="41">
        <f t="shared" si="534"/>
        <v>0</v>
      </c>
      <c r="BM104" s="41">
        <f t="shared" si="535"/>
        <v>0</v>
      </c>
      <c r="BN104" s="41">
        <f t="shared" si="536"/>
        <v>0</v>
      </c>
      <c r="BO104" s="41">
        <f t="shared" si="537"/>
        <v>0</v>
      </c>
      <c r="BP104" s="75"/>
      <c r="BR104" s="75"/>
      <c r="BS104" s="41">
        <f t="shared" si="538"/>
        <v>-67590.171341121197</v>
      </c>
      <c r="BT104" s="41">
        <f t="shared" si="539"/>
        <v>0</v>
      </c>
      <c r="BU104" s="41">
        <f t="shared" si="540"/>
        <v>0</v>
      </c>
      <c r="BV104" s="41">
        <f t="shared" si="541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106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3">SUM(K96:K105)</f>
        <v>-211380.63428387226</v>
      </c>
      <c r="L106" s="43">
        <f t="shared" si="543"/>
        <v>515298.50993441755</v>
      </c>
      <c r="M106" s="43">
        <f t="shared" si="543"/>
        <v>-179205.368755212</v>
      </c>
      <c r="N106" s="43">
        <f t="shared" si="543"/>
        <v>701876.19696557056</v>
      </c>
      <c r="O106" s="43">
        <f t="shared" si="543"/>
        <v>382974.94441338396</v>
      </c>
      <c r="P106" s="43">
        <f t="shared" si="543"/>
        <v>233461.00208875514</v>
      </c>
      <c r="Q106" s="43">
        <f t="shared" si="543"/>
        <v>700323.18918754684</v>
      </c>
      <c r="R106" s="43">
        <f t="shared" si="543"/>
        <v>366561.93612681143</v>
      </c>
      <c r="S106" s="43">
        <f t="shared" si="543"/>
        <v>-88596.676646270673</v>
      </c>
      <c r="T106" s="43">
        <f t="shared" si="543"/>
        <v>-859764.63353063352</v>
      </c>
      <c r="U106" s="43">
        <f t="shared" si="543"/>
        <v>797004.53468473535</v>
      </c>
      <c r="V106" s="43">
        <f t="shared" si="543"/>
        <v>381497.96980985691</v>
      </c>
      <c r="W106" s="43">
        <f t="shared" si="543"/>
        <v>-610222.41272907355</v>
      </c>
      <c r="X106" s="43">
        <f t="shared" si="543"/>
        <v>120012.15684731794</v>
      </c>
      <c r="Y106" s="43">
        <f t="shared" si="543"/>
        <v>95114.185376363748</v>
      </c>
      <c r="Z106" s="43">
        <f t="shared" si="543"/>
        <v>605812.73845760571</v>
      </c>
      <c r="AA106" s="43">
        <f t="shared" si="543"/>
        <v>119183.36899867942</v>
      </c>
      <c r="AB106" s="43">
        <f t="shared" si="543"/>
        <v>441734.19505617965</v>
      </c>
      <c r="AC106" s="43">
        <f t="shared" si="543"/>
        <v>555758.17471112055</v>
      </c>
      <c r="AD106" s="43">
        <f t="shared" si="543"/>
        <v>344977.04777954135</v>
      </c>
      <c r="AE106" s="43">
        <f t="shared" si="543"/>
        <v>-293555.2058916142</v>
      </c>
      <c r="AF106" s="43">
        <f t="shared" ref="AF106:BO106" si="544">SUM(AF96:AF105)</f>
        <v>404783.79586273461</v>
      </c>
      <c r="AG106" s="43">
        <f t="shared" si="544"/>
        <v>-245525.09559712978</v>
      </c>
      <c r="AH106" s="43">
        <f t="shared" si="544"/>
        <v>-66677.698763893524</v>
      </c>
      <c r="AI106" s="43">
        <f t="shared" si="544"/>
        <v>-345103.47789324884</v>
      </c>
      <c r="AJ106" s="43">
        <f t="shared" si="544"/>
        <v>-222606.0046521867</v>
      </c>
      <c r="AK106" s="43">
        <f t="shared" si="544"/>
        <v>-53949.941898950055</v>
      </c>
      <c r="AL106" s="43">
        <f t="shared" si="544"/>
        <v>350409.14846586913</v>
      </c>
      <c r="AM106" s="43">
        <f t="shared" si="544"/>
        <v>477362.59172446671</v>
      </c>
      <c r="AN106" s="43">
        <f t="shared" si="544"/>
        <v>297796.16447015706</v>
      </c>
      <c r="AO106" s="43">
        <f t="shared" si="544"/>
        <v>275847.00945662556</v>
      </c>
      <c r="AP106" s="43">
        <f t="shared" si="544"/>
        <v>303993.23203612003</v>
      </c>
      <c r="AQ106" s="43">
        <f t="shared" si="544"/>
        <v>-446795.59216221678</v>
      </c>
      <c r="AR106" s="43">
        <f t="shared" si="544"/>
        <v>309406.68470840948</v>
      </c>
      <c r="AS106" s="43">
        <f t="shared" si="544"/>
        <v>95416.420523568813</v>
      </c>
      <c r="AT106" s="43">
        <f t="shared" si="544"/>
        <v>300741.5407016729</v>
      </c>
      <c r="AU106" s="43">
        <f t="shared" si="544"/>
        <v>3114.4134970864106</v>
      </c>
      <c r="AV106" s="43">
        <f t="shared" si="544"/>
        <v>161371.46157793535</v>
      </c>
      <c r="AW106" s="43">
        <f t="shared" si="544"/>
        <v>349997.01580315956</v>
      </c>
      <c r="AX106" s="43">
        <f t="shared" si="544"/>
        <v>354228.77301047056</v>
      </c>
      <c r="AY106" s="43">
        <f t="shared" si="544"/>
        <v>491498.97439197358</v>
      </c>
      <c r="AZ106" s="43">
        <f t="shared" si="544"/>
        <v>305795.59972242627</v>
      </c>
      <c r="BA106" s="43">
        <f t="shared" si="544"/>
        <v>285906.29248123802</v>
      </c>
      <c r="BB106" s="43">
        <f t="shared" si="544"/>
        <v>315647.83861587645</v>
      </c>
      <c r="BC106" s="43">
        <f t="shared" si="544"/>
        <v>-467375.44326653972</v>
      </c>
      <c r="BD106" s="43">
        <f t="shared" si="544"/>
        <v>319371.85332616896</v>
      </c>
      <c r="BE106" s="43">
        <f t="shared" si="544"/>
        <v>99836.087667318323</v>
      </c>
      <c r="BF106" s="43">
        <f t="shared" si="544"/>
        <v>312545.38531434711</v>
      </c>
      <c r="BG106" s="43">
        <f t="shared" si="544"/>
        <v>10824.960335625394</v>
      </c>
      <c r="BH106" s="43">
        <f t="shared" si="544"/>
        <v>177002.13341581495</v>
      </c>
      <c r="BI106" s="43">
        <f t="shared" si="544"/>
        <v>363363.25995909981</v>
      </c>
      <c r="BJ106" s="43">
        <f t="shared" si="544"/>
        <v>366865.23501973279</v>
      </c>
      <c r="BK106" s="43">
        <f t="shared" si="544"/>
        <v>509797.35129954957</v>
      </c>
      <c r="BL106" s="43">
        <f t="shared" si="544"/>
        <v>317218.72333064605</v>
      </c>
      <c r="BM106" s="43">
        <f t="shared" si="544"/>
        <v>299836.48200567125</v>
      </c>
      <c r="BN106" s="43">
        <f t="shared" si="544"/>
        <v>331486.44827620068</v>
      </c>
      <c r="BO106" s="43">
        <f t="shared" si="544"/>
        <v>-472426.46557701367</v>
      </c>
      <c r="BP106" s="75"/>
      <c r="BR106" s="80"/>
      <c r="BS106" s="43">
        <f t="shared" ref="BS106:BV106" si="545">SUM(BS96:BS105)</f>
        <v>1697552.1195700795</v>
      </c>
      <c r="BT106" s="43">
        <f t="shared" si="545"/>
        <v>729534.13104834745</v>
      </c>
      <c r="BU106" s="43">
        <f t="shared" si="545"/>
        <v>2505749.571767278</v>
      </c>
      <c r="BV106" s="43">
        <f t="shared" si="545"/>
        <v>2635721.4543731604</v>
      </c>
    </row>
    <row r="107" spans="1:74" x14ac:dyDescent="0.3">
      <c r="H107" s="46"/>
      <c r="BR107" s="46"/>
    </row>
    <row r="108" spans="1:74" x14ac:dyDescent="0.3">
      <c r="A108" t="s">
        <v>110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112</v>
      </c>
      <c r="H109" s="46"/>
      <c r="I109" s="41">
        <f t="shared" ref="I109:AE109" si="546">H70-I70-I40</f>
        <v>-97577.999999999665</v>
      </c>
      <c r="J109" s="41">
        <f t="shared" si="546"/>
        <v>-5.6024873629212379E-10</v>
      </c>
      <c r="K109" s="41">
        <f t="shared" si="546"/>
        <v>1.0000000707805157E-2</v>
      </c>
      <c r="L109" s="41">
        <f t="shared" si="546"/>
        <v>-104772.00000000012</v>
      </c>
      <c r="M109" s="41">
        <f t="shared" si="546"/>
        <v>-101153.00000000055</v>
      </c>
      <c r="N109" s="41">
        <f t="shared" si="546"/>
        <v>-104055.99999999926</v>
      </c>
      <c r="O109" s="41">
        <f t="shared" si="546"/>
        <v>-101355.99000000044</v>
      </c>
      <c r="P109" s="41">
        <f t="shared" si="546"/>
        <v>-103796.00000000022</v>
      </c>
      <c r="Q109" s="41">
        <f t="shared" si="546"/>
        <v>1.127773430198431E-10</v>
      </c>
      <c r="R109" s="41">
        <f t="shared" si="546"/>
        <v>-103950.00999999981</v>
      </c>
      <c r="S109" s="41">
        <f t="shared" si="546"/>
        <v>-98415.999999999971</v>
      </c>
      <c r="T109" s="41">
        <f t="shared" si="546"/>
        <v>-97835.990000000194</v>
      </c>
      <c r="U109" s="41">
        <f t="shared" si="546"/>
        <v>3.7107383832335472E-10</v>
      </c>
      <c r="V109" s="41">
        <f t="shared" si="546"/>
        <v>-1.8553691916167736E-10</v>
      </c>
      <c r="W109" s="41">
        <f t="shared" si="546"/>
        <v>3.7107383832335472E-10</v>
      </c>
      <c r="X109" s="41">
        <f t="shared" si="546"/>
        <v>-3.7107383832335472E-10</v>
      </c>
      <c r="Y109" s="41">
        <f t="shared" si="546"/>
        <v>-1.8553691916167736E-10</v>
      </c>
      <c r="Z109" s="41">
        <f t="shared" si="546"/>
        <v>-99079.999999999709</v>
      </c>
      <c r="AA109" s="41">
        <f t="shared" si="546"/>
        <v>-99872.000000000218</v>
      </c>
      <c r="AB109" s="41">
        <f t="shared" si="546"/>
        <v>-98622</v>
      </c>
      <c r="AC109" s="41">
        <f t="shared" si="546"/>
        <v>4.8385118134319782E-10</v>
      </c>
      <c r="AD109" s="41">
        <f t="shared" si="546"/>
        <v>-99866.000000000189</v>
      </c>
      <c r="AE109" s="41">
        <f t="shared" si="546"/>
        <v>-104736.00000000012</v>
      </c>
      <c r="AF109" s="41">
        <f t="shared" ref="AF109:BO109" si="547">AE70-AF70-AF40</f>
        <v>-1.127773430198431E-10</v>
      </c>
      <c r="AG109" s="41">
        <f t="shared" si="547"/>
        <v>-1.127773430198431E-10</v>
      </c>
      <c r="AH109" s="41">
        <f t="shared" si="547"/>
        <v>-1.127773430198431E-10</v>
      </c>
      <c r="AI109" s="41">
        <f t="shared" si="547"/>
        <v>-1.127773430198431E-10</v>
      </c>
      <c r="AJ109" s="41">
        <f t="shared" si="547"/>
        <v>-1.127773430198431E-10</v>
      </c>
      <c r="AK109" s="41">
        <f t="shared" si="547"/>
        <v>-1.127773430198431E-10</v>
      </c>
      <c r="AL109" s="41">
        <f t="shared" si="547"/>
        <v>-1.127773430198431E-10</v>
      </c>
      <c r="AM109" s="41">
        <f t="shared" si="547"/>
        <v>-1.127773430198431E-10</v>
      </c>
      <c r="AN109" s="41">
        <f t="shared" si="547"/>
        <v>-1.127773430198431E-10</v>
      </c>
      <c r="AO109" s="41">
        <f t="shared" si="547"/>
        <v>-1.127773430198431E-10</v>
      </c>
      <c r="AP109" s="41">
        <f t="shared" si="547"/>
        <v>-1.127773430198431E-10</v>
      </c>
      <c r="AQ109" s="41">
        <f t="shared" si="547"/>
        <v>-1.127773430198431E-10</v>
      </c>
      <c r="AR109" s="41">
        <f t="shared" si="547"/>
        <v>-1.127773430198431E-10</v>
      </c>
      <c r="AS109" s="41">
        <f t="shared" si="547"/>
        <v>-1.127773430198431E-10</v>
      </c>
      <c r="AT109" s="41">
        <f t="shared" si="547"/>
        <v>-1.127773430198431E-10</v>
      </c>
      <c r="AU109" s="41">
        <f t="shared" si="547"/>
        <v>-1.127773430198431E-10</v>
      </c>
      <c r="AV109" s="41">
        <f t="shared" si="547"/>
        <v>-1.127773430198431E-10</v>
      </c>
      <c r="AW109" s="41">
        <f t="shared" si="547"/>
        <v>-1.127773430198431E-10</v>
      </c>
      <c r="AX109" s="41">
        <f t="shared" si="547"/>
        <v>-1.127773430198431E-10</v>
      </c>
      <c r="AY109" s="41">
        <f t="shared" si="547"/>
        <v>-1.127773430198431E-10</v>
      </c>
      <c r="AZ109" s="41">
        <f t="shared" si="547"/>
        <v>-1.127773430198431E-10</v>
      </c>
      <c r="BA109" s="41">
        <f t="shared" si="547"/>
        <v>-1.127773430198431E-10</v>
      </c>
      <c r="BB109" s="41">
        <f t="shared" si="547"/>
        <v>-1.127773430198431E-10</v>
      </c>
      <c r="BC109" s="41">
        <f t="shared" si="547"/>
        <v>-1.127773430198431E-10</v>
      </c>
      <c r="BD109" s="41">
        <f t="shared" si="547"/>
        <v>-1.127773430198431E-10</v>
      </c>
      <c r="BE109" s="41">
        <f t="shared" si="547"/>
        <v>-1.127773430198431E-10</v>
      </c>
      <c r="BF109" s="41">
        <f t="shared" si="547"/>
        <v>-1.127773430198431E-10</v>
      </c>
      <c r="BG109" s="41">
        <f t="shared" si="547"/>
        <v>-1.127773430198431E-10</v>
      </c>
      <c r="BH109" s="41">
        <f t="shared" si="547"/>
        <v>-1.127773430198431E-10</v>
      </c>
      <c r="BI109" s="41">
        <f t="shared" si="547"/>
        <v>-1.127773430198431E-10</v>
      </c>
      <c r="BJ109" s="41">
        <f t="shared" si="547"/>
        <v>-1.127773430198431E-10</v>
      </c>
      <c r="BK109" s="41">
        <f t="shared" si="547"/>
        <v>-1.127773430198431E-10</v>
      </c>
      <c r="BL109" s="41">
        <f t="shared" si="547"/>
        <v>-1.127773430198431E-10</v>
      </c>
      <c r="BM109" s="41">
        <f t="shared" si="547"/>
        <v>-1.127773430198431E-10</v>
      </c>
      <c r="BN109" s="41">
        <f t="shared" si="547"/>
        <v>-1.127773430198431E-10</v>
      </c>
      <c r="BO109" s="41">
        <f t="shared" si="547"/>
        <v>-1.127773430198431E-10</v>
      </c>
      <c r="BP109" s="75"/>
      <c r="BR109" s="75"/>
      <c r="BS109" s="41">
        <f t="shared" ref="BS109:BV109" si="548">BR70-BS70-BS40</f>
        <v>-600011.99</v>
      </c>
      <c r="BT109" s="41">
        <f t="shared" si="548"/>
        <v>-1.3387762010097504E-9</v>
      </c>
      <c r="BU109" s="41">
        <f t="shared" si="548"/>
        <v>-1.3387762010097504E-9</v>
      </c>
      <c r="BV109" s="41">
        <f t="shared" si="548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111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9">SUM(K109:K110)</f>
        <v>1.0000000707805157E-2</v>
      </c>
      <c r="L111" s="43">
        <f t="shared" si="549"/>
        <v>-104772.00000000012</v>
      </c>
      <c r="M111" s="43">
        <f t="shared" si="549"/>
        <v>-101153.00000000055</v>
      </c>
      <c r="N111" s="43">
        <f t="shared" si="549"/>
        <v>-104055.99999999926</v>
      </c>
      <c r="O111" s="43">
        <f t="shared" si="549"/>
        <v>-101355.99000000044</v>
      </c>
      <c r="P111" s="43">
        <f t="shared" si="549"/>
        <v>-103796.00000000022</v>
      </c>
      <c r="Q111" s="43">
        <f t="shared" si="549"/>
        <v>1.127773430198431E-10</v>
      </c>
      <c r="R111" s="43">
        <f t="shared" si="549"/>
        <v>-103950.00999999981</v>
      </c>
      <c r="S111" s="43">
        <f t="shared" si="549"/>
        <v>-98415.999999999971</v>
      </c>
      <c r="T111" s="43">
        <f t="shared" si="549"/>
        <v>-97835.990000000194</v>
      </c>
      <c r="U111" s="43">
        <f t="shared" si="549"/>
        <v>3.7107383832335472E-10</v>
      </c>
      <c r="V111" s="43">
        <f t="shared" si="549"/>
        <v>-1.8553691916167736E-10</v>
      </c>
      <c r="W111" s="43">
        <f t="shared" si="549"/>
        <v>3.7107383832335472E-10</v>
      </c>
      <c r="X111" s="43">
        <f t="shared" si="549"/>
        <v>-3.7107383832335472E-10</v>
      </c>
      <c r="Y111" s="43">
        <f t="shared" si="549"/>
        <v>-1.8553691916167736E-10</v>
      </c>
      <c r="Z111" s="43">
        <f t="shared" si="549"/>
        <v>-99079.999999999709</v>
      </c>
      <c r="AA111" s="43">
        <f t="shared" si="549"/>
        <v>-99872.000000000218</v>
      </c>
      <c r="AB111" s="43">
        <f t="shared" si="549"/>
        <v>-98622</v>
      </c>
      <c r="AC111" s="43">
        <f t="shared" si="549"/>
        <v>4.8385118134319782E-10</v>
      </c>
      <c r="AD111" s="43">
        <f t="shared" si="549"/>
        <v>-99866.000000000189</v>
      </c>
      <c r="AE111" s="43">
        <f t="shared" si="549"/>
        <v>-104736.00000000012</v>
      </c>
      <c r="AF111" s="43">
        <f t="shared" ref="AF111:BO111" si="550">SUM(AF109:AF110)</f>
        <v>-1.127773430198431E-10</v>
      </c>
      <c r="AG111" s="43">
        <f t="shared" si="550"/>
        <v>-1.127773430198431E-10</v>
      </c>
      <c r="AH111" s="43">
        <f t="shared" si="550"/>
        <v>-1.127773430198431E-10</v>
      </c>
      <c r="AI111" s="43">
        <f t="shared" si="550"/>
        <v>-1.127773430198431E-10</v>
      </c>
      <c r="AJ111" s="43">
        <f t="shared" si="550"/>
        <v>-1.127773430198431E-10</v>
      </c>
      <c r="AK111" s="43">
        <f t="shared" si="550"/>
        <v>-1.127773430198431E-10</v>
      </c>
      <c r="AL111" s="43">
        <f t="shared" si="550"/>
        <v>-1.127773430198431E-10</v>
      </c>
      <c r="AM111" s="43">
        <f t="shared" si="550"/>
        <v>-1.127773430198431E-10</v>
      </c>
      <c r="AN111" s="43">
        <f t="shared" si="550"/>
        <v>-1.127773430198431E-10</v>
      </c>
      <c r="AO111" s="43">
        <f t="shared" si="550"/>
        <v>-1.127773430198431E-10</v>
      </c>
      <c r="AP111" s="43">
        <f t="shared" si="550"/>
        <v>-1.127773430198431E-10</v>
      </c>
      <c r="AQ111" s="43">
        <f t="shared" si="550"/>
        <v>-1.127773430198431E-10</v>
      </c>
      <c r="AR111" s="43">
        <f t="shared" si="550"/>
        <v>-1.127773430198431E-10</v>
      </c>
      <c r="AS111" s="43">
        <f t="shared" si="550"/>
        <v>-1.127773430198431E-10</v>
      </c>
      <c r="AT111" s="43">
        <f t="shared" si="550"/>
        <v>-1.127773430198431E-10</v>
      </c>
      <c r="AU111" s="43">
        <f t="shared" si="550"/>
        <v>-1.127773430198431E-10</v>
      </c>
      <c r="AV111" s="43">
        <f t="shared" si="550"/>
        <v>-1.127773430198431E-10</v>
      </c>
      <c r="AW111" s="43">
        <f t="shared" si="550"/>
        <v>-1.127773430198431E-10</v>
      </c>
      <c r="AX111" s="43">
        <f t="shared" si="550"/>
        <v>-1.127773430198431E-10</v>
      </c>
      <c r="AY111" s="43">
        <f t="shared" si="550"/>
        <v>-1.127773430198431E-10</v>
      </c>
      <c r="AZ111" s="43">
        <f t="shared" si="550"/>
        <v>-1.127773430198431E-10</v>
      </c>
      <c r="BA111" s="43">
        <f t="shared" si="550"/>
        <v>-1.127773430198431E-10</v>
      </c>
      <c r="BB111" s="43">
        <f t="shared" si="550"/>
        <v>-1.127773430198431E-10</v>
      </c>
      <c r="BC111" s="43">
        <f t="shared" si="550"/>
        <v>-1.127773430198431E-10</v>
      </c>
      <c r="BD111" s="43">
        <f t="shared" si="550"/>
        <v>-1.127773430198431E-10</v>
      </c>
      <c r="BE111" s="43">
        <f t="shared" si="550"/>
        <v>-1.127773430198431E-10</v>
      </c>
      <c r="BF111" s="43">
        <f t="shared" si="550"/>
        <v>-1.127773430198431E-10</v>
      </c>
      <c r="BG111" s="43">
        <f t="shared" si="550"/>
        <v>-1.127773430198431E-10</v>
      </c>
      <c r="BH111" s="43">
        <f t="shared" si="550"/>
        <v>-1.127773430198431E-10</v>
      </c>
      <c r="BI111" s="43">
        <f t="shared" si="550"/>
        <v>-1.127773430198431E-10</v>
      </c>
      <c r="BJ111" s="43">
        <f t="shared" si="550"/>
        <v>-1.127773430198431E-10</v>
      </c>
      <c r="BK111" s="43">
        <f t="shared" si="550"/>
        <v>-1.127773430198431E-10</v>
      </c>
      <c r="BL111" s="43">
        <f t="shared" si="550"/>
        <v>-1.127773430198431E-10</v>
      </c>
      <c r="BM111" s="43">
        <f t="shared" si="550"/>
        <v>-1.127773430198431E-10</v>
      </c>
      <c r="BN111" s="43">
        <f t="shared" si="550"/>
        <v>-1.127773430198431E-10</v>
      </c>
      <c r="BO111" s="43">
        <f t="shared" si="550"/>
        <v>-1.127773430198431E-10</v>
      </c>
      <c r="BP111" s="75"/>
      <c r="BR111" s="80"/>
      <c r="BS111" s="43">
        <f t="shared" ref="BS111:BV111" si="551">SUM(BS109:BS110)</f>
        <v>-600011.99</v>
      </c>
      <c r="BT111" s="43">
        <f t="shared" si="551"/>
        <v>-1.3387762010097504E-9</v>
      </c>
      <c r="BU111" s="43">
        <f t="shared" si="551"/>
        <v>-1.3387762010097504E-9</v>
      </c>
      <c r="BV111" s="43">
        <f t="shared" si="551"/>
        <v>-1.3387762010097504E-9</v>
      </c>
    </row>
    <row r="112" spans="1:74" x14ac:dyDescent="0.3">
      <c r="H112" s="46"/>
      <c r="BR112" s="46"/>
    </row>
    <row r="113" spans="1:74" x14ac:dyDescent="0.3">
      <c r="A113" t="s">
        <v>113</v>
      </c>
      <c r="H113" s="46"/>
      <c r="BR113" s="46"/>
    </row>
    <row r="114" spans="1:74" x14ac:dyDescent="0.3">
      <c r="A114" s="42" t="s">
        <v>114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108</v>
      </c>
      <c r="H115" s="46"/>
      <c r="I115" s="41">
        <f>I79-H79</f>
        <v>0</v>
      </c>
      <c r="J115" s="41">
        <f>J79-I79</f>
        <v>0</v>
      </c>
      <c r="K115" s="41">
        <f t="shared" ref="K115:AE115" si="552">K79-J79</f>
        <v>0</v>
      </c>
      <c r="L115" s="41">
        <f t="shared" si="552"/>
        <v>0</v>
      </c>
      <c r="M115" s="41">
        <f t="shared" si="552"/>
        <v>0</v>
      </c>
      <c r="N115" s="41">
        <f t="shared" si="552"/>
        <v>0</v>
      </c>
      <c r="O115" s="41">
        <f t="shared" si="552"/>
        <v>-500000</v>
      </c>
      <c r="P115" s="41">
        <f t="shared" si="552"/>
        <v>0</v>
      </c>
      <c r="Q115" s="41">
        <f t="shared" si="552"/>
        <v>0</v>
      </c>
      <c r="R115" s="41">
        <f t="shared" si="552"/>
        <v>0</v>
      </c>
      <c r="S115" s="41">
        <f t="shared" si="552"/>
        <v>0</v>
      </c>
      <c r="T115" s="41">
        <f t="shared" si="552"/>
        <v>0</v>
      </c>
      <c r="U115" s="41">
        <f t="shared" si="552"/>
        <v>0</v>
      </c>
      <c r="V115" s="41">
        <f t="shared" si="552"/>
        <v>-500000</v>
      </c>
      <c r="W115" s="41">
        <f t="shared" si="552"/>
        <v>0</v>
      </c>
      <c r="X115" s="41">
        <f t="shared" si="552"/>
        <v>0</v>
      </c>
      <c r="Y115" s="41">
        <f t="shared" si="552"/>
        <v>0</v>
      </c>
      <c r="Z115" s="41">
        <f t="shared" si="552"/>
        <v>0</v>
      </c>
      <c r="AA115" s="41">
        <f t="shared" si="552"/>
        <v>0</v>
      </c>
      <c r="AB115" s="41">
        <f t="shared" si="552"/>
        <v>-500000</v>
      </c>
      <c r="AC115" s="41">
        <f t="shared" si="552"/>
        <v>0</v>
      </c>
      <c r="AD115" s="41">
        <f t="shared" si="552"/>
        <v>0</v>
      </c>
      <c r="AE115" s="41">
        <f t="shared" si="552"/>
        <v>0</v>
      </c>
      <c r="AF115" s="41">
        <f t="shared" ref="AF115:AF116" si="553">AF79-AE79</f>
        <v>0</v>
      </c>
      <c r="AG115" s="41">
        <f t="shared" ref="AG115:AG116" si="554">AG79-AF79</f>
        <v>0</v>
      </c>
      <c r="AH115" s="41">
        <f t="shared" ref="AH115:AH116" si="555">AH79-AG79</f>
        <v>0</v>
      </c>
      <c r="AI115" s="41">
        <f t="shared" ref="AI115:AI116" si="556">AI79-AH79</f>
        <v>0</v>
      </c>
      <c r="AJ115" s="41">
        <f t="shared" ref="AJ115:AJ116" si="557">AJ79-AI79</f>
        <v>0</v>
      </c>
      <c r="AK115" s="41">
        <f t="shared" ref="AK115:AK116" si="558">AK79-AJ79</f>
        <v>0</v>
      </c>
      <c r="AL115" s="41">
        <f t="shared" ref="AL115:AL116" si="559">AL79-AK79</f>
        <v>0</v>
      </c>
      <c r="AM115" s="41">
        <f t="shared" ref="AM115:AM116" si="560">AM79-AL79</f>
        <v>0</v>
      </c>
      <c r="AN115" s="41">
        <f t="shared" ref="AN115:AN116" si="561">AN79-AM79</f>
        <v>0</v>
      </c>
      <c r="AO115" s="41">
        <f t="shared" ref="AO115:AO116" si="562">AO79-AN79</f>
        <v>0</v>
      </c>
      <c r="AP115" s="41">
        <f t="shared" ref="AP115:AP116" si="563">AP79-AO79</f>
        <v>0</v>
      </c>
      <c r="AQ115" s="41">
        <f t="shared" ref="AQ115:AQ116" si="564">AQ79-AP79</f>
        <v>0</v>
      </c>
      <c r="AR115" s="41">
        <f t="shared" ref="AR115:AR116" si="565">AR79-AQ79</f>
        <v>0</v>
      </c>
      <c r="AS115" s="41">
        <f t="shared" ref="AS115:AS116" si="566">AS79-AR79</f>
        <v>0</v>
      </c>
      <c r="AT115" s="41">
        <f t="shared" ref="AT115:AT116" si="567">AT79-AS79</f>
        <v>0</v>
      </c>
      <c r="AU115" s="41">
        <f t="shared" ref="AU115:AU116" si="568">AU79-AT79</f>
        <v>0</v>
      </c>
      <c r="AV115" s="41">
        <f t="shared" ref="AV115:AV116" si="569">AV79-AU79</f>
        <v>0</v>
      </c>
      <c r="AW115" s="41">
        <f t="shared" ref="AW115:AW116" si="570">AW79-AV79</f>
        <v>0</v>
      </c>
      <c r="AX115" s="41">
        <f t="shared" ref="AX115:AX116" si="571">AX79-AW79</f>
        <v>0</v>
      </c>
      <c r="AY115" s="41">
        <f t="shared" ref="AY115:AY116" si="572">AY79-AX79</f>
        <v>0</v>
      </c>
      <c r="AZ115" s="41">
        <f t="shared" ref="AZ115:AZ116" si="573">AZ79-AY79</f>
        <v>0</v>
      </c>
      <c r="BA115" s="41">
        <f t="shared" ref="BA115:BA116" si="574">BA79-AZ79</f>
        <v>0</v>
      </c>
      <c r="BB115" s="41">
        <f t="shared" ref="BB115:BB116" si="575">BB79-BA79</f>
        <v>0</v>
      </c>
      <c r="BC115" s="41">
        <f t="shared" ref="BC115:BC116" si="576">BC79-BB79</f>
        <v>0</v>
      </c>
      <c r="BD115" s="41">
        <f t="shared" ref="BD115:BD116" si="577">BD79-BC79</f>
        <v>0</v>
      </c>
      <c r="BE115" s="41">
        <f t="shared" ref="BE115:BE116" si="578">BE79-BD79</f>
        <v>0</v>
      </c>
      <c r="BF115" s="41">
        <f t="shared" ref="BF115:BF116" si="579">BF79-BE79</f>
        <v>0</v>
      </c>
      <c r="BG115" s="41">
        <f t="shared" ref="BG115:BG116" si="580">BG79-BF79</f>
        <v>0</v>
      </c>
      <c r="BH115" s="41">
        <f t="shared" ref="BH115:BH116" si="581">BH79-BG79</f>
        <v>0</v>
      </c>
      <c r="BI115" s="41">
        <f t="shared" ref="BI115:BI116" si="582">BI79-BH79</f>
        <v>0</v>
      </c>
      <c r="BJ115" s="41">
        <f t="shared" ref="BJ115:BJ116" si="583">BJ79-BI79</f>
        <v>0</v>
      </c>
      <c r="BK115" s="41">
        <f t="shared" ref="BK115:BK116" si="584">BK79-BJ79</f>
        <v>0</v>
      </c>
      <c r="BL115" s="41">
        <f t="shared" ref="BL115:BL116" si="585">BL79-BK79</f>
        <v>0</v>
      </c>
      <c r="BM115" s="41">
        <f t="shared" ref="BM115:BM116" si="586">BM79-BL79</f>
        <v>0</v>
      </c>
      <c r="BN115" s="41">
        <f t="shared" ref="BN115:BN116" si="587">BN79-BM79</f>
        <v>0</v>
      </c>
      <c r="BO115" s="41">
        <f t="shared" ref="BO115:BO116" si="588">BO79-BN79</f>
        <v>0</v>
      </c>
      <c r="BP115" s="75"/>
      <c r="BR115" s="75"/>
      <c r="BS115" s="41">
        <f t="shared" ref="BS115:BS116" si="589">BS79-BR79</f>
        <v>-1000000</v>
      </c>
      <c r="BT115" s="41">
        <f t="shared" ref="BT115:BT116" si="590">BT79-BS79</f>
        <v>0</v>
      </c>
      <c r="BU115" s="41">
        <f t="shared" ref="BU115:BU116" si="591">BU79-BT79</f>
        <v>0</v>
      </c>
      <c r="BV115" s="41">
        <f t="shared" ref="BV115:BV116" si="592">BV79-BU79</f>
        <v>0</v>
      </c>
    </row>
    <row r="116" spans="1:74" x14ac:dyDescent="0.3">
      <c r="A116" s="44" t="str">
        <f>"Change in "&amp;A80</f>
        <v>Change in Term Debt</v>
      </c>
      <c r="F116" s="13" t="s">
        <v>108</v>
      </c>
      <c r="H116" s="46"/>
      <c r="I116" s="41">
        <f>I80-H80</f>
        <v>0</v>
      </c>
      <c r="J116" s="41">
        <f>J80-I80</f>
        <v>0</v>
      </c>
      <c r="K116" s="41">
        <f t="shared" ref="K116:AE116" si="593">K80-J80</f>
        <v>-175000</v>
      </c>
      <c r="L116" s="41">
        <f t="shared" si="593"/>
        <v>0</v>
      </c>
      <c r="M116" s="41">
        <f t="shared" si="593"/>
        <v>0</v>
      </c>
      <c r="N116" s="41">
        <f t="shared" si="593"/>
        <v>-175000</v>
      </c>
      <c r="O116" s="41">
        <f t="shared" si="593"/>
        <v>0</v>
      </c>
      <c r="P116" s="41">
        <f t="shared" si="593"/>
        <v>0</v>
      </c>
      <c r="Q116" s="41">
        <f t="shared" si="593"/>
        <v>-175000</v>
      </c>
      <c r="R116" s="41">
        <f t="shared" si="593"/>
        <v>0</v>
      </c>
      <c r="S116" s="41">
        <f t="shared" si="593"/>
        <v>0</v>
      </c>
      <c r="T116" s="41">
        <f t="shared" si="593"/>
        <v>-175000</v>
      </c>
      <c r="U116" s="41">
        <f t="shared" si="593"/>
        <v>0</v>
      </c>
      <c r="V116" s="41">
        <f t="shared" si="593"/>
        <v>0</v>
      </c>
      <c r="W116" s="41">
        <f t="shared" si="593"/>
        <v>-175000</v>
      </c>
      <c r="X116" s="41">
        <f t="shared" si="593"/>
        <v>0</v>
      </c>
      <c r="Y116" s="41">
        <f t="shared" si="593"/>
        <v>0</v>
      </c>
      <c r="Z116" s="41">
        <f t="shared" si="593"/>
        <v>-175000</v>
      </c>
      <c r="AA116" s="41">
        <f t="shared" si="593"/>
        <v>0</v>
      </c>
      <c r="AB116" s="41">
        <f t="shared" si="593"/>
        <v>0</v>
      </c>
      <c r="AC116" s="41">
        <f t="shared" si="593"/>
        <v>-175000</v>
      </c>
      <c r="AD116" s="41">
        <f t="shared" si="593"/>
        <v>0</v>
      </c>
      <c r="AE116" s="41">
        <f t="shared" si="593"/>
        <v>0</v>
      </c>
      <c r="AF116" s="41">
        <f t="shared" si="553"/>
        <v>0</v>
      </c>
      <c r="AG116" s="41">
        <f t="shared" si="554"/>
        <v>0</v>
      </c>
      <c r="AH116" s="41">
        <f t="shared" si="555"/>
        <v>0</v>
      </c>
      <c r="AI116" s="41">
        <f t="shared" si="556"/>
        <v>0</v>
      </c>
      <c r="AJ116" s="41">
        <f t="shared" si="557"/>
        <v>0</v>
      </c>
      <c r="AK116" s="41">
        <f t="shared" si="558"/>
        <v>0</v>
      </c>
      <c r="AL116" s="41">
        <f t="shared" si="559"/>
        <v>0</v>
      </c>
      <c r="AM116" s="41">
        <f t="shared" si="560"/>
        <v>0</v>
      </c>
      <c r="AN116" s="41">
        <f t="shared" si="561"/>
        <v>0</v>
      </c>
      <c r="AO116" s="41">
        <f t="shared" si="562"/>
        <v>0</v>
      </c>
      <c r="AP116" s="41">
        <f t="shared" si="563"/>
        <v>0</v>
      </c>
      <c r="AQ116" s="41">
        <f t="shared" si="564"/>
        <v>0</v>
      </c>
      <c r="AR116" s="41">
        <f t="shared" si="565"/>
        <v>0</v>
      </c>
      <c r="AS116" s="41">
        <f t="shared" si="566"/>
        <v>0</v>
      </c>
      <c r="AT116" s="41">
        <f t="shared" si="567"/>
        <v>0</v>
      </c>
      <c r="AU116" s="41">
        <f t="shared" si="568"/>
        <v>0</v>
      </c>
      <c r="AV116" s="41">
        <f t="shared" si="569"/>
        <v>0</v>
      </c>
      <c r="AW116" s="41">
        <f t="shared" si="570"/>
        <v>0</v>
      </c>
      <c r="AX116" s="41">
        <f t="shared" si="571"/>
        <v>0</v>
      </c>
      <c r="AY116" s="41">
        <f t="shared" si="572"/>
        <v>0</v>
      </c>
      <c r="AZ116" s="41">
        <f t="shared" si="573"/>
        <v>0</v>
      </c>
      <c r="BA116" s="41">
        <f t="shared" si="574"/>
        <v>0</v>
      </c>
      <c r="BB116" s="41">
        <f t="shared" si="575"/>
        <v>0</v>
      </c>
      <c r="BC116" s="41">
        <f t="shared" si="576"/>
        <v>0</v>
      </c>
      <c r="BD116" s="41">
        <f t="shared" si="577"/>
        <v>0</v>
      </c>
      <c r="BE116" s="41">
        <f t="shared" si="578"/>
        <v>0</v>
      </c>
      <c r="BF116" s="41">
        <f t="shared" si="579"/>
        <v>0</v>
      </c>
      <c r="BG116" s="41">
        <f t="shared" si="580"/>
        <v>0</v>
      </c>
      <c r="BH116" s="41">
        <f t="shared" si="581"/>
        <v>0</v>
      </c>
      <c r="BI116" s="41">
        <f t="shared" si="582"/>
        <v>0</v>
      </c>
      <c r="BJ116" s="41">
        <f t="shared" si="583"/>
        <v>0</v>
      </c>
      <c r="BK116" s="41">
        <f t="shared" si="584"/>
        <v>0</v>
      </c>
      <c r="BL116" s="41">
        <f t="shared" si="585"/>
        <v>0</v>
      </c>
      <c r="BM116" s="41">
        <f t="shared" si="586"/>
        <v>0</v>
      </c>
      <c r="BN116" s="41">
        <f t="shared" si="587"/>
        <v>0</v>
      </c>
      <c r="BO116" s="41">
        <f t="shared" si="588"/>
        <v>0</v>
      </c>
      <c r="BP116" s="75"/>
      <c r="BR116" s="75"/>
      <c r="BS116" s="41">
        <f t="shared" si="589"/>
        <v>-700000</v>
      </c>
      <c r="BT116" s="41">
        <f t="shared" si="590"/>
        <v>0</v>
      </c>
      <c r="BU116" s="41">
        <f t="shared" si="591"/>
        <v>0</v>
      </c>
      <c r="BV116" s="41">
        <f t="shared" si="592"/>
        <v>0</v>
      </c>
    </row>
    <row r="117" spans="1:74" x14ac:dyDescent="0.3">
      <c r="H117" s="46"/>
      <c r="BR117" s="46"/>
    </row>
    <row r="118" spans="1:74" x14ac:dyDescent="0.3">
      <c r="A118" s="45" t="s">
        <v>115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4">SUM(K115:K117)</f>
        <v>-175000</v>
      </c>
      <c r="L118" s="43">
        <f t="shared" si="594"/>
        <v>0</v>
      </c>
      <c r="M118" s="43">
        <f t="shared" si="594"/>
        <v>0</v>
      </c>
      <c r="N118" s="43">
        <f t="shared" si="594"/>
        <v>-175000</v>
      </c>
      <c r="O118" s="43">
        <f t="shared" si="594"/>
        <v>-500000</v>
      </c>
      <c r="P118" s="43">
        <f t="shared" si="594"/>
        <v>0</v>
      </c>
      <c r="Q118" s="43">
        <f t="shared" si="594"/>
        <v>-175000</v>
      </c>
      <c r="R118" s="43">
        <f t="shared" si="594"/>
        <v>0</v>
      </c>
      <c r="S118" s="43">
        <f t="shared" si="594"/>
        <v>0</v>
      </c>
      <c r="T118" s="43">
        <f t="shared" si="594"/>
        <v>-175000</v>
      </c>
      <c r="U118" s="43">
        <f t="shared" si="594"/>
        <v>0</v>
      </c>
      <c r="V118" s="43">
        <f t="shared" si="594"/>
        <v>-500000</v>
      </c>
      <c r="W118" s="43">
        <f t="shared" si="594"/>
        <v>-175000</v>
      </c>
      <c r="X118" s="43">
        <f t="shared" si="594"/>
        <v>0</v>
      </c>
      <c r="Y118" s="43">
        <f t="shared" si="594"/>
        <v>0</v>
      </c>
      <c r="Z118" s="43">
        <f t="shared" si="594"/>
        <v>-175000</v>
      </c>
      <c r="AA118" s="43">
        <f t="shared" si="594"/>
        <v>0</v>
      </c>
      <c r="AB118" s="43">
        <f t="shared" si="594"/>
        <v>-500000</v>
      </c>
      <c r="AC118" s="43">
        <f t="shared" si="594"/>
        <v>-175000</v>
      </c>
      <c r="AD118" s="43">
        <f t="shared" si="594"/>
        <v>0</v>
      </c>
      <c r="AE118" s="43">
        <f t="shared" si="594"/>
        <v>0</v>
      </c>
      <c r="AF118" s="43">
        <f t="shared" ref="AF118:BO118" si="595">SUM(AF115:AF117)</f>
        <v>0</v>
      </c>
      <c r="AG118" s="43">
        <f t="shared" si="595"/>
        <v>0</v>
      </c>
      <c r="AH118" s="43">
        <f t="shared" si="595"/>
        <v>0</v>
      </c>
      <c r="AI118" s="43">
        <f t="shared" si="595"/>
        <v>0</v>
      </c>
      <c r="AJ118" s="43">
        <f t="shared" si="595"/>
        <v>0</v>
      </c>
      <c r="AK118" s="43">
        <f t="shared" si="595"/>
        <v>0</v>
      </c>
      <c r="AL118" s="43">
        <f t="shared" si="595"/>
        <v>0</v>
      </c>
      <c r="AM118" s="43">
        <f t="shared" si="595"/>
        <v>0</v>
      </c>
      <c r="AN118" s="43">
        <f t="shared" si="595"/>
        <v>0</v>
      </c>
      <c r="AO118" s="43">
        <f t="shared" si="595"/>
        <v>0</v>
      </c>
      <c r="AP118" s="43">
        <f t="shared" si="595"/>
        <v>0</v>
      </c>
      <c r="AQ118" s="43">
        <f t="shared" si="595"/>
        <v>0</v>
      </c>
      <c r="AR118" s="43">
        <f t="shared" si="595"/>
        <v>0</v>
      </c>
      <c r="AS118" s="43">
        <f t="shared" si="595"/>
        <v>0</v>
      </c>
      <c r="AT118" s="43">
        <f t="shared" si="595"/>
        <v>0</v>
      </c>
      <c r="AU118" s="43">
        <f t="shared" si="595"/>
        <v>0</v>
      </c>
      <c r="AV118" s="43">
        <f t="shared" si="595"/>
        <v>0</v>
      </c>
      <c r="AW118" s="43">
        <f t="shared" si="595"/>
        <v>0</v>
      </c>
      <c r="AX118" s="43">
        <f t="shared" si="595"/>
        <v>0</v>
      </c>
      <c r="AY118" s="43">
        <f t="shared" si="595"/>
        <v>0</v>
      </c>
      <c r="AZ118" s="43">
        <f t="shared" si="595"/>
        <v>0</v>
      </c>
      <c r="BA118" s="43">
        <f t="shared" si="595"/>
        <v>0</v>
      </c>
      <c r="BB118" s="43">
        <f t="shared" si="595"/>
        <v>0</v>
      </c>
      <c r="BC118" s="43">
        <f t="shared" si="595"/>
        <v>0</v>
      </c>
      <c r="BD118" s="43">
        <f t="shared" si="595"/>
        <v>0</v>
      </c>
      <c r="BE118" s="43">
        <f t="shared" si="595"/>
        <v>0</v>
      </c>
      <c r="BF118" s="43">
        <f t="shared" si="595"/>
        <v>0</v>
      </c>
      <c r="BG118" s="43">
        <f t="shared" si="595"/>
        <v>0</v>
      </c>
      <c r="BH118" s="43">
        <f t="shared" si="595"/>
        <v>0</v>
      </c>
      <c r="BI118" s="43">
        <f t="shared" si="595"/>
        <v>0</v>
      </c>
      <c r="BJ118" s="43">
        <f t="shared" si="595"/>
        <v>0</v>
      </c>
      <c r="BK118" s="43">
        <f t="shared" si="595"/>
        <v>0</v>
      </c>
      <c r="BL118" s="43">
        <f t="shared" si="595"/>
        <v>0</v>
      </c>
      <c r="BM118" s="43">
        <f t="shared" si="595"/>
        <v>0</v>
      </c>
      <c r="BN118" s="43">
        <f t="shared" si="595"/>
        <v>0</v>
      </c>
      <c r="BO118" s="43">
        <f t="shared" si="595"/>
        <v>0</v>
      </c>
      <c r="BP118" s="75"/>
      <c r="BR118" s="80"/>
      <c r="BS118" s="43">
        <f t="shared" ref="BS118:BV118" si="596">SUM(BS115:BS117)</f>
        <v>-1700000</v>
      </c>
      <c r="BT118" s="43">
        <f t="shared" si="596"/>
        <v>0</v>
      </c>
      <c r="BU118" s="43">
        <f t="shared" si="596"/>
        <v>0</v>
      </c>
      <c r="BV118" s="43">
        <f t="shared" si="596"/>
        <v>0</v>
      </c>
    </row>
    <row r="119" spans="1:74" x14ac:dyDescent="0.3">
      <c r="H119" s="46"/>
      <c r="BR119" s="46"/>
    </row>
    <row r="120" spans="1:74" x14ac:dyDescent="0.3">
      <c r="A120" s="42" t="s">
        <v>116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108</v>
      </c>
      <c r="H121" s="46"/>
      <c r="I121" s="41">
        <f>I85-H85</f>
        <v>0</v>
      </c>
      <c r="J121" s="41">
        <f>J85-I85</f>
        <v>0</v>
      </c>
      <c r="K121" s="41">
        <f t="shared" ref="K121:AE121" si="597">K85-J85</f>
        <v>0</v>
      </c>
      <c r="L121" s="41">
        <f t="shared" si="597"/>
        <v>0</v>
      </c>
      <c r="M121" s="41">
        <f t="shared" si="597"/>
        <v>0</v>
      </c>
      <c r="N121" s="41">
        <f t="shared" si="597"/>
        <v>0</v>
      </c>
      <c r="O121" s="41">
        <f t="shared" si="597"/>
        <v>0</v>
      </c>
      <c r="P121" s="41">
        <f t="shared" si="597"/>
        <v>0</v>
      </c>
      <c r="Q121" s="41">
        <f t="shared" si="597"/>
        <v>0</v>
      </c>
      <c r="R121" s="41">
        <f t="shared" si="597"/>
        <v>0</v>
      </c>
      <c r="S121" s="41">
        <f t="shared" si="597"/>
        <v>0</v>
      </c>
      <c r="T121" s="41">
        <f t="shared" si="597"/>
        <v>0</v>
      </c>
      <c r="U121" s="41">
        <f t="shared" si="597"/>
        <v>0</v>
      </c>
      <c r="V121" s="41">
        <f t="shared" si="597"/>
        <v>0</v>
      </c>
      <c r="W121" s="41">
        <f t="shared" si="597"/>
        <v>0</v>
      </c>
      <c r="X121" s="41">
        <f t="shared" si="597"/>
        <v>0</v>
      </c>
      <c r="Y121" s="41">
        <f t="shared" si="597"/>
        <v>0</v>
      </c>
      <c r="Z121" s="41">
        <f t="shared" si="597"/>
        <v>0</v>
      </c>
      <c r="AA121" s="41">
        <f t="shared" si="597"/>
        <v>0</v>
      </c>
      <c r="AB121" s="41">
        <f t="shared" si="597"/>
        <v>0</v>
      </c>
      <c r="AC121" s="41">
        <f t="shared" si="597"/>
        <v>0</v>
      </c>
      <c r="AD121" s="41">
        <f t="shared" si="597"/>
        <v>0</v>
      </c>
      <c r="AE121" s="41">
        <f t="shared" si="597"/>
        <v>0</v>
      </c>
      <c r="AF121" s="41">
        <f t="shared" ref="AF121:AF122" si="598">AF85-AE85</f>
        <v>0</v>
      </c>
      <c r="AG121" s="41">
        <f t="shared" ref="AG121:AG122" si="599">AG85-AF85</f>
        <v>0</v>
      </c>
      <c r="AH121" s="41">
        <f t="shared" ref="AH121:AH122" si="600">AH85-AG85</f>
        <v>0</v>
      </c>
      <c r="AI121" s="41">
        <f t="shared" ref="AI121:AI122" si="601">AI85-AH85</f>
        <v>0</v>
      </c>
      <c r="AJ121" s="41">
        <f t="shared" ref="AJ121:AJ122" si="602">AJ85-AI85</f>
        <v>0</v>
      </c>
      <c r="AK121" s="41">
        <f t="shared" ref="AK121:AK122" si="603">AK85-AJ85</f>
        <v>0</v>
      </c>
      <c r="AL121" s="41">
        <f t="shared" ref="AL121:AL122" si="604">AL85-AK85</f>
        <v>0</v>
      </c>
      <c r="AM121" s="41">
        <f t="shared" ref="AM121:AM122" si="605">AM85-AL85</f>
        <v>0</v>
      </c>
      <c r="AN121" s="41">
        <f t="shared" ref="AN121:AN122" si="606">AN85-AM85</f>
        <v>0</v>
      </c>
      <c r="AO121" s="41">
        <f t="shared" ref="AO121:AO122" si="607">AO85-AN85</f>
        <v>0</v>
      </c>
      <c r="AP121" s="41">
        <f t="shared" ref="AP121:AP122" si="608">AP85-AO85</f>
        <v>0</v>
      </c>
      <c r="AQ121" s="41">
        <f t="shared" ref="AQ121:AQ122" si="609">AQ85-AP85</f>
        <v>0</v>
      </c>
      <c r="AR121" s="41">
        <f t="shared" ref="AR121:AR122" si="610">AR85-AQ85</f>
        <v>0</v>
      </c>
      <c r="AS121" s="41">
        <f t="shared" ref="AS121:AS122" si="611">AS85-AR85</f>
        <v>0</v>
      </c>
      <c r="AT121" s="41">
        <f t="shared" ref="AT121:AT122" si="612">AT85-AS85</f>
        <v>0</v>
      </c>
      <c r="AU121" s="41">
        <f t="shared" ref="AU121:AU122" si="613">AU85-AT85</f>
        <v>0</v>
      </c>
      <c r="AV121" s="41">
        <f t="shared" ref="AV121:AV122" si="614">AV85-AU85</f>
        <v>0</v>
      </c>
      <c r="AW121" s="41">
        <f t="shared" ref="AW121:AW122" si="615">AW85-AV85</f>
        <v>0</v>
      </c>
      <c r="AX121" s="41">
        <f t="shared" ref="AX121:AX122" si="616">AX85-AW85</f>
        <v>0</v>
      </c>
      <c r="AY121" s="41">
        <f t="shared" ref="AY121:AY122" si="617">AY85-AX85</f>
        <v>0</v>
      </c>
      <c r="AZ121" s="41">
        <f t="shared" ref="AZ121:AZ122" si="618">AZ85-AY85</f>
        <v>0</v>
      </c>
      <c r="BA121" s="41">
        <f t="shared" ref="BA121:BA122" si="619">BA85-AZ85</f>
        <v>0</v>
      </c>
      <c r="BB121" s="41">
        <f t="shared" ref="BB121:BB122" si="620">BB85-BA85</f>
        <v>0</v>
      </c>
      <c r="BC121" s="41">
        <f t="shared" ref="BC121:BC122" si="621">BC85-BB85</f>
        <v>0</v>
      </c>
      <c r="BD121" s="41">
        <f t="shared" ref="BD121:BD122" si="622">BD85-BC85</f>
        <v>0</v>
      </c>
      <c r="BE121" s="41">
        <f t="shared" ref="BE121:BE122" si="623">BE85-BD85</f>
        <v>0</v>
      </c>
      <c r="BF121" s="41">
        <f t="shared" ref="BF121:BF122" si="624">BF85-BE85</f>
        <v>0</v>
      </c>
      <c r="BG121" s="41">
        <f t="shared" ref="BG121:BG122" si="625">BG85-BF85</f>
        <v>0</v>
      </c>
      <c r="BH121" s="41">
        <f t="shared" ref="BH121:BH122" si="626">BH85-BG85</f>
        <v>0</v>
      </c>
      <c r="BI121" s="41">
        <f t="shared" ref="BI121:BI122" si="627">BI85-BH85</f>
        <v>0</v>
      </c>
      <c r="BJ121" s="41">
        <f t="shared" ref="BJ121:BJ122" si="628">BJ85-BI85</f>
        <v>0</v>
      </c>
      <c r="BK121" s="41">
        <f t="shared" ref="BK121:BK122" si="629">BK85-BJ85</f>
        <v>0</v>
      </c>
      <c r="BL121" s="41">
        <f t="shared" ref="BL121:BL122" si="630">BL85-BK85</f>
        <v>0</v>
      </c>
      <c r="BM121" s="41">
        <f t="shared" ref="BM121:BM122" si="631">BM85-BL85</f>
        <v>0</v>
      </c>
      <c r="BN121" s="41">
        <f t="shared" ref="BN121:BN122" si="632">BN85-BM85</f>
        <v>0</v>
      </c>
      <c r="BO121" s="41">
        <f t="shared" ref="BO121:BO122" si="633">BO85-BN85</f>
        <v>0</v>
      </c>
      <c r="BP121" s="75"/>
      <c r="BR121" s="75"/>
      <c r="BS121" s="41">
        <f t="shared" ref="BS121:BS122" si="634">BS85-BR85</f>
        <v>0</v>
      </c>
      <c r="BT121" s="41">
        <f t="shared" ref="BT121:BT122" si="635">BT85-BS85</f>
        <v>0</v>
      </c>
      <c r="BU121" s="41">
        <f t="shared" ref="BU121:BU122" si="636">BU85-BT85</f>
        <v>0</v>
      </c>
      <c r="BV121" s="41">
        <f t="shared" ref="BV121:BV122" si="637">BV85-BU85</f>
        <v>0</v>
      </c>
    </row>
    <row r="122" spans="1:74" x14ac:dyDescent="0.3">
      <c r="A122" s="44" t="str">
        <f>"Change in "&amp;A86</f>
        <v>Change in Distributions</v>
      </c>
      <c r="F122" s="13" t="s">
        <v>108</v>
      </c>
      <c r="H122" s="46"/>
      <c r="I122" s="41">
        <f>I86-H86</f>
        <v>0</v>
      </c>
      <c r="J122" s="41">
        <f>J86-I86</f>
        <v>0</v>
      </c>
      <c r="K122" s="41">
        <f t="shared" ref="K122:AE122" si="638">K86-J86</f>
        <v>0</v>
      </c>
      <c r="L122" s="41">
        <f t="shared" si="638"/>
        <v>-250000</v>
      </c>
      <c r="M122" s="41">
        <f t="shared" si="638"/>
        <v>0</v>
      </c>
      <c r="N122" s="41">
        <f t="shared" si="638"/>
        <v>0</v>
      </c>
      <c r="O122" s="41">
        <f t="shared" si="638"/>
        <v>0</v>
      </c>
      <c r="P122" s="41">
        <f t="shared" si="638"/>
        <v>0</v>
      </c>
      <c r="Q122" s="41">
        <f t="shared" si="638"/>
        <v>0</v>
      </c>
      <c r="R122" s="41">
        <f t="shared" si="638"/>
        <v>-250000</v>
      </c>
      <c r="S122" s="41">
        <f t="shared" si="638"/>
        <v>0</v>
      </c>
      <c r="T122" s="41">
        <f t="shared" si="638"/>
        <v>0</v>
      </c>
      <c r="U122" s="41">
        <f t="shared" si="638"/>
        <v>0</v>
      </c>
      <c r="V122" s="41">
        <f t="shared" si="638"/>
        <v>0</v>
      </c>
      <c r="W122" s="41">
        <f t="shared" si="638"/>
        <v>0</v>
      </c>
      <c r="X122" s="41">
        <f t="shared" si="638"/>
        <v>0</v>
      </c>
      <c r="Y122" s="41">
        <f t="shared" si="638"/>
        <v>0</v>
      </c>
      <c r="Z122" s="41">
        <f t="shared" si="638"/>
        <v>0</v>
      </c>
      <c r="AA122" s="41">
        <f t="shared" si="638"/>
        <v>-250000</v>
      </c>
      <c r="AB122" s="41">
        <f t="shared" si="638"/>
        <v>0</v>
      </c>
      <c r="AC122" s="41">
        <f t="shared" si="638"/>
        <v>0</v>
      </c>
      <c r="AD122" s="41">
        <f t="shared" si="638"/>
        <v>0</v>
      </c>
      <c r="AE122" s="41">
        <f t="shared" si="638"/>
        <v>0</v>
      </c>
      <c r="AF122" s="41">
        <f t="shared" si="598"/>
        <v>0</v>
      </c>
      <c r="AG122" s="41">
        <f t="shared" si="599"/>
        <v>0</v>
      </c>
      <c r="AH122" s="41">
        <f t="shared" si="600"/>
        <v>0</v>
      </c>
      <c r="AI122" s="41">
        <f t="shared" si="601"/>
        <v>0</v>
      </c>
      <c r="AJ122" s="41">
        <f t="shared" si="602"/>
        <v>0</v>
      </c>
      <c r="AK122" s="41">
        <f t="shared" si="603"/>
        <v>0</v>
      </c>
      <c r="AL122" s="41">
        <f t="shared" si="604"/>
        <v>0</v>
      </c>
      <c r="AM122" s="41">
        <f t="shared" si="605"/>
        <v>0</v>
      </c>
      <c r="AN122" s="41">
        <f t="shared" si="606"/>
        <v>0</v>
      </c>
      <c r="AO122" s="41">
        <f t="shared" si="607"/>
        <v>0</v>
      </c>
      <c r="AP122" s="41">
        <f t="shared" si="608"/>
        <v>0</v>
      </c>
      <c r="AQ122" s="41">
        <f t="shared" si="609"/>
        <v>0</v>
      </c>
      <c r="AR122" s="41">
        <f t="shared" si="610"/>
        <v>0</v>
      </c>
      <c r="AS122" s="41">
        <f t="shared" si="611"/>
        <v>0</v>
      </c>
      <c r="AT122" s="41">
        <f t="shared" si="612"/>
        <v>0</v>
      </c>
      <c r="AU122" s="41">
        <f t="shared" si="613"/>
        <v>0</v>
      </c>
      <c r="AV122" s="41">
        <f t="shared" si="614"/>
        <v>0</v>
      </c>
      <c r="AW122" s="41">
        <f t="shared" si="615"/>
        <v>0</v>
      </c>
      <c r="AX122" s="41">
        <f t="shared" si="616"/>
        <v>0</v>
      </c>
      <c r="AY122" s="41">
        <f t="shared" si="617"/>
        <v>0</v>
      </c>
      <c r="AZ122" s="41">
        <f t="shared" si="618"/>
        <v>0</v>
      </c>
      <c r="BA122" s="41">
        <f t="shared" si="619"/>
        <v>0</v>
      </c>
      <c r="BB122" s="41">
        <f t="shared" si="620"/>
        <v>0</v>
      </c>
      <c r="BC122" s="41">
        <f t="shared" si="621"/>
        <v>0</v>
      </c>
      <c r="BD122" s="41">
        <f t="shared" si="622"/>
        <v>0</v>
      </c>
      <c r="BE122" s="41">
        <f t="shared" si="623"/>
        <v>0</v>
      </c>
      <c r="BF122" s="41">
        <f t="shared" si="624"/>
        <v>0</v>
      </c>
      <c r="BG122" s="41">
        <f t="shared" si="625"/>
        <v>0</v>
      </c>
      <c r="BH122" s="41">
        <f t="shared" si="626"/>
        <v>0</v>
      </c>
      <c r="BI122" s="41">
        <f t="shared" si="627"/>
        <v>0</v>
      </c>
      <c r="BJ122" s="41">
        <f t="shared" si="628"/>
        <v>0</v>
      </c>
      <c r="BK122" s="41">
        <f t="shared" si="629"/>
        <v>0</v>
      </c>
      <c r="BL122" s="41">
        <f t="shared" si="630"/>
        <v>0</v>
      </c>
      <c r="BM122" s="41">
        <f t="shared" si="631"/>
        <v>0</v>
      </c>
      <c r="BN122" s="41">
        <f t="shared" si="632"/>
        <v>0</v>
      </c>
      <c r="BO122" s="41">
        <f t="shared" si="633"/>
        <v>0</v>
      </c>
      <c r="BP122" s="75"/>
      <c r="BR122" s="75"/>
      <c r="BS122" s="41">
        <f t="shared" si="634"/>
        <v>-250000</v>
      </c>
      <c r="BT122" s="41">
        <f t="shared" si="635"/>
        <v>0</v>
      </c>
      <c r="BU122" s="41">
        <f t="shared" si="636"/>
        <v>0</v>
      </c>
      <c r="BV122" s="41">
        <f t="shared" si="637"/>
        <v>0</v>
      </c>
    </row>
    <row r="123" spans="1:74" x14ac:dyDescent="0.3">
      <c r="H123" s="46"/>
      <c r="BR123" s="46"/>
    </row>
    <row r="124" spans="1:74" x14ac:dyDescent="0.3">
      <c r="A124" s="45" t="s">
        <v>117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9">SUM(K121:K123)</f>
        <v>0</v>
      </c>
      <c r="L124" s="43">
        <f t="shared" si="639"/>
        <v>-250000</v>
      </c>
      <c r="M124" s="43">
        <f t="shared" si="639"/>
        <v>0</v>
      </c>
      <c r="N124" s="43">
        <f t="shared" si="639"/>
        <v>0</v>
      </c>
      <c r="O124" s="43">
        <f t="shared" si="639"/>
        <v>0</v>
      </c>
      <c r="P124" s="43">
        <f t="shared" si="639"/>
        <v>0</v>
      </c>
      <c r="Q124" s="43">
        <f t="shared" si="639"/>
        <v>0</v>
      </c>
      <c r="R124" s="43">
        <f t="shared" si="639"/>
        <v>-250000</v>
      </c>
      <c r="S124" s="43">
        <f t="shared" si="639"/>
        <v>0</v>
      </c>
      <c r="T124" s="43">
        <f t="shared" si="639"/>
        <v>0</v>
      </c>
      <c r="U124" s="43">
        <f t="shared" si="639"/>
        <v>0</v>
      </c>
      <c r="V124" s="43">
        <f t="shared" si="639"/>
        <v>0</v>
      </c>
      <c r="W124" s="43">
        <f t="shared" si="639"/>
        <v>0</v>
      </c>
      <c r="X124" s="43">
        <f t="shared" si="639"/>
        <v>0</v>
      </c>
      <c r="Y124" s="43">
        <f t="shared" si="639"/>
        <v>0</v>
      </c>
      <c r="Z124" s="43">
        <f t="shared" si="639"/>
        <v>0</v>
      </c>
      <c r="AA124" s="43">
        <f t="shared" si="639"/>
        <v>-250000</v>
      </c>
      <c r="AB124" s="43">
        <f t="shared" si="639"/>
        <v>0</v>
      </c>
      <c r="AC124" s="43">
        <f t="shared" si="639"/>
        <v>0</v>
      </c>
      <c r="AD124" s="43">
        <f t="shared" si="639"/>
        <v>0</v>
      </c>
      <c r="AE124" s="43">
        <f t="shared" si="639"/>
        <v>0</v>
      </c>
      <c r="AF124" s="43">
        <f t="shared" ref="AF124:BO124" si="640">SUM(AF121:AF123)</f>
        <v>0</v>
      </c>
      <c r="AG124" s="43">
        <f t="shared" si="640"/>
        <v>0</v>
      </c>
      <c r="AH124" s="43">
        <f t="shared" si="640"/>
        <v>0</v>
      </c>
      <c r="AI124" s="43">
        <f t="shared" si="640"/>
        <v>0</v>
      </c>
      <c r="AJ124" s="43">
        <f t="shared" si="640"/>
        <v>0</v>
      </c>
      <c r="AK124" s="43">
        <f t="shared" si="640"/>
        <v>0</v>
      </c>
      <c r="AL124" s="43">
        <f t="shared" si="640"/>
        <v>0</v>
      </c>
      <c r="AM124" s="43">
        <f t="shared" si="640"/>
        <v>0</v>
      </c>
      <c r="AN124" s="43">
        <f t="shared" si="640"/>
        <v>0</v>
      </c>
      <c r="AO124" s="43">
        <f t="shared" si="640"/>
        <v>0</v>
      </c>
      <c r="AP124" s="43">
        <f t="shared" si="640"/>
        <v>0</v>
      </c>
      <c r="AQ124" s="43">
        <f t="shared" si="640"/>
        <v>0</v>
      </c>
      <c r="AR124" s="43">
        <f t="shared" si="640"/>
        <v>0</v>
      </c>
      <c r="AS124" s="43">
        <f t="shared" si="640"/>
        <v>0</v>
      </c>
      <c r="AT124" s="43">
        <f t="shared" si="640"/>
        <v>0</v>
      </c>
      <c r="AU124" s="43">
        <f t="shared" si="640"/>
        <v>0</v>
      </c>
      <c r="AV124" s="43">
        <f t="shared" si="640"/>
        <v>0</v>
      </c>
      <c r="AW124" s="43">
        <f t="shared" si="640"/>
        <v>0</v>
      </c>
      <c r="AX124" s="43">
        <f t="shared" si="640"/>
        <v>0</v>
      </c>
      <c r="AY124" s="43">
        <f t="shared" si="640"/>
        <v>0</v>
      </c>
      <c r="AZ124" s="43">
        <f t="shared" si="640"/>
        <v>0</v>
      </c>
      <c r="BA124" s="43">
        <f t="shared" si="640"/>
        <v>0</v>
      </c>
      <c r="BB124" s="43">
        <f t="shared" si="640"/>
        <v>0</v>
      </c>
      <c r="BC124" s="43">
        <f t="shared" si="640"/>
        <v>0</v>
      </c>
      <c r="BD124" s="43">
        <f t="shared" si="640"/>
        <v>0</v>
      </c>
      <c r="BE124" s="43">
        <f t="shared" si="640"/>
        <v>0</v>
      </c>
      <c r="BF124" s="43">
        <f t="shared" si="640"/>
        <v>0</v>
      </c>
      <c r="BG124" s="43">
        <f t="shared" si="640"/>
        <v>0</v>
      </c>
      <c r="BH124" s="43">
        <f t="shared" si="640"/>
        <v>0</v>
      </c>
      <c r="BI124" s="43">
        <f t="shared" si="640"/>
        <v>0</v>
      </c>
      <c r="BJ124" s="43">
        <f t="shared" si="640"/>
        <v>0</v>
      </c>
      <c r="BK124" s="43">
        <f t="shared" si="640"/>
        <v>0</v>
      </c>
      <c r="BL124" s="43">
        <f t="shared" si="640"/>
        <v>0</v>
      </c>
      <c r="BM124" s="43">
        <f t="shared" si="640"/>
        <v>0</v>
      </c>
      <c r="BN124" s="43">
        <f t="shared" si="640"/>
        <v>0</v>
      </c>
      <c r="BO124" s="43">
        <f t="shared" si="640"/>
        <v>0</v>
      </c>
      <c r="BP124" s="75"/>
      <c r="BR124" s="80"/>
      <c r="BS124" s="43">
        <f t="shared" ref="BS124:BV124" si="641">SUM(BS121:BS123)</f>
        <v>-250000</v>
      </c>
      <c r="BT124" s="43">
        <f t="shared" si="641"/>
        <v>0</v>
      </c>
      <c r="BU124" s="43">
        <f t="shared" si="641"/>
        <v>0</v>
      </c>
      <c r="BV124" s="43">
        <f t="shared" si="641"/>
        <v>0</v>
      </c>
    </row>
    <row r="125" spans="1:74" x14ac:dyDescent="0.3">
      <c r="A125" s="34" t="s">
        <v>118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2">SUM(K118,K124)</f>
        <v>-175000</v>
      </c>
      <c r="L125" s="43">
        <f t="shared" si="642"/>
        <v>-250000</v>
      </c>
      <c r="M125" s="43">
        <f t="shared" si="642"/>
        <v>0</v>
      </c>
      <c r="N125" s="43">
        <f t="shared" si="642"/>
        <v>-175000</v>
      </c>
      <c r="O125" s="43">
        <f t="shared" si="642"/>
        <v>-500000</v>
      </c>
      <c r="P125" s="43">
        <f t="shared" si="642"/>
        <v>0</v>
      </c>
      <c r="Q125" s="43">
        <f t="shared" si="642"/>
        <v>-175000</v>
      </c>
      <c r="R125" s="43">
        <f t="shared" si="642"/>
        <v>-250000</v>
      </c>
      <c r="S125" s="43">
        <f t="shared" si="642"/>
        <v>0</v>
      </c>
      <c r="T125" s="43">
        <f t="shared" si="642"/>
        <v>-175000</v>
      </c>
      <c r="U125" s="43">
        <f t="shared" si="642"/>
        <v>0</v>
      </c>
      <c r="V125" s="43">
        <f t="shared" si="642"/>
        <v>-500000</v>
      </c>
      <c r="W125" s="43">
        <f t="shared" si="642"/>
        <v>-175000</v>
      </c>
      <c r="X125" s="43">
        <f t="shared" si="642"/>
        <v>0</v>
      </c>
      <c r="Y125" s="43">
        <f t="shared" si="642"/>
        <v>0</v>
      </c>
      <c r="Z125" s="43">
        <f t="shared" si="642"/>
        <v>-175000</v>
      </c>
      <c r="AA125" s="43">
        <f t="shared" si="642"/>
        <v>-250000</v>
      </c>
      <c r="AB125" s="43">
        <f t="shared" si="642"/>
        <v>-500000</v>
      </c>
      <c r="AC125" s="43">
        <f t="shared" si="642"/>
        <v>-175000</v>
      </c>
      <c r="AD125" s="43">
        <f t="shared" si="642"/>
        <v>0</v>
      </c>
      <c r="AE125" s="43">
        <f t="shared" si="642"/>
        <v>0</v>
      </c>
      <c r="AF125" s="43">
        <f t="shared" ref="AF125:BO125" si="643">SUM(AF118,AF124)</f>
        <v>0</v>
      </c>
      <c r="AG125" s="43">
        <f t="shared" si="643"/>
        <v>0</v>
      </c>
      <c r="AH125" s="43">
        <f t="shared" si="643"/>
        <v>0</v>
      </c>
      <c r="AI125" s="43">
        <f t="shared" si="643"/>
        <v>0</v>
      </c>
      <c r="AJ125" s="43">
        <f t="shared" si="643"/>
        <v>0</v>
      </c>
      <c r="AK125" s="43">
        <f t="shared" si="643"/>
        <v>0</v>
      </c>
      <c r="AL125" s="43">
        <f t="shared" si="643"/>
        <v>0</v>
      </c>
      <c r="AM125" s="43">
        <f t="shared" si="643"/>
        <v>0</v>
      </c>
      <c r="AN125" s="43">
        <f t="shared" si="643"/>
        <v>0</v>
      </c>
      <c r="AO125" s="43">
        <f t="shared" si="643"/>
        <v>0</v>
      </c>
      <c r="AP125" s="43">
        <f t="shared" si="643"/>
        <v>0</v>
      </c>
      <c r="AQ125" s="43">
        <f t="shared" si="643"/>
        <v>0</v>
      </c>
      <c r="AR125" s="43">
        <f t="shared" si="643"/>
        <v>0</v>
      </c>
      <c r="AS125" s="43">
        <f t="shared" si="643"/>
        <v>0</v>
      </c>
      <c r="AT125" s="43">
        <f t="shared" si="643"/>
        <v>0</v>
      </c>
      <c r="AU125" s="43">
        <f t="shared" si="643"/>
        <v>0</v>
      </c>
      <c r="AV125" s="43">
        <f t="shared" si="643"/>
        <v>0</v>
      </c>
      <c r="AW125" s="43">
        <f t="shared" si="643"/>
        <v>0</v>
      </c>
      <c r="AX125" s="43">
        <f t="shared" si="643"/>
        <v>0</v>
      </c>
      <c r="AY125" s="43">
        <f t="shared" si="643"/>
        <v>0</v>
      </c>
      <c r="AZ125" s="43">
        <f t="shared" si="643"/>
        <v>0</v>
      </c>
      <c r="BA125" s="43">
        <f t="shared" si="643"/>
        <v>0</v>
      </c>
      <c r="BB125" s="43">
        <f t="shared" si="643"/>
        <v>0</v>
      </c>
      <c r="BC125" s="43">
        <f t="shared" si="643"/>
        <v>0</v>
      </c>
      <c r="BD125" s="43">
        <f t="shared" si="643"/>
        <v>0</v>
      </c>
      <c r="BE125" s="43">
        <f t="shared" si="643"/>
        <v>0</v>
      </c>
      <c r="BF125" s="43">
        <f t="shared" si="643"/>
        <v>0</v>
      </c>
      <c r="BG125" s="43">
        <f t="shared" si="643"/>
        <v>0</v>
      </c>
      <c r="BH125" s="43">
        <f t="shared" si="643"/>
        <v>0</v>
      </c>
      <c r="BI125" s="43">
        <f t="shared" si="643"/>
        <v>0</v>
      </c>
      <c r="BJ125" s="43">
        <f t="shared" si="643"/>
        <v>0</v>
      </c>
      <c r="BK125" s="43">
        <f t="shared" si="643"/>
        <v>0</v>
      </c>
      <c r="BL125" s="43">
        <f t="shared" si="643"/>
        <v>0</v>
      </c>
      <c r="BM125" s="43">
        <f t="shared" si="643"/>
        <v>0</v>
      </c>
      <c r="BN125" s="43">
        <f t="shared" si="643"/>
        <v>0</v>
      </c>
      <c r="BO125" s="43">
        <f t="shared" si="643"/>
        <v>0</v>
      </c>
      <c r="BP125" s="75"/>
      <c r="BR125" s="80"/>
      <c r="BS125" s="43">
        <f t="shared" ref="BS125:BV125" si="644">SUM(BS118,BS124)</f>
        <v>-1950000</v>
      </c>
      <c r="BT125" s="43">
        <f t="shared" si="644"/>
        <v>0</v>
      </c>
      <c r="BU125" s="43">
        <f t="shared" si="644"/>
        <v>0</v>
      </c>
      <c r="BV125" s="43">
        <f t="shared" si="644"/>
        <v>0</v>
      </c>
    </row>
    <row r="126" spans="1:74" x14ac:dyDescent="0.3">
      <c r="H126" s="46"/>
      <c r="BR126" s="46"/>
    </row>
    <row r="127" spans="1:74" x14ac:dyDescent="0.3">
      <c r="A127" t="s">
        <v>119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5">J129</f>
        <v>2215584.0139554022</v>
      </c>
      <c r="L127" s="41">
        <f t="shared" si="645"/>
        <v>1829203.3896715306</v>
      </c>
      <c r="M127" s="41">
        <f t="shared" si="645"/>
        <v>1989729.899605948</v>
      </c>
      <c r="N127" s="41">
        <f t="shared" si="645"/>
        <v>1709371.5308507355</v>
      </c>
      <c r="O127" s="41">
        <f t="shared" si="645"/>
        <v>2132191.727816307</v>
      </c>
      <c r="P127" s="41">
        <f t="shared" si="645"/>
        <v>1913810.6822296905</v>
      </c>
      <c r="Q127" s="41">
        <f t="shared" si="645"/>
        <v>2043475.6843184454</v>
      </c>
      <c r="R127" s="41">
        <f t="shared" si="645"/>
        <v>2568798.8735059923</v>
      </c>
      <c r="S127" s="41">
        <f t="shared" si="645"/>
        <v>2581410.799632804</v>
      </c>
      <c r="T127" s="41">
        <f t="shared" si="645"/>
        <v>2394398.1229865332</v>
      </c>
      <c r="U127" s="41">
        <f t="shared" si="645"/>
        <v>1261797.4994558995</v>
      </c>
      <c r="V127" s="41">
        <f t="shared" si="645"/>
        <v>2058802.0341406353</v>
      </c>
      <c r="W127" s="41">
        <f t="shared" si="645"/>
        <v>1940300.003950492</v>
      </c>
      <c r="X127" s="41">
        <f t="shared" si="645"/>
        <v>1155077.5912214187</v>
      </c>
      <c r="Y127" s="41">
        <f t="shared" si="645"/>
        <v>1275089.7480687362</v>
      </c>
      <c r="Z127" s="41">
        <f t="shared" si="645"/>
        <v>1370203.9334450997</v>
      </c>
      <c r="AA127" s="41">
        <f t="shared" si="645"/>
        <v>1701936.6719027057</v>
      </c>
      <c r="AB127" s="41">
        <f t="shared" si="645"/>
        <v>1471248.0409013848</v>
      </c>
      <c r="AC127" s="41">
        <f t="shared" si="645"/>
        <v>1314360.2359575643</v>
      </c>
      <c r="AD127" s="41">
        <f t="shared" si="645"/>
        <v>1695118.4106686853</v>
      </c>
      <c r="AE127" s="41">
        <f t="shared" si="645"/>
        <v>1940229.4584482266</v>
      </c>
      <c r="AF127" s="41">
        <f t="shared" ref="AF127" si="646">AE129</f>
        <v>1541938.2525566122</v>
      </c>
      <c r="AG127" s="41">
        <f t="shared" ref="AG127" si="647">AF129</f>
        <v>1946722.0484193468</v>
      </c>
      <c r="AH127" s="41">
        <f t="shared" ref="AH127" si="648">AG129</f>
        <v>1701196.9528222168</v>
      </c>
      <c r="AI127" s="41">
        <f t="shared" ref="AI127" si="649">AH129</f>
        <v>1634519.2540583231</v>
      </c>
      <c r="AJ127" s="41">
        <f t="shared" ref="AJ127" si="650">AI129</f>
        <v>1289415.7761650742</v>
      </c>
      <c r="AK127" s="41">
        <f t="shared" ref="AK127" si="651">AJ129</f>
        <v>1066809.7715128874</v>
      </c>
      <c r="AL127" s="41">
        <f t="shared" ref="AL127" si="652">AK129</f>
        <v>1012859.8296139373</v>
      </c>
      <c r="AM127" s="41">
        <f t="shared" ref="AM127" si="653">AL129</f>
        <v>1363268.9780798063</v>
      </c>
      <c r="AN127" s="41">
        <f t="shared" ref="AN127" si="654">AM129</f>
        <v>1840631.5698042728</v>
      </c>
      <c r="AO127" s="41">
        <f t="shared" ref="AO127" si="655">AN129</f>
        <v>2138427.7342744297</v>
      </c>
      <c r="AP127" s="41">
        <f t="shared" ref="AP127" si="656">AO129</f>
        <v>2414274.7437310554</v>
      </c>
      <c r="AQ127" s="41">
        <f t="shared" ref="AQ127" si="657">AP129</f>
        <v>2718267.9757671752</v>
      </c>
      <c r="AR127" s="41">
        <f t="shared" ref="AR127" si="658">AQ129</f>
        <v>2271472.3836049582</v>
      </c>
      <c r="AS127" s="41">
        <f t="shared" ref="AS127" si="659">AR129</f>
        <v>2580879.0683133677</v>
      </c>
      <c r="AT127" s="41">
        <f t="shared" ref="AT127" si="660">AS129</f>
        <v>2676295.4888369362</v>
      </c>
      <c r="AU127" s="41">
        <f t="shared" ref="AU127" si="661">AT129</f>
        <v>2977037.0295386091</v>
      </c>
      <c r="AV127" s="41">
        <f t="shared" ref="AV127" si="662">AU129</f>
        <v>2980151.4430356952</v>
      </c>
      <c r="AW127" s="41">
        <f t="shared" ref="AW127" si="663">AV129</f>
        <v>3141522.9046136304</v>
      </c>
      <c r="AX127" s="41">
        <f t="shared" ref="AX127" si="664">AW129</f>
        <v>3491519.9204167901</v>
      </c>
      <c r="AY127" s="41">
        <f t="shared" ref="AY127" si="665">AX129</f>
        <v>3845748.6934272605</v>
      </c>
      <c r="AZ127" s="41">
        <f t="shared" ref="AZ127" si="666">AY129</f>
        <v>4337247.6678192336</v>
      </c>
      <c r="BA127" s="41">
        <f t="shared" ref="BA127" si="667">AZ129</f>
        <v>4643043.26754166</v>
      </c>
      <c r="BB127" s="41">
        <f t="shared" ref="BB127" si="668">BA129</f>
        <v>4928949.560022898</v>
      </c>
      <c r="BC127" s="41">
        <f t="shared" ref="BC127" si="669">BB129</f>
        <v>5244597.3986387746</v>
      </c>
      <c r="BD127" s="41">
        <f t="shared" ref="BD127" si="670">BC129</f>
        <v>4777221.9553722348</v>
      </c>
      <c r="BE127" s="41">
        <f t="shared" ref="BE127" si="671">BD129</f>
        <v>5096593.8086984036</v>
      </c>
      <c r="BF127" s="41">
        <f t="shared" ref="BF127" si="672">BE129</f>
        <v>5196429.8963657217</v>
      </c>
      <c r="BG127" s="41">
        <f t="shared" ref="BG127" si="673">BF129</f>
        <v>5508975.2816800689</v>
      </c>
      <c r="BH127" s="41">
        <f t="shared" ref="BH127" si="674">BG129</f>
        <v>5519800.2420156943</v>
      </c>
      <c r="BI127" s="41">
        <f t="shared" ref="BI127" si="675">BH129</f>
        <v>5696802.3754315088</v>
      </c>
      <c r="BJ127" s="41">
        <f t="shared" ref="BJ127" si="676">BI129</f>
        <v>6060165.6353906086</v>
      </c>
      <c r="BK127" s="41">
        <f t="shared" ref="BK127" si="677">BJ129</f>
        <v>6427030.8704103408</v>
      </c>
      <c r="BL127" s="41">
        <f t="shared" ref="BL127" si="678">BK129</f>
        <v>6936828.2217098903</v>
      </c>
      <c r="BM127" s="41">
        <f t="shared" ref="BM127" si="679">BL129</f>
        <v>7254046.9450405361</v>
      </c>
      <c r="BN127" s="41">
        <f t="shared" ref="BN127" si="680">BM129</f>
        <v>7553883.4270462077</v>
      </c>
      <c r="BO127" s="41">
        <f t="shared" ref="BO127" si="681">BN129</f>
        <v>7885369.875322408</v>
      </c>
      <c r="BP127" s="75"/>
      <c r="BR127" s="75"/>
      <c r="BS127" s="41">
        <f t="shared" ref="BS127" si="682">BR129</f>
        <v>2394398.1229865332</v>
      </c>
      <c r="BT127" s="41">
        <f t="shared" ref="BT127" si="683">BS129</f>
        <v>1541938.2525566127</v>
      </c>
      <c r="BU127" s="41">
        <f t="shared" ref="BU127" si="684">BT129</f>
        <v>2271472.3836049587</v>
      </c>
      <c r="BV127" s="41">
        <f t="shared" ref="BV127" si="685">BU129</f>
        <v>4777221.9553722348</v>
      </c>
    </row>
    <row r="128" spans="1:74" x14ac:dyDescent="0.3">
      <c r="A128" s="42" t="s">
        <v>120</v>
      </c>
      <c r="F128" s="13" t="s">
        <v>122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6">SUM(K106,K111,K125)</f>
        <v>-386380.62428387156</v>
      </c>
      <c r="L128" s="41">
        <f t="shared" si="686"/>
        <v>160526.50993441744</v>
      </c>
      <c r="M128" s="41">
        <f t="shared" si="686"/>
        <v>-280358.36875521252</v>
      </c>
      <c r="N128" s="41">
        <f t="shared" si="686"/>
        <v>422820.19696557126</v>
      </c>
      <c r="O128" s="41">
        <f t="shared" si="686"/>
        <v>-218381.0455866165</v>
      </c>
      <c r="P128" s="41">
        <f t="shared" si="686"/>
        <v>129665.00208875492</v>
      </c>
      <c r="Q128" s="41">
        <f t="shared" si="686"/>
        <v>525323.18918754696</v>
      </c>
      <c r="R128" s="41">
        <f t="shared" si="686"/>
        <v>12611.926126811653</v>
      </c>
      <c r="S128" s="41">
        <f t="shared" si="686"/>
        <v>-187012.67664627064</v>
      </c>
      <c r="T128" s="41">
        <f t="shared" si="686"/>
        <v>-1132600.6235306337</v>
      </c>
      <c r="U128" s="41">
        <f t="shared" si="686"/>
        <v>797004.5346847357</v>
      </c>
      <c r="V128" s="41">
        <f t="shared" si="686"/>
        <v>-118502.03019014327</v>
      </c>
      <c r="W128" s="41">
        <f t="shared" si="686"/>
        <v>-785222.4127290732</v>
      </c>
      <c r="X128" s="41">
        <f t="shared" si="686"/>
        <v>120012.15684731756</v>
      </c>
      <c r="Y128" s="41">
        <f t="shared" si="686"/>
        <v>95114.185376363559</v>
      </c>
      <c r="Z128" s="41">
        <f t="shared" si="686"/>
        <v>331732.738457606</v>
      </c>
      <c r="AA128" s="41">
        <f t="shared" si="686"/>
        <v>-230688.63100132078</v>
      </c>
      <c r="AB128" s="41">
        <f t="shared" si="686"/>
        <v>-156887.80494382035</v>
      </c>
      <c r="AC128" s="41">
        <f t="shared" si="686"/>
        <v>380758.17471112101</v>
      </c>
      <c r="AD128" s="41">
        <f t="shared" si="686"/>
        <v>245111.04777954117</v>
      </c>
      <c r="AE128" s="41">
        <f t="shared" si="686"/>
        <v>-398291.20589161431</v>
      </c>
      <c r="AF128" s="41">
        <f t="shared" ref="AF128:BO128" si="687">SUM(AF106,AF111,AF125)</f>
        <v>404783.79586273449</v>
      </c>
      <c r="AG128" s="41">
        <f t="shared" si="687"/>
        <v>-245525.0955971299</v>
      </c>
      <c r="AH128" s="41">
        <f t="shared" si="687"/>
        <v>-66677.698763893641</v>
      </c>
      <c r="AI128" s="41">
        <f t="shared" si="687"/>
        <v>-345103.47789324896</v>
      </c>
      <c r="AJ128" s="41">
        <f t="shared" si="687"/>
        <v>-222606.00465218682</v>
      </c>
      <c r="AK128" s="41">
        <f t="shared" si="687"/>
        <v>-53949.941898950172</v>
      </c>
      <c r="AL128" s="41">
        <f t="shared" si="687"/>
        <v>350409.14846586902</v>
      </c>
      <c r="AM128" s="41">
        <f t="shared" si="687"/>
        <v>477362.59172446659</v>
      </c>
      <c r="AN128" s="41">
        <f t="shared" si="687"/>
        <v>297796.16447015695</v>
      </c>
      <c r="AO128" s="41">
        <f t="shared" si="687"/>
        <v>275847.00945662544</v>
      </c>
      <c r="AP128" s="41">
        <f t="shared" si="687"/>
        <v>303993.23203611991</v>
      </c>
      <c r="AQ128" s="41">
        <f t="shared" si="687"/>
        <v>-446795.5921622169</v>
      </c>
      <c r="AR128" s="41">
        <f t="shared" si="687"/>
        <v>309406.68470840936</v>
      </c>
      <c r="AS128" s="41">
        <f t="shared" si="687"/>
        <v>95416.420523568697</v>
      </c>
      <c r="AT128" s="41">
        <f t="shared" si="687"/>
        <v>300741.54070167278</v>
      </c>
      <c r="AU128" s="41">
        <f t="shared" si="687"/>
        <v>3114.4134970862979</v>
      </c>
      <c r="AV128" s="41">
        <f t="shared" si="687"/>
        <v>161371.46157793523</v>
      </c>
      <c r="AW128" s="41">
        <f t="shared" si="687"/>
        <v>349997.01580315945</v>
      </c>
      <c r="AX128" s="41">
        <f t="shared" si="687"/>
        <v>354228.77301047044</v>
      </c>
      <c r="AY128" s="41">
        <f t="shared" si="687"/>
        <v>491498.97439197346</v>
      </c>
      <c r="AZ128" s="41">
        <f t="shared" si="687"/>
        <v>305795.59972242615</v>
      </c>
      <c r="BA128" s="41">
        <f t="shared" si="687"/>
        <v>285906.29248123791</v>
      </c>
      <c r="BB128" s="41">
        <f t="shared" si="687"/>
        <v>315647.83861587633</v>
      </c>
      <c r="BC128" s="41">
        <f t="shared" si="687"/>
        <v>-467375.44326653983</v>
      </c>
      <c r="BD128" s="41">
        <f t="shared" si="687"/>
        <v>319371.85332616884</v>
      </c>
      <c r="BE128" s="41">
        <f t="shared" si="687"/>
        <v>99836.087667318207</v>
      </c>
      <c r="BF128" s="41">
        <f t="shared" si="687"/>
        <v>312545.38531434699</v>
      </c>
      <c r="BG128" s="41">
        <f t="shared" si="687"/>
        <v>10824.960335625281</v>
      </c>
      <c r="BH128" s="41">
        <f t="shared" si="687"/>
        <v>177002.13341581484</v>
      </c>
      <c r="BI128" s="41">
        <f t="shared" si="687"/>
        <v>363363.2599590997</v>
      </c>
      <c r="BJ128" s="41">
        <f t="shared" si="687"/>
        <v>366865.23501973267</v>
      </c>
      <c r="BK128" s="41">
        <f t="shared" si="687"/>
        <v>509797.35129954945</v>
      </c>
      <c r="BL128" s="41">
        <f t="shared" si="687"/>
        <v>317218.72333064594</v>
      </c>
      <c r="BM128" s="41">
        <f t="shared" si="687"/>
        <v>299836.48200567113</v>
      </c>
      <c r="BN128" s="41">
        <f t="shared" si="687"/>
        <v>331486.44827620056</v>
      </c>
      <c r="BO128" s="41">
        <f t="shared" si="687"/>
        <v>-472426.46557701379</v>
      </c>
      <c r="BP128" s="75"/>
      <c r="BR128" s="75"/>
      <c r="BS128" s="41">
        <f t="shared" ref="BS128:BV128" si="688">SUM(BS106,BS111,BS125)</f>
        <v>-852459.8704299205</v>
      </c>
      <c r="BT128" s="41">
        <f t="shared" si="688"/>
        <v>729534.13104834617</v>
      </c>
      <c r="BU128" s="41">
        <f t="shared" si="688"/>
        <v>2505749.5717672766</v>
      </c>
      <c r="BV128" s="41">
        <f t="shared" si="688"/>
        <v>2635721.454373159</v>
      </c>
    </row>
    <row r="129" spans="1:79" x14ac:dyDescent="0.3">
      <c r="A129" s="34" t="s">
        <v>121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9">SUM(K127:K128)</f>
        <v>1829203.3896715306</v>
      </c>
      <c r="L129" s="43">
        <f t="shared" si="689"/>
        <v>1989729.899605948</v>
      </c>
      <c r="M129" s="43">
        <f t="shared" si="689"/>
        <v>1709371.5308507355</v>
      </c>
      <c r="N129" s="43">
        <f t="shared" si="689"/>
        <v>2132191.727816307</v>
      </c>
      <c r="O129" s="43">
        <f t="shared" si="689"/>
        <v>1913810.6822296905</v>
      </c>
      <c r="P129" s="43">
        <f t="shared" si="689"/>
        <v>2043475.6843184454</v>
      </c>
      <c r="Q129" s="43">
        <f t="shared" si="689"/>
        <v>2568798.8735059923</v>
      </c>
      <c r="R129" s="43">
        <f t="shared" si="689"/>
        <v>2581410.799632804</v>
      </c>
      <c r="S129" s="43">
        <f t="shared" si="689"/>
        <v>2394398.1229865332</v>
      </c>
      <c r="T129" s="43">
        <f t="shared" si="689"/>
        <v>1261797.4994558995</v>
      </c>
      <c r="U129" s="43">
        <f t="shared" si="689"/>
        <v>2058802.0341406353</v>
      </c>
      <c r="V129" s="43">
        <f t="shared" si="689"/>
        <v>1940300.003950492</v>
      </c>
      <c r="W129" s="43">
        <f t="shared" si="689"/>
        <v>1155077.5912214187</v>
      </c>
      <c r="X129" s="43">
        <f t="shared" si="689"/>
        <v>1275089.7480687362</v>
      </c>
      <c r="Y129" s="43">
        <f t="shared" si="689"/>
        <v>1370203.9334450997</v>
      </c>
      <c r="Z129" s="43">
        <f t="shared" si="689"/>
        <v>1701936.6719027057</v>
      </c>
      <c r="AA129" s="43">
        <f t="shared" si="689"/>
        <v>1471248.0409013848</v>
      </c>
      <c r="AB129" s="43">
        <f t="shared" si="689"/>
        <v>1314360.2359575643</v>
      </c>
      <c r="AC129" s="43">
        <f t="shared" si="689"/>
        <v>1695118.4106686853</v>
      </c>
      <c r="AD129" s="43">
        <f t="shared" si="689"/>
        <v>1940229.4584482266</v>
      </c>
      <c r="AE129" s="43">
        <f t="shared" si="689"/>
        <v>1541938.2525566122</v>
      </c>
      <c r="AF129" s="43">
        <f t="shared" ref="AF129:BO129" si="690">SUM(AF127:AF128)</f>
        <v>1946722.0484193468</v>
      </c>
      <c r="AG129" s="43">
        <f t="shared" si="690"/>
        <v>1701196.9528222168</v>
      </c>
      <c r="AH129" s="43">
        <f t="shared" si="690"/>
        <v>1634519.2540583231</v>
      </c>
      <c r="AI129" s="43">
        <f t="shared" si="690"/>
        <v>1289415.7761650742</v>
      </c>
      <c r="AJ129" s="43">
        <f t="shared" si="690"/>
        <v>1066809.7715128874</v>
      </c>
      <c r="AK129" s="43">
        <f t="shared" si="690"/>
        <v>1012859.8296139373</v>
      </c>
      <c r="AL129" s="43">
        <f t="shared" si="690"/>
        <v>1363268.9780798063</v>
      </c>
      <c r="AM129" s="43">
        <f t="shared" si="690"/>
        <v>1840631.5698042728</v>
      </c>
      <c r="AN129" s="43">
        <f t="shared" si="690"/>
        <v>2138427.7342744297</v>
      </c>
      <c r="AO129" s="43">
        <f t="shared" si="690"/>
        <v>2414274.7437310554</v>
      </c>
      <c r="AP129" s="43">
        <f t="shared" si="690"/>
        <v>2718267.9757671752</v>
      </c>
      <c r="AQ129" s="43">
        <f t="shared" si="690"/>
        <v>2271472.3836049582</v>
      </c>
      <c r="AR129" s="43">
        <f t="shared" si="690"/>
        <v>2580879.0683133677</v>
      </c>
      <c r="AS129" s="43">
        <f t="shared" si="690"/>
        <v>2676295.4888369362</v>
      </c>
      <c r="AT129" s="43">
        <f t="shared" si="690"/>
        <v>2977037.0295386091</v>
      </c>
      <c r="AU129" s="43">
        <f t="shared" si="690"/>
        <v>2980151.4430356952</v>
      </c>
      <c r="AV129" s="43">
        <f t="shared" si="690"/>
        <v>3141522.9046136304</v>
      </c>
      <c r="AW129" s="43">
        <f t="shared" si="690"/>
        <v>3491519.9204167901</v>
      </c>
      <c r="AX129" s="43">
        <f t="shared" si="690"/>
        <v>3845748.6934272605</v>
      </c>
      <c r="AY129" s="43">
        <f t="shared" si="690"/>
        <v>4337247.6678192336</v>
      </c>
      <c r="AZ129" s="43">
        <f t="shared" si="690"/>
        <v>4643043.26754166</v>
      </c>
      <c r="BA129" s="43">
        <f t="shared" si="690"/>
        <v>4928949.560022898</v>
      </c>
      <c r="BB129" s="43">
        <f t="shared" si="690"/>
        <v>5244597.3986387746</v>
      </c>
      <c r="BC129" s="43">
        <f t="shared" si="690"/>
        <v>4777221.9553722348</v>
      </c>
      <c r="BD129" s="43">
        <f t="shared" si="690"/>
        <v>5096593.8086984036</v>
      </c>
      <c r="BE129" s="43">
        <f t="shared" si="690"/>
        <v>5196429.8963657217</v>
      </c>
      <c r="BF129" s="43">
        <f t="shared" si="690"/>
        <v>5508975.2816800689</v>
      </c>
      <c r="BG129" s="43">
        <f t="shared" si="690"/>
        <v>5519800.2420156943</v>
      </c>
      <c r="BH129" s="43">
        <f t="shared" si="690"/>
        <v>5696802.3754315088</v>
      </c>
      <c r="BI129" s="43">
        <f t="shared" si="690"/>
        <v>6060165.6353906086</v>
      </c>
      <c r="BJ129" s="43">
        <f t="shared" si="690"/>
        <v>6427030.8704103408</v>
      </c>
      <c r="BK129" s="43">
        <f t="shared" si="690"/>
        <v>6936828.2217098903</v>
      </c>
      <c r="BL129" s="43">
        <f t="shared" si="690"/>
        <v>7254046.9450405361</v>
      </c>
      <c r="BM129" s="43">
        <f t="shared" si="690"/>
        <v>7553883.4270462077</v>
      </c>
      <c r="BN129" s="43">
        <f t="shared" si="690"/>
        <v>7885369.875322408</v>
      </c>
      <c r="BO129" s="43">
        <f t="shared" si="690"/>
        <v>7412943.4097453943</v>
      </c>
      <c r="BP129" s="75"/>
      <c r="BR129" s="43">
        <f>BR66</f>
        <v>2394398.1229865332</v>
      </c>
      <c r="BS129" s="43">
        <f t="shared" ref="BS129:BV129" si="691">SUM(BS127:BS128)</f>
        <v>1541938.2525566127</v>
      </c>
      <c r="BT129" s="43">
        <f t="shared" si="691"/>
        <v>2271472.3836049587</v>
      </c>
      <c r="BU129" s="43">
        <f t="shared" si="691"/>
        <v>4777221.9553722348</v>
      </c>
      <c r="BV129" s="43">
        <f t="shared" si="691"/>
        <v>7412943.4097453933</v>
      </c>
    </row>
    <row r="130" spans="1:79" x14ac:dyDescent="0.3">
      <c r="A130" t="s">
        <v>92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2">ROUND(M66-M129,0)</f>
        <v>0</v>
      </c>
      <c r="N130" s="33">
        <f t="shared" si="692"/>
        <v>0</v>
      </c>
      <c r="O130" s="33">
        <f t="shared" si="692"/>
        <v>0</v>
      </c>
      <c r="P130" s="33">
        <f t="shared" si="692"/>
        <v>0</v>
      </c>
      <c r="Q130" s="33">
        <f t="shared" si="692"/>
        <v>0</v>
      </c>
      <c r="R130" s="33">
        <f t="shared" si="692"/>
        <v>0</v>
      </c>
      <c r="S130" s="33">
        <f t="shared" si="692"/>
        <v>0</v>
      </c>
      <c r="T130" s="33">
        <f t="shared" si="692"/>
        <v>0</v>
      </c>
      <c r="U130" s="33">
        <f t="shared" si="692"/>
        <v>0</v>
      </c>
      <c r="V130" s="33">
        <f t="shared" si="692"/>
        <v>0</v>
      </c>
      <c r="W130" s="33">
        <f t="shared" si="692"/>
        <v>0</v>
      </c>
      <c r="X130" s="33">
        <f t="shared" si="692"/>
        <v>0</v>
      </c>
      <c r="Y130" s="33">
        <f t="shared" si="692"/>
        <v>0</v>
      </c>
      <c r="Z130" s="33">
        <f t="shared" si="692"/>
        <v>0</v>
      </c>
      <c r="AA130" s="33">
        <f t="shared" si="692"/>
        <v>0</v>
      </c>
      <c r="AB130" s="33">
        <f t="shared" si="692"/>
        <v>0</v>
      </c>
      <c r="AC130" s="33">
        <f t="shared" si="692"/>
        <v>0</v>
      </c>
      <c r="AD130" s="33">
        <f t="shared" si="692"/>
        <v>0</v>
      </c>
      <c r="AE130" s="33">
        <f t="shared" si="692"/>
        <v>0</v>
      </c>
      <c r="AF130" s="33">
        <f t="shared" ref="AF130:BO130" si="693">ROUND(AF66-AF129,0)</f>
        <v>0</v>
      </c>
      <c r="AG130" s="33">
        <f t="shared" si="693"/>
        <v>0</v>
      </c>
      <c r="AH130" s="33">
        <f t="shared" si="693"/>
        <v>0</v>
      </c>
      <c r="AI130" s="33">
        <f t="shared" si="693"/>
        <v>0</v>
      </c>
      <c r="AJ130" s="33">
        <f t="shared" si="693"/>
        <v>0</v>
      </c>
      <c r="AK130" s="33">
        <f t="shared" si="693"/>
        <v>0</v>
      </c>
      <c r="AL130" s="33">
        <f t="shared" si="693"/>
        <v>0</v>
      </c>
      <c r="AM130" s="33">
        <f t="shared" si="693"/>
        <v>0</v>
      </c>
      <c r="AN130" s="33">
        <f t="shared" si="693"/>
        <v>0</v>
      </c>
      <c r="AO130" s="33">
        <f t="shared" si="693"/>
        <v>0</v>
      </c>
      <c r="AP130" s="33">
        <f t="shared" si="693"/>
        <v>0</v>
      </c>
      <c r="AQ130" s="33">
        <f t="shared" si="693"/>
        <v>0</v>
      </c>
      <c r="AR130" s="33">
        <f t="shared" si="693"/>
        <v>0</v>
      </c>
      <c r="AS130" s="33">
        <f t="shared" si="693"/>
        <v>0</v>
      </c>
      <c r="AT130" s="33">
        <f t="shared" si="693"/>
        <v>0</v>
      </c>
      <c r="AU130" s="33">
        <f t="shared" si="693"/>
        <v>0</v>
      </c>
      <c r="AV130" s="33">
        <f t="shared" si="693"/>
        <v>0</v>
      </c>
      <c r="AW130" s="33">
        <f t="shared" si="693"/>
        <v>0</v>
      </c>
      <c r="AX130" s="33">
        <f t="shared" si="693"/>
        <v>0</v>
      </c>
      <c r="AY130" s="33">
        <f t="shared" si="693"/>
        <v>0</v>
      </c>
      <c r="AZ130" s="33">
        <f t="shared" si="693"/>
        <v>0</v>
      </c>
      <c r="BA130" s="33">
        <f t="shared" si="693"/>
        <v>0</v>
      </c>
      <c r="BB130" s="33">
        <f t="shared" si="693"/>
        <v>0</v>
      </c>
      <c r="BC130" s="33">
        <f t="shared" si="693"/>
        <v>0</v>
      </c>
      <c r="BD130" s="33">
        <f t="shared" si="693"/>
        <v>0</v>
      </c>
      <c r="BE130" s="33">
        <f t="shared" si="693"/>
        <v>0</v>
      </c>
      <c r="BF130" s="33">
        <f t="shared" si="693"/>
        <v>0</v>
      </c>
      <c r="BG130" s="33">
        <f t="shared" si="693"/>
        <v>0</v>
      </c>
      <c r="BH130" s="33">
        <f t="shared" si="693"/>
        <v>0</v>
      </c>
      <c r="BI130" s="33">
        <f t="shared" si="693"/>
        <v>0</v>
      </c>
      <c r="BJ130" s="33">
        <f t="shared" si="693"/>
        <v>0</v>
      </c>
      <c r="BK130" s="33">
        <f t="shared" si="693"/>
        <v>0</v>
      </c>
      <c r="BL130" s="33">
        <f t="shared" si="693"/>
        <v>0</v>
      </c>
      <c r="BM130" s="33">
        <f t="shared" si="693"/>
        <v>0</v>
      </c>
      <c r="BN130" s="33">
        <f t="shared" si="693"/>
        <v>0</v>
      </c>
      <c r="BO130" s="33">
        <f t="shared" si="693"/>
        <v>0</v>
      </c>
      <c r="BP130" s="74"/>
      <c r="BR130" s="33">
        <f t="shared" ref="BR130:BV130" si="694">ROUND(BR66-BR129,0)</f>
        <v>0</v>
      </c>
      <c r="BS130" s="33">
        <f t="shared" si="694"/>
        <v>0</v>
      </c>
      <c r="BT130" s="33">
        <f t="shared" si="694"/>
        <v>0</v>
      </c>
      <c r="BU130" s="33">
        <f t="shared" si="694"/>
        <v>0</v>
      </c>
      <c r="BV130" s="33">
        <f t="shared" si="694"/>
        <v>0</v>
      </c>
    </row>
    <row r="132" spans="1:79" x14ac:dyDescent="0.3">
      <c r="A132" s="5" t="s">
        <v>143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109</v>
      </c>
      <c r="H133" s="41">
        <f t="shared" ref="H133:AM133" si="695">H7</f>
        <v>3467330.63</v>
      </c>
      <c r="I133" s="41">
        <f t="shared" si="695"/>
        <v>3737172.9</v>
      </c>
      <c r="J133" s="41">
        <f t="shared" si="695"/>
        <v>3837143.67</v>
      </c>
      <c r="K133" s="41">
        <f t="shared" si="695"/>
        <v>3825562.59</v>
      </c>
      <c r="L133" s="41">
        <f t="shared" si="695"/>
        <v>3971026.4</v>
      </c>
      <c r="M133" s="41">
        <f t="shared" si="695"/>
        <v>3730683.9</v>
      </c>
      <c r="N133" s="41">
        <f t="shared" si="695"/>
        <v>3696254.17</v>
      </c>
      <c r="O133" s="41">
        <f t="shared" si="695"/>
        <v>3691124.06</v>
      </c>
      <c r="P133" s="41">
        <f t="shared" si="695"/>
        <v>3642508.62</v>
      </c>
      <c r="Q133" s="41">
        <f t="shared" si="695"/>
        <v>3668332.84</v>
      </c>
      <c r="R133" s="41">
        <f t="shared" si="695"/>
        <v>3609447.57</v>
      </c>
      <c r="S133" s="41">
        <f t="shared" si="695"/>
        <v>3915565.8</v>
      </c>
      <c r="T133" s="41">
        <f t="shared" si="695"/>
        <v>3519340.5894499994</v>
      </c>
      <c r="U133" s="41">
        <f t="shared" si="695"/>
        <v>3793230.4934999994</v>
      </c>
      <c r="V133" s="41">
        <f t="shared" si="695"/>
        <v>3894700.8250499996</v>
      </c>
      <c r="W133" s="41">
        <f t="shared" si="695"/>
        <v>3882946.0288499994</v>
      </c>
      <c r="X133" s="41">
        <f t="shared" si="695"/>
        <v>4030591.7959999996</v>
      </c>
      <c r="Y133" s="41">
        <f t="shared" si="695"/>
        <v>3786644.1584999994</v>
      </c>
      <c r="Z133" s="41">
        <f t="shared" si="695"/>
        <v>3751697.9825499994</v>
      </c>
      <c r="AA133" s="41">
        <f t="shared" si="695"/>
        <v>3746490.9208999998</v>
      </c>
      <c r="AB133" s="41">
        <f t="shared" si="695"/>
        <v>3697146.2492999998</v>
      </c>
      <c r="AC133" s="41">
        <f t="shared" si="695"/>
        <v>3723357.8325999994</v>
      </c>
      <c r="AD133" s="41">
        <f t="shared" si="695"/>
        <v>3663589.2835499994</v>
      </c>
      <c r="AE133" s="41">
        <f t="shared" si="695"/>
        <v>3974299.2869999995</v>
      </c>
      <c r="AF133" s="41">
        <f t="shared" si="695"/>
        <v>3572130.6982917492</v>
      </c>
      <c r="AG133" s="41">
        <f t="shared" si="695"/>
        <v>3850128.9509024988</v>
      </c>
      <c r="AH133" s="41">
        <f t="shared" si="695"/>
        <v>3953121.3374257493</v>
      </c>
      <c r="AI133" s="41">
        <f t="shared" si="695"/>
        <v>3941190.2192827491</v>
      </c>
      <c r="AJ133" s="41">
        <f t="shared" si="695"/>
        <v>4091050.672939999</v>
      </c>
      <c r="AK133" s="41">
        <f t="shared" si="695"/>
        <v>3843443.8208774989</v>
      </c>
      <c r="AL133" s="41">
        <f t="shared" si="695"/>
        <v>3807973.452288249</v>
      </c>
      <c r="AM133" s="41">
        <f t="shared" si="695"/>
        <v>3802688.2847134992</v>
      </c>
      <c r="AN133" s="41">
        <f t="shared" ref="AN133:BO133" si="696">AN7</f>
        <v>3752603.4430394992</v>
      </c>
      <c r="AO133" s="41">
        <f t="shared" si="696"/>
        <v>3779208.2000889992</v>
      </c>
      <c r="AP133" s="41">
        <f t="shared" si="696"/>
        <v>3718543.1228032489</v>
      </c>
      <c r="AQ133" s="41">
        <f t="shared" si="696"/>
        <v>4033913.7763049994</v>
      </c>
      <c r="AR133" s="41">
        <f t="shared" si="696"/>
        <v>3625712.6587661253</v>
      </c>
      <c r="AS133" s="41">
        <f t="shared" si="696"/>
        <v>3907880.885166036</v>
      </c>
      <c r="AT133" s="41">
        <f t="shared" si="696"/>
        <v>4012418.1574871349</v>
      </c>
      <c r="AU133" s="41">
        <f t="shared" si="696"/>
        <v>4000308.0725719901</v>
      </c>
      <c r="AV133" s="41">
        <f t="shared" si="696"/>
        <v>4152416.4330340987</v>
      </c>
      <c r="AW133" s="41">
        <f t="shared" si="696"/>
        <v>3901095.4781906609</v>
      </c>
      <c r="AX133" s="41">
        <f t="shared" si="696"/>
        <v>3865093.0540725724</v>
      </c>
      <c r="AY133" s="41">
        <f t="shared" si="696"/>
        <v>3859728.6089842012</v>
      </c>
      <c r="AZ133" s="41">
        <f t="shared" si="696"/>
        <v>3808892.4946850915</v>
      </c>
      <c r="BA133" s="41">
        <f t="shared" si="696"/>
        <v>3835896.323090334</v>
      </c>
      <c r="BB133" s="41">
        <f t="shared" si="696"/>
        <v>3774321.2696452974</v>
      </c>
      <c r="BC133" s="41">
        <f t="shared" si="696"/>
        <v>4094422.482949574</v>
      </c>
      <c r="BD133" s="41">
        <f t="shared" si="696"/>
        <v>3680098.3486476168</v>
      </c>
      <c r="BE133" s="41">
        <f t="shared" si="696"/>
        <v>3966499.0984435263</v>
      </c>
      <c r="BF133" s="41">
        <f t="shared" si="696"/>
        <v>4072604.4298494416</v>
      </c>
      <c r="BG133" s="41">
        <f t="shared" si="696"/>
        <v>4060312.6936605694</v>
      </c>
      <c r="BH133" s="41">
        <f t="shared" si="696"/>
        <v>4214702.6795296101</v>
      </c>
      <c r="BI133" s="41">
        <f t="shared" si="696"/>
        <v>3959611.9103635205</v>
      </c>
      <c r="BJ133" s="41">
        <f t="shared" si="696"/>
        <v>3923069.4498836608</v>
      </c>
      <c r="BK133" s="41">
        <f t="shared" si="696"/>
        <v>3917624.5381189641</v>
      </c>
      <c r="BL133" s="41">
        <f t="shared" si="696"/>
        <v>3866025.8821053677</v>
      </c>
      <c r="BM133" s="41">
        <f t="shared" si="696"/>
        <v>3893434.7679366884</v>
      </c>
      <c r="BN133" s="41">
        <f t="shared" si="696"/>
        <v>3830936.0886899764</v>
      </c>
      <c r="BO133" s="41">
        <f t="shared" si="696"/>
        <v>4155838.8201938174</v>
      </c>
    </row>
    <row r="134" spans="1:79" x14ac:dyDescent="0.3">
      <c r="A134" t="str">
        <f>$A$10</f>
        <v>Total Revenue</v>
      </c>
      <c r="F134" s="13" t="s">
        <v>109</v>
      </c>
      <c r="H134" s="41">
        <f t="shared" ref="H134:AM134" si="697">H10</f>
        <v>4031779.8</v>
      </c>
      <c r="I134" s="41">
        <f t="shared" si="697"/>
        <v>4246787.3899999997</v>
      </c>
      <c r="J134" s="41">
        <f t="shared" si="697"/>
        <v>4461794.97</v>
      </c>
      <c r="K134" s="41">
        <f t="shared" si="697"/>
        <v>4397198.38</v>
      </c>
      <c r="L134" s="41">
        <f t="shared" si="697"/>
        <v>4564398.16</v>
      </c>
      <c r="M134" s="41">
        <f t="shared" si="697"/>
        <v>4338004.54</v>
      </c>
      <c r="N134" s="41">
        <f t="shared" si="697"/>
        <v>4348534.32</v>
      </c>
      <c r="O134" s="41">
        <f t="shared" si="697"/>
        <v>4292004.72</v>
      </c>
      <c r="P134" s="41">
        <f t="shared" si="697"/>
        <v>4235475.1400000006</v>
      </c>
      <c r="Q134" s="41">
        <f t="shared" si="697"/>
        <v>4168560.05</v>
      </c>
      <c r="R134" s="41">
        <f t="shared" si="697"/>
        <v>4101644.9699999997</v>
      </c>
      <c r="S134" s="41">
        <f t="shared" si="697"/>
        <v>4449506.59</v>
      </c>
      <c r="T134" s="41">
        <f t="shared" si="697"/>
        <v>4074919.8494499996</v>
      </c>
      <c r="U134" s="41">
        <f t="shared" si="697"/>
        <v>4468469.6834999993</v>
      </c>
      <c r="V134" s="41">
        <f t="shared" si="697"/>
        <v>4462241.1450499995</v>
      </c>
      <c r="W134" s="41">
        <f t="shared" si="697"/>
        <v>4442269.6588499993</v>
      </c>
      <c r="X134" s="41">
        <f t="shared" si="697"/>
        <v>4659565.8659999995</v>
      </c>
      <c r="Y134" s="41">
        <f t="shared" si="697"/>
        <v>4338438.3384999996</v>
      </c>
      <c r="Z134" s="41">
        <f t="shared" si="697"/>
        <v>4350926.0125499992</v>
      </c>
      <c r="AA134" s="41">
        <f t="shared" si="697"/>
        <v>4383424.4209000003</v>
      </c>
      <c r="AB134" s="41">
        <f t="shared" si="697"/>
        <v>4325690.7593</v>
      </c>
      <c r="AC134" s="41">
        <f t="shared" si="697"/>
        <v>4341972.1425999999</v>
      </c>
      <c r="AD134" s="41">
        <f t="shared" si="697"/>
        <v>4228795.9635499995</v>
      </c>
      <c r="AE134" s="41">
        <f t="shared" si="697"/>
        <v>4634606.0669999998</v>
      </c>
      <c r="AF134" s="41">
        <f t="shared" si="697"/>
        <v>4238825.8102917494</v>
      </c>
      <c r="AG134" s="41">
        <f t="shared" si="697"/>
        <v>4660415.9789024983</v>
      </c>
      <c r="AH134" s="41">
        <f t="shared" si="697"/>
        <v>4634169.7214257494</v>
      </c>
      <c r="AI134" s="41">
        <f t="shared" si="697"/>
        <v>4612378.5752827488</v>
      </c>
      <c r="AJ134" s="41">
        <f t="shared" si="697"/>
        <v>4845819.5569399986</v>
      </c>
      <c r="AK134" s="41">
        <f t="shared" si="697"/>
        <v>4505596.8368774988</v>
      </c>
      <c r="AL134" s="41">
        <f t="shared" si="697"/>
        <v>4527047.0882882494</v>
      </c>
      <c r="AM134" s="41">
        <f t="shared" si="697"/>
        <v>4567008.4847134994</v>
      </c>
      <c r="AN134" s="41">
        <f t="shared" ref="AN134:BO134" si="698">AN10</f>
        <v>4506856.8550394997</v>
      </c>
      <c r="AO134" s="41">
        <f t="shared" si="698"/>
        <v>4521545.3720889995</v>
      </c>
      <c r="AP134" s="41">
        <f t="shared" si="698"/>
        <v>4396791.1388032492</v>
      </c>
      <c r="AQ134" s="41">
        <f t="shared" si="698"/>
        <v>4826281.9123049993</v>
      </c>
      <c r="AR134" s="41">
        <f t="shared" si="698"/>
        <v>4425746.7931661252</v>
      </c>
      <c r="AS134" s="41">
        <f t="shared" si="698"/>
        <v>4880225.3187660361</v>
      </c>
      <c r="AT134" s="41">
        <f t="shared" si="698"/>
        <v>4829676.2182871345</v>
      </c>
      <c r="AU134" s="41">
        <f t="shared" si="698"/>
        <v>4805734.0997719904</v>
      </c>
      <c r="AV134" s="41">
        <f t="shared" si="698"/>
        <v>5058139.0938340984</v>
      </c>
      <c r="AW134" s="41">
        <f t="shared" si="698"/>
        <v>4695679.097390661</v>
      </c>
      <c r="AX134" s="41">
        <f t="shared" si="698"/>
        <v>4727981.4172725724</v>
      </c>
      <c r="AY134" s="41">
        <f t="shared" si="698"/>
        <v>4776912.8489842014</v>
      </c>
      <c r="AZ134" s="41">
        <f t="shared" si="698"/>
        <v>4713996.5890850918</v>
      </c>
      <c r="BA134" s="41">
        <f t="shared" si="698"/>
        <v>4726700.9294903344</v>
      </c>
      <c r="BB134" s="41">
        <f t="shared" si="698"/>
        <v>4588218.8888452975</v>
      </c>
      <c r="BC134" s="41">
        <f t="shared" si="698"/>
        <v>5045264.2461495744</v>
      </c>
      <c r="BD134" s="41">
        <f t="shared" si="698"/>
        <v>4640139.3099276163</v>
      </c>
      <c r="BE134" s="41">
        <f t="shared" si="698"/>
        <v>5133312.4187635258</v>
      </c>
      <c r="BF134" s="41">
        <f t="shared" si="698"/>
        <v>5053314.1028094413</v>
      </c>
      <c r="BG134" s="41">
        <f t="shared" si="698"/>
        <v>5026823.9263005694</v>
      </c>
      <c r="BH134" s="41">
        <f t="shared" si="698"/>
        <v>5301569.8724896098</v>
      </c>
      <c r="BI134" s="41">
        <f t="shared" si="698"/>
        <v>4913112.2534035202</v>
      </c>
      <c r="BJ134" s="41">
        <f t="shared" si="698"/>
        <v>4958535.4857236613</v>
      </c>
      <c r="BK134" s="41">
        <f t="shared" si="698"/>
        <v>5018245.6261189636</v>
      </c>
      <c r="BL134" s="41">
        <f t="shared" si="698"/>
        <v>4952150.7953853682</v>
      </c>
      <c r="BM134" s="41">
        <f t="shared" si="698"/>
        <v>4962400.2956166882</v>
      </c>
      <c r="BN134" s="41">
        <f t="shared" si="698"/>
        <v>4807613.2317299768</v>
      </c>
      <c r="BO134" s="41">
        <f t="shared" si="698"/>
        <v>5296848.936033817</v>
      </c>
    </row>
    <row r="135" spans="1:79" x14ac:dyDescent="0.3">
      <c r="A135" t="str">
        <f>$A$16</f>
        <v>Total COGS</v>
      </c>
      <c r="F135" s="13" t="s">
        <v>109</v>
      </c>
      <c r="H135" s="41">
        <f t="shared" ref="H135:AM135" si="699">H16</f>
        <v>2660724.1162481988</v>
      </c>
      <c r="I135" s="41">
        <f t="shared" si="699"/>
        <v>2807243.0430444693</v>
      </c>
      <c r="J135" s="41">
        <f t="shared" si="699"/>
        <v>2951426.3130001263</v>
      </c>
      <c r="K135" s="41">
        <f t="shared" si="699"/>
        <v>2926237.6079717102</v>
      </c>
      <c r="L135" s="41">
        <f t="shared" si="699"/>
        <v>3021888.1700655841</v>
      </c>
      <c r="M135" s="41">
        <f t="shared" si="699"/>
        <v>2874036.401166399</v>
      </c>
      <c r="N135" s="41">
        <f t="shared" si="699"/>
        <v>2884649.1630344293</v>
      </c>
      <c r="O135" s="41">
        <f t="shared" si="699"/>
        <v>2821999.1755866162</v>
      </c>
      <c r="P135" s="41">
        <f t="shared" si="699"/>
        <v>2830355.5958474786</v>
      </c>
      <c r="Q135" s="41">
        <f t="shared" si="699"/>
        <v>2769903.5808124524</v>
      </c>
      <c r="R135" s="41">
        <f t="shared" si="699"/>
        <v>2699711.4538731892</v>
      </c>
      <c r="S135" s="41">
        <f t="shared" si="699"/>
        <v>2967588.4066462698</v>
      </c>
      <c r="T135" s="41">
        <f t="shared" si="699"/>
        <v>2763951.2861344493</v>
      </c>
      <c r="U135" s="41">
        <f t="shared" si="699"/>
        <v>2938821.1398152648</v>
      </c>
      <c r="V135" s="41">
        <f t="shared" si="699"/>
        <v>3153722.1422401429</v>
      </c>
      <c r="W135" s="41">
        <f t="shared" si="699"/>
        <v>3023619.0489360308</v>
      </c>
      <c r="X135" s="41">
        <f t="shared" si="699"/>
        <v>3220673.4981526816</v>
      </c>
      <c r="Y135" s="41">
        <f t="shared" si="699"/>
        <v>2986489.9961952507</v>
      </c>
      <c r="Z135" s="41">
        <f t="shared" si="699"/>
        <v>3015004.246092394</v>
      </c>
      <c r="AA135" s="41">
        <f t="shared" si="699"/>
        <v>2970084.1349013196</v>
      </c>
      <c r="AB135" s="41">
        <f t="shared" si="699"/>
        <v>2972889.4542155089</v>
      </c>
      <c r="AC135" s="41">
        <f t="shared" si="699"/>
        <v>2922253.4208888793</v>
      </c>
      <c r="AD135" s="41">
        <f t="shared" si="699"/>
        <v>2814894.5197704583</v>
      </c>
      <c r="AE135" s="41">
        <f t="shared" si="699"/>
        <v>3116860.0638916129</v>
      </c>
      <c r="AF135" s="41">
        <f t="shared" si="699"/>
        <v>2833839.0448042243</v>
      </c>
      <c r="AG135" s="41">
        <f t="shared" si="699"/>
        <v>3100233.7796317488</v>
      </c>
      <c r="AH135" s="41">
        <f t="shared" si="699"/>
        <v>3107709.1281980244</v>
      </c>
      <c r="AI135" s="41">
        <f t="shared" si="699"/>
        <v>3094427.3314979239</v>
      </c>
      <c r="AJ135" s="41">
        <f t="shared" si="699"/>
        <v>3241119.9130579988</v>
      </c>
      <c r="AK135" s="41">
        <f t="shared" si="699"/>
        <v>3021487.1826142492</v>
      </c>
      <c r="AL135" s="41">
        <f t="shared" si="699"/>
        <v>3025118.2346017743</v>
      </c>
      <c r="AM135" s="41">
        <f t="shared" si="699"/>
        <v>3044041.8992994493</v>
      </c>
      <c r="AN135" s="41">
        <f t="shared" ref="AN135:BO135" si="700">AN16</f>
        <v>3003949.1161276493</v>
      </c>
      <c r="AO135" s="41">
        <f t="shared" si="700"/>
        <v>3016614.3260622993</v>
      </c>
      <c r="AP135" s="41">
        <f t="shared" si="700"/>
        <v>2942104.1939622741</v>
      </c>
      <c r="AQ135" s="41">
        <f t="shared" si="700"/>
        <v>3219923.7114134994</v>
      </c>
      <c r="AR135" s="41">
        <f t="shared" si="700"/>
        <v>2938015.9283362874</v>
      </c>
      <c r="AS135" s="41">
        <f t="shared" si="700"/>
        <v>3221688.8364162249</v>
      </c>
      <c r="AT135" s="41">
        <f t="shared" si="700"/>
        <v>3217321.7406409942</v>
      </c>
      <c r="AU135" s="41">
        <f t="shared" si="700"/>
        <v>3202928.6644003931</v>
      </c>
      <c r="AV135" s="41">
        <f t="shared" si="700"/>
        <v>3359552.8335238686</v>
      </c>
      <c r="AW135" s="41">
        <f t="shared" si="700"/>
        <v>3128058.6443334622</v>
      </c>
      <c r="AX135" s="41">
        <f t="shared" si="700"/>
        <v>3137009.3194508003</v>
      </c>
      <c r="AY135" s="41">
        <f t="shared" si="700"/>
        <v>3160402.1462889407</v>
      </c>
      <c r="AZ135" s="41">
        <f t="shared" si="700"/>
        <v>3118776.7934795637</v>
      </c>
      <c r="BA135" s="41">
        <f t="shared" si="700"/>
        <v>3130529.7293632338</v>
      </c>
      <c r="BB135" s="41">
        <f t="shared" si="700"/>
        <v>3048973.6983517082</v>
      </c>
      <c r="BC135" s="41">
        <f t="shared" si="700"/>
        <v>3341516.6196647016</v>
      </c>
      <c r="BD135" s="41">
        <f t="shared" si="700"/>
        <v>3056089.3246933315</v>
      </c>
      <c r="BE135" s="41">
        <f t="shared" si="700"/>
        <v>3359956.0290704682</v>
      </c>
      <c r="BF135" s="41">
        <f t="shared" si="700"/>
        <v>3341177.9373746091</v>
      </c>
      <c r="BG135" s="41">
        <f t="shared" si="700"/>
        <v>3325474.5018823985</v>
      </c>
      <c r="BH135" s="41">
        <f t="shared" si="700"/>
        <v>3493725.4721507267</v>
      </c>
      <c r="BI135" s="41">
        <f t="shared" si="700"/>
        <v>3248478.508774464</v>
      </c>
      <c r="BJ135" s="41">
        <f t="shared" si="700"/>
        <v>3263881.6328385626</v>
      </c>
      <c r="BK135" s="41">
        <f t="shared" si="700"/>
        <v>3292647.7206832743</v>
      </c>
      <c r="BL135" s="41">
        <f t="shared" si="700"/>
        <v>3249280.5741137573</v>
      </c>
      <c r="BM135" s="41">
        <f t="shared" si="700"/>
        <v>3259887.101395682</v>
      </c>
      <c r="BN135" s="41">
        <f t="shared" si="700"/>
        <v>3169993.8336029835</v>
      </c>
      <c r="BO135" s="41">
        <f t="shared" si="700"/>
        <v>3479592.232055672</v>
      </c>
    </row>
    <row r="137" spans="1:79" x14ac:dyDescent="0.3">
      <c r="A137" t="str">
        <f>$A$67</f>
        <v xml:space="preserve">Accounts Receivable </v>
      </c>
      <c r="F137" s="13" t="s">
        <v>153</v>
      </c>
      <c r="H137" s="41">
        <f t="shared" ref="H137:AE137" si="701">H67</f>
        <v>3760388.82</v>
      </c>
      <c r="I137" s="41">
        <f t="shared" si="701"/>
        <v>3661869.49</v>
      </c>
      <c r="J137" s="41">
        <f t="shared" si="701"/>
        <v>3802541.37</v>
      </c>
      <c r="K137" s="41">
        <f t="shared" si="701"/>
        <v>3916573.69</v>
      </c>
      <c r="L137" s="41">
        <f t="shared" si="701"/>
        <v>3936087.31</v>
      </c>
      <c r="M137" s="41">
        <f t="shared" si="701"/>
        <v>4077235.11</v>
      </c>
      <c r="N137" s="41">
        <f t="shared" si="701"/>
        <v>3892092.24</v>
      </c>
      <c r="O137" s="41">
        <f t="shared" si="701"/>
        <v>3664840.09</v>
      </c>
      <c r="P137" s="41">
        <f t="shared" si="701"/>
        <v>3774271.19</v>
      </c>
      <c r="Q137" s="41">
        <f t="shared" si="701"/>
        <v>3856019.05</v>
      </c>
      <c r="R137" s="41">
        <f t="shared" si="701"/>
        <v>3872824.9</v>
      </c>
      <c r="S137" s="41">
        <f t="shared" si="701"/>
        <v>3968206.34</v>
      </c>
      <c r="T137" s="41">
        <f t="shared" si="701"/>
        <v>3939222.66</v>
      </c>
      <c r="U137" s="41">
        <f t="shared" si="701"/>
        <v>3798920.34</v>
      </c>
      <c r="V137" s="41">
        <f t="shared" si="701"/>
        <v>3834551.76</v>
      </c>
      <c r="W137" s="41">
        <f t="shared" si="701"/>
        <v>4230183.7300000004</v>
      </c>
      <c r="X137" s="41">
        <f t="shared" si="701"/>
        <v>4329780.8</v>
      </c>
      <c r="Y137" s="41">
        <f t="shared" si="701"/>
        <v>4274167.76</v>
      </c>
      <c r="Z137" s="41">
        <f t="shared" si="701"/>
        <v>4191968.33</v>
      </c>
      <c r="AA137" s="41">
        <f t="shared" si="701"/>
        <v>3966964.88</v>
      </c>
      <c r="AB137" s="41">
        <f t="shared" si="701"/>
        <v>3832178.43</v>
      </c>
      <c r="AC137" s="41">
        <f t="shared" si="701"/>
        <v>3763833.58</v>
      </c>
      <c r="AD137" s="41">
        <f t="shared" si="701"/>
        <v>3721539.14</v>
      </c>
      <c r="AE137" s="41">
        <f t="shared" si="701"/>
        <v>3784990.33</v>
      </c>
      <c r="AF137" s="102">
        <f>(SUM(AD133:AF133)/90)*AF143</f>
        <v>3736673.0896139159</v>
      </c>
      <c r="AG137" s="41">
        <f t="shared" ref="AG137:BO137" si="702">(SUM(AE133:AG133)/90)*AG143</f>
        <v>4178738.2766045579</v>
      </c>
      <c r="AH137" s="41">
        <f t="shared" si="702"/>
        <v>4550152.3946479987</v>
      </c>
      <c r="AI137" s="41">
        <f t="shared" si="702"/>
        <v>5089257.553298099</v>
      </c>
      <c r="AJ137" s="41">
        <f t="shared" si="702"/>
        <v>5593169.040502632</v>
      </c>
      <c r="AK137" s="41">
        <f t="shared" si="702"/>
        <v>5937842.3565501235</v>
      </c>
      <c r="AL137" s="41">
        <f t="shared" si="702"/>
        <v>5871233.9730528733</v>
      </c>
      <c r="AM137" s="41">
        <f t="shared" si="702"/>
        <v>5727052.7789396234</v>
      </c>
      <c r="AN137" s="41">
        <f t="shared" si="702"/>
        <v>5681632.590020624</v>
      </c>
      <c r="AO137" s="41">
        <f t="shared" si="702"/>
        <v>5667249.9639209993</v>
      </c>
      <c r="AP137" s="41">
        <f t="shared" si="702"/>
        <v>5625177.3829658739</v>
      </c>
      <c r="AQ137" s="41">
        <f t="shared" si="702"/>
        <v>5765832.549598624</v>
      </c>
      <c r="AR137" s="41">
        <f t="shared" si="702"/>
        <v>5689084.778937187</v>
      </c>
      <c r="AS137" s="41">
        <f t="shared" si="702"/>
        <v>5783753.6601185799</v>
      </c>
      <c r="AT137" s="41">
        <f t="shared" si="702"/>
        <v>5773005.8507096479</v>
      </c>
      <c r="AU137" s="41">
        <f t="shared" si="702"/>
        <v>5960303.5576125812</v>
      </c>
      <c r="AV137" s="41">
        <f t="shared" si="702"/>
        <v>6082571.331546613</v>
      </c>
      <c r="AW137" s="41">
        <f t="shared" si="702"/>
        <v>6026909.9918983746</v>
      </c>
      <c r="AX137" s="41">
        <f t="shared" si="702"/>
        <v>5959302.4826486669</v>
      </c>
      <c r="AY137" s="41">
        <f t="shared" si="702"/>
        <v>5812958.5706237173</v>
      </c>
      <c r="AZ137" s="41">
        <f t="shared" si="702"/>
        <v>5766857.0788709326</v>
      </c>
      <c r="BA137" s="41">
        <f t="shared" si="702"/>
        <v>5752258.7133798134</v>
      </c>
      <c r="BB137" s="41">
        <f t="shared" si="702"/>
        <v>5709555.0437103612</v>
      </c>
      <c r="BC137" s="41">
        <f t="shared" si="702"/>
        <v>5852320.0378426025</v>
      </c>
      <c r="BD137" s="41">
        <f t="shared" si="702"/>
        <v>5774421.0506212441</v>
      </c>
      <c r="BE137" s="41">
        <f t="shared" si="702"/>
        <v>5870509.9650203586</v>
      </c>
      <c r="BF137" s="41">
        <f t="shared" si="702"/>
        <v>5859600.9384702928</v>
      </c>
      <c r="BG137" s="41">
        <f t="shared" si="702"/>
        <v>6049708.1109767687</v>
      </c>
      <c r="BH137" s="41">
        <f t="shared" si="702"/>
        <v>6173809.9015198108</v>
      </c>
      <c r="BI137" s="41">
        <f t="shared" si="702"/>
        <v>6117313.6417768504</v>
      </c>
      <c r="BJ137" s="41">
        <f t="shared" si="702"/>
        <v>6048692.0198883954</v>
      </c>
      <c r="BK137" s="41">
        <f t="shared" si="702"/>
        <v>5900152.9491830729</v>
      </c>
      <c r="BL137" s="41">
        <f t="shared" si="702"/>
        <v>5853359.9350539958</v>
      </c>
      <c r="BM137" s="41">
        <f t="shared" si="702"/>
        <v>5838542.5940805096</v>
      </c>
      <c r="BN137" s="41">
        <f t="shared" si="702"/>
        <v>5795198.3693660162</v>
      </c>
      <c r="BO137" s="41">
        <f t="shared" si="702"/>
        <v>5940104.8384102415</v>
      </c>
    </row>
    <row r="138" spans="1:79" x14ac:dyDescent="0.3">
      <c r="A138" t="str">
        <f>$A$68</f>
        <v>Inventory</v>
      </c>
      <c r="F138" s="13" t="s">
        <v>153</v>
      </c>
      <c r="H138" s="41">
        <f t="shared" ref="H138:AE138" si="703">H68</f>
        <v>8690055.5399999991</v>
      </c>
      <c r="I138" s="41">
        <f t="shared" si="703"/>
        <v>8651024.0800000001</v>
      </c>
      <c r="J138" s="41">
        <f t="shared" si="703"/>
        <v>8375141.6900000004</v>
      </c>
      <c r="K138" s="41">
        <f t="shared" si="703"/>
        <v>8843508.0700000003</v>
      </c>
      <c r="L138" s="41">
        <f t="shared" si="703"/>
        <v>8933976.7899999991</v>
      </c>
      <c r="M138" s="41">
        <f t="shared" si="703"/>
        <v>8825962.5</v>
      </c>
      <c r="N138" s="41">
        <f t="shared" si="703"/>
        <v>9038630.4800000004</v>
      </c>
      <c r="O138" s="41">
        <f t="shared" si="703"/>
        <v>8885996.8300000001</v>
      </c>
      <c r="P138" s="41">
        <f t="shared" si="703"/>
        <v>8633611.4299999997</v>
      </c>
      <c r="Q138" s="41">
        <f t="shared" si="703"/>
        <v>8246245.9500000002</v>
      </c>
      <c r="R138" s="41">
        <f t="shared" si="703"/>
        <v>8212186.3600000003</v>
      </c>
      <c r="S138" s="41">
        <f t="shared" si="703"/>
        <v>8311741.7300000004</v>
      </c>
      <c r="T138" s="41">
        <f t="shared" si="703"/>
        <v>8758719.0600000005</v>
      </c>
      <c r="U138" s="41">
        <f t="shared" si="703"/>
        <v>9071172.0700000003</v>
      </c>
      <c r="V138" s="41">
        <f t="shared" si="703"/>
        <v>9093294.8399999999</v>
      </c>
      <c r="W138" s="41">
        <f t="shared" si="703"/>
        <v>9155729.6099999994</v>
      </c>
      <c r="X138" s="41">
        <f t="shared" si="703"/>
        <v>9624112.2300000004</v>
      </c>
      <c r="Y138" s="41">
        <f t="shared" si="703"/>
        <v>9558785.9299999997</v>
      </c>
      <c r="Z138" s="41">
        <f t="shared" si="703"/>
        <v>9563178.0299999993</v>
      </c>
      <c r="AA138" s="41">
        <f t="shared" si="703"/>
        <v>9424047.1099999994</v>
      </c>
      <c r="AB138" s="41">
        <f t="shared" si="703"/>
        <v>9322185.4000000004</v>
      </c>
      <c r="AC138" s="41">
        <f t="shared" si="703"/>
        <v>9127243.5</v>
      </c>
      <c r="AD138" s="41">
        <f t="shared" si="703"/>
        <v>9067456.9399999995</v>
      </c>
      <c r="AE138" s="41">
        <f t="shared" si="703"/>
        <v>9324847.8800000008</v>
      </c>
      <c r="AF138" s="102">
        <f>(SUM(AD135:AF135)/90)*AF144</f>
        <v>9118459.8599779122</v>
      </c>
      <c r="AG138" s="41">
        <f t="shared" ref="AG138:BO138" si="704">(SUM(AE135:AG135)/90)*AG144</f>
        <v>9415285.6880737357</v>
      </c>
      <c r="AH138" s="41">
        <f t="shared" si="704"/>
        <v>9405766.3738846481</v>
      </c>
      <c r="AI138" s="41">
        <f t="shared" si="704"/>
        <v>9676844.8578883242</v>
      </c>
      <c r="AJ138" s="41">
        <f t="shared" si="704"/>
        <v>9823402.479302898</v>
      </c>
      <c r="AK138" s="41">
        <f t="shared" si="704"/>
        <v>9733709.5978873558</v>
      </c>
      <c r="AL138" s="41">
        <f t="shared" si="704"/>
        <v>9661610.4058912247</v>
      </c>
      <c r="AM138" s="41">
        <f t="shared" si="704"/>
        <v>9456598.8534613233</v>
      </c>
      <c r="AN138" s="41">
        <f t="shared" si="704"/>
        <v>9438354.7775826138</v>
      </c>
      <c r="AO138" s="41">
        <f t="shared" si="704"/>
        <v>9429508.5371616203</v>
      </c>
      <c r="AP138" s="41">
        <f t="shared" si="704"/>
        <v>9323467.2450674176</v>
      </c>
      <c r="AQ138" s="41">
        <f t="shared" si="704"/>
        <v>9548136.0765648652</v>
      </c>
      <c r="AR138" s="41">
        <f t="shared" si="704"/>
        <v>9466373.6352402121</v>
      </c>
      <c r="AS138" s="41">
        <f t="shared" si="704"/>
        <v>9757213.1890387721</v>
      </c>
      <c r="AT138" s="41">
        <f t="shared" si="704"/>
        <v>9754506.4737777691</v>
      </c>
      <c r="AU138" s="41">
        <f t="shared" si="704"/>
        <v>10030083.491442928</v>
      </c>
      <c r="AV138" s="41">
        <f t="shared" si="704"/>
        <v>10173497.317938341</v>
      </c>
      <c r="AW138" s="41">
        <f t="shared" si="704"/>
        <v>10080640.861757861</v>
      </c>
      <c r="AX138" s="41">
        <f t="shared" si="704"/>
        <v>10012067.878980419</v>
      </c>
      <c r="AY138" s="41">
        <f t="shared" si="704"/>
        <v>9804900.2158866804</v>
      </c>
      <c r="AZ138" s="41">
        <f t="shared" si="704"/>
        <v>9795244.7164390776</v>
      </c>
      <c r="BA138" s="41">
        <f t="shared" si="704"/>
        <v>9788504.2850858923</v>
      </c>
      <c r="BB138" s="41">
        <f t="shared" si="704"/>
        <v>9672590.1926876735</v>
      </c>
      <c r="BC138" s="41">
        <f t="shared" si="704"/>
        <v>9904296.59505748</v>
      </c>
      <c r="BD138" s="41">
        <f t="shared" si="704"/>
        <v>9826859.5302432198</v>
      </c>
      <c r="BE138" s="41">
        <f t="shared" si="704"/>
        <v>10150360.712252446</v>
      </c>
      <c r="BF138" s="41">
        <f t="shared" si="704"/>
        <v>10150008.396026257</v>
      </c>
      <c r="BG138" s="41">
        <f t="shared" si="704"/>
        <v>10430237.896638108</v>
      </c>
      <c r="BH138" s="41">
        <f t="shared" si="704"/>
        <v>10569392.339442499</v>
      </c>
      <c r="BI138" s="41">
        <f t="shared" si="704"/>
        <v>10472961.218566865</v>
      </c>
      <c r="BJ138" s="41">
        <f t="shared" si="704"/>
        <v>10408888.877566116</v>
      </c>
      <c r="BK138" s="41">
        <f t="shared" si="704"/>
        <v>10199716.574673107</v>
      </c>
      <c r="BL138" s="41">
        <f t="shared" si="704"/>
        <v>10200550.927816937</v>
      </c>
      <c r="BM138" s="41">
        <f t="shared" si="704"/>
        <v>10196395.593202397</v>
      </c>
      <c r="BN138" s="41">
        <f t="shared" si="704"/>
        <v>10068804.172311081</v>
      </c>
      <c r="BO138" s="41">
        <f t="shared" si="704"/>
        <v>10308387.216796312</v>
      </c>
    </row>
    <row r="139" spans="1:79" x14ac:dyDescent="0.3">
      <c r="A139" t="str">
        <f>$A$69</f>
        <v>Prepaid Expenses</v>
      </c>
      <c r="F139" s="13" t="s">
        <v>153</v>
      </c>
      <c r="H139" s="41">
        <f t="shared" ref="H139:AE139" si="705">H69</f>
        <v>504817.74</v>
      </c>
      <c r="I139" s="41">
        <f t="shared" si="705"/>
        <v>531738.76</v>
      </c>
      <c r="J139" s="41">
        <f t="shared" si="705"/>
        <v>558659.78</v>
      </c>
      <c r="K139" s="41">
        <f t="shared" si="705"/>
        <v>550571.67000000004</v>
      </c>
      <c r="L139" s="41">
        <f t="shared" si="705"/>
        <v>571506.68999999994</v>
      </c>
      <c r="M139" s="41">
        <f t="shared" si="705"/>
        <v>543160.03</v>
      </c>
      <c r="N139" s="41">
        <f t="shared" si="705"/>
        <v>544478.46</v>
      </c>
      <c r="O139" s="41">
        <f t="shared" si="705"/>
        <v>537400.41</v>
      </c>
      <c r="P139" s="41">
        <f t="shared" si="705"/>
        <v>530322.36</v>
      </c>
      <c r="Q139" s="41">
        <f t="shared" si="705"/>
        <v>521943.94</v>
      </c>
      <c r="R139" s="41">
        <f t="shared" si="705"/>
        <v>513565.53</v>
      </c>
      <c r="S139" s="41">
        <f t="shared" si="705"/>
        <v>557121.16</v>
      </c>
      <c r="T139" s="41">
        <f t="shared" si="705"/>
        <v>535106.80000000005</v>
      </c>
      <c r="U139" s="41">
        <f t="shared" si="705"/>
        <v>563643.09</v>
      </c>
      <c r="V139" s="41">
        <f t="shared" si="705"/>
        <v>592179.37</v>
      </c>
      <c r="W139" s="41">
        <f t="shared" si="705"/>
        <v>583605.97</v>
      </c>
      <c r="X139" s="41">
        <f t="shared" si="705"/>
        <v>605797.1</v>
      </c>
      <c r="Y139" s="41">
        <f t="shared" si="705"/>
        <v>575749.63</v>
      </c>
      <c r="Z139" s="41">
        <f t="shared" si="705"/>
        <v>577147.17000000004</v>
      </c>
      <c r="AA139" s="41">
        <f t="shared" si="705"/>
        <v>569644.43000000005</v>
      </c>
      <c r="AB139" s="41">
        <f t="shared" si="705"/>
        <v>562141.69999999995</v>
      </c>
      <c r="AC139" s="41">
        <f t="shared" si="705"/>
        <v>553260.57999999996</v>
      </c>
      <c r="AD139" s="41">
        <f t="shared" si="705"/>
        <v>544379.46</v>
      </c>
      <c r="AE139" s="41">
        <f t="shared" si="705"/>
        <v>590548.43000000005</v>
      </c>
      <c r="AF139" s="102">
        <f>AF134*AF146</f>
        <v>540117.51832267875</v>
      </c>
      <c r="AG139" s="41">
        <f t="shared" ref="AG139:BO139" si="706">AG134*AG146</f>
        <v>593837.16753931053</v>
      </c>
      <c r="AH139" s="41">
        <f t="shared" si="706"/>
        <v>590492.83019494952</v>
      </c>
      <c r="AI139" s="41">
        <f t="shared" si="706"/>
        <v>587716.16979347996</v>
      </c>
      <c r="AJ139" s="41">
        <f t="shared" si="706"/>
        <v>617461.56847945368</v>
      </c>
      <c r="AK139" s="41">
        <f t="shared" si="706"/>
        <v>574109.88113458001</v>
      </c>
      <c r="AL139" s="41">
        <f t="shared" si="706"/>
        <v>576843.10421990766</v>
      </c>
      <c r="AM139" s="41">
        <f t="shared" si="706"/>
        <v>581935.04506199411</v>
      </c>
      <c r="AN139" s="41">
        <f t="shared" si="706"/>
        <v>574270.43453147809</v>
      </c>
      <c r="AO139" s="41">
        <f t="shared" si="706"/>
        <v>576142.06732123648</v>
      </c>
      <c r="AP139" s="41">
        <f t="shared" si="706"/>
        <v>560245.69651049294</v>
      </c>
      <c r="AQ139" s="41">
        <f t="shared" si="706"/>
        <v>614972.05260727403</v>
      </c>
      <c r="AR139" s="41">
        <f t="shared" si="706"/>
        <v>563935.26925441495</v>
      </c>
      <c r="AS139" s="41">
        <f t="shared" si="706"/>
        <v>621845.60205978178</v>
      </c>
      <c r="AT139" s="41">
        <f t="shared" si="706"/>
        <v>615404.56014722702</v>
      </c>
      <c r="AU139" s="41">
        <f t="shared" si="706"/>
        <v>612353.8196321557</v>
      </c>
      <c r="AV139" s="41">
        <f t="shared" si="706"/>
        <v>644515.64111443388</v>
      </c>
      <c r="AW139" s="41">
        <f t="shared" si="706"/>
        <v>598330.44678657304</v>
      </c>
      <c r="AX139" s="41">
        <f t="shared" si="706"/>
        <v>602446.45665145654</v>
      </c>
      <c r="AY139" s="41">
        <f t="shared" si="706"/>
        <v>608681.3727925946</v>
      </c>
      <c r="AZ139" s="41">
        <f t="shared" si="706"/>
        <v>600664.48894793552</v>
      </c>
      <c r="BA139" s="41">
        <f t="shared" si="706"/>
        <v>602283.29498496256</v>
      </c>
      <c r="BB139" s="41">
        <f t="shared" si="706"/>
        <v>584637.70644866233</v>
      </c>
      <c r="BC139" s="41">
        <f t="shared" si="706"/>
        <v>642875.10878511204</v>
      </c>
      <c r="BD139" s="41">
        <f t="shared" si="706"/>
        <v>591253.48408150638</v>
      </c>
      <c r="BE139" s="41">
        <f t="shared" si="706"/>
        <v>654094.33849953639</v>
      </c>
      <c r="BF139" s="41">
        <f t="shared" si="706"/>
        <v>643900.83354865946</v>
      </c>
      <c r="BG139" s="41">
        <f t="shared" si="706"/>
        <v>640525.41567676619</v>
      </c>
      <c r="BH139" s="41">
        <f t="shared" si="706"/>
        <v>675533.95466049644</v>
      </c>
      <c r="BI139" s="41">
        <f t="shared" si="706"/>
        <v>626036.10441034089</v>
      </c>
      <c r="BJ139" s="41">
        <f t="shared" si="706"/>
        <v>631824.00054312882</v>
      </c>
      <c r="BK139" s="41">
        <f t="shared" si="706"/>
        <v>639432.35585008806</v>
      </c>
      <c r="BL139" s="41">
        <f t="shared" si="706"/>
        <v>631010.45376033697</v>
      </c>
      <c r="BM139" s="41">
        <f t="shared" si="706"/>
        <v>632316.4603944259</v>
      </c>
      <c r="BN139" s="41">
        <f t="shared" si="706"/>
        <v>612593.26143400662</v>
      </c>
      <c r="BO139" s="41">
        <f t="shared" si="706"/>
        <v>674932.40588336322</v>
      </c>
    </row>
    <row r="140" spans="1:79" x14ac:dyDescent="0.3">
      <c r="A140" t="str">
        <f>$A$75</f>
        <v>Accounts Payable</v>
      </c>
      <c r="F140" s="13" t="s">
        <v>153</v>
      </c>
      <c r="H140" s="41">
        <f t="shared" ref="H140:AE140" si="707">H75</f>
        <v>5946446.8200000003</v>
      </c>
      <c r="I140" s="41">
        <f t="shared" si="707"/>
        <v>5755567.9400000004</v>
      </c>
      <c r="J140" s="41">
        <f t="shared" si="707"/>
        <v>5834717.4100000001</v>
      </c>
      <c r="K140" s="41">
        <f t="shared" si="707"/>
        <v>6078904.3499999996</v>
      </c>
      <c r="L140" s="41">
        <f t="shared" si="707"/>
        <v>6198999.4400000004</v>
      </c>
      <c r="M140" s="41">
        <f t="shared" si="707"/>
        <v>5877417.0499999998</v>
      </c>
      <c r="N140" s="41">
        <f t="shared" si="707"/>
        <v>6196527.6900000004</v>
      </c>
      <c r="O140" s="41">
        <f t="shared" si="707"/>
        <v>5765581.71</v>
      </c>
      <c r="P140" s="41">
        <f t="shared" si="707"/>
        <v>5815798.8399999999</v>
      </c>
      <c r="Q140" s="41">
        <f t="shared" si="707"/>
        <v>5814845.6399999997</v>
      </c>
      <c r="R140" s="41">
        <f t="shared" si="707"/>
        <v>5775249.1500000004</v>
      </c>
      <c r="S140" s="41">
        <f t="shared" si="707"/>
        <v>5902158.6200000001</v>
      </c>
      <c r="T140" s="41">
        <f t="shared" si="707"/>
        <v>5624656.6399999997</v>
      </c>
      <c r="U140" s="41">
        <f t="shared" si="707"/>
        <v>6162203.9299999997</v>
      </c>
      <c r="V140" s="41">
        <f t="shared" si="707"/>
        <v>6359013.8499999996</v>
      </c>
      <c r="W140" s="41">
        <f t="shared" si="707"/>
        <v>6066705.8399999999</v>
      </c>
      <c r="X140" s="41">
        <f t="shared" si="707"/>
        <v>6396276.1299999999</v>
      </c>
      <c r="Y140" s="41">
        <f t="shared" si="707"/>
        <v>6255587.2000000002</v>
      </c>
      <c r="Z140" s="41">
        <f t="shared" si="707"/>
        <v>6523065.2300000004</v>
      </c>
      <c r="AA140" s="41">
        <f t="shared" si="707"/>
        <v>5946923.7599999998</v>
      </c>
      <c r="AB140" s="41">
        <f t="shared" si="707"/>
        <v>6088457.75</v>
      </c>
      <c r="AC140" s="41">
        <f t="shared" si="707"/>
        <v>6027373.1600000001</v>
      </c>
      <c r="AD140" s="41">
        <f t="shared" si="707"/>
        <v>5922090.7999999998</v>
      </c>
      <c r="AE140" s="41">
        <f t="shared" si="707"/>
        <v>6023998.8700000001</v>
      </c>
      <c r="AF140" s="102">
        <f>(SUM(AD135:AF135)/90)*AF145</f>
        <v>5955410.747773747</v>
      </c>
      <c r="AG140" s="41">
        <f t="shared" ref="AG140:BO140" si="708">(SUM(AE135:AG135)/90)*AG145</f>
        <v>6149272.4035800584</v>
      </c>
      <c r="AH140" s="41">
        <f t="shared" si="708"/>
        <v>6143055.1885126382</v>
      </c>
      <c r="AI140" s="41">
        <f t="shared" si="708"/>
        <v>6320100.8455551658</v>
      </c>
      <c r="AJ140" s="41">
        <f t="shared" si="708"/>
        <v>6415819.9524156777</v>
      </c>
      <c r="AK140" s="41">
        <f t="shared" si="708"/>
        <v>6357240.1090886919</v>
      </c>
      <c r="AL140" s="41">
        <f t="shared" si="708"/>
        <v>6310150.9833467258</v>
      </c>
      <c r="AM140" s="41">
        <f t="shared" si="708"/>
        <v>6176254.6870963443</v>
      </c>
      <c r="AN140" s="41">
        <f t="shared" si="708"/>
        <v>6164339.1918000225</v>
      </c>
      <c r="AO140" s="41">
        <f t="shared" si="708"/>
        <v>6158561.5718850847</v>
      </c>
      <c r="AP140" s="41">
        <f t="shared" si="708"/>
        <v>6089304.322268025</v>
      </c>
      <c r="AQ140" s="41">
        <f t="shared" si="708"/>
        <v>6236039.0992298992</v>
      </c>
      <c r="AR140" s="41">
        <f t="shared" si="708"/>
        <v>6182638.752098226</v>
      </c>
      <c r="AS140" s="41">
        <f t="shared" si="708"/>
        <v>6372590.6772223283</v>
      </c>
      <c r="AT140" s="41">
        <f t="shared" si="708"/>
        <v>6370822.8785585118</v>
      </c>
      <c r="AU140" s="41">
        <f t="shared" si="708"/>
        <v>6550806.599279359</v>
      </c>
      <c r="AV140" s="41">
        <f t="shared" si="708"/>
        <v>6644472.4438194931</v>
      </c>
      <c r="AW140" s="41">
        <f t="shared" si="708"/>
        <v>6583826.4196411567</v>
      </c>
      <c r="AX140" s="41">
        <f t="shared" si="708"/>
        <v>6539040.3170634471</v>
      </c>
      <c r="AY140" s="41">
        <f t="shared" si="708"/>
        <v>6403735.8307439117</v>
      </c>
      <c r="AZ140" s="41">
        <f t="shared" si="708"/>
        <v>6397429.6709243385</v>
      </c>
      <c r="BA140" s="41">
        <f t="shared" si="708"/>
        <v>6393027.3883084357</v>
      </c>
      <c r="BB140" s="41">
        <f t="shared" si="708"/>
        <v>6317322.0562362205</v>
      </c>
      <c r="BC140" s="41">
        <f t="shared" si="708"/>
        <v>6468653.1823464232</v>
      </c>
      <c r="BD140" s="41">
        <f t="shared" si="708"/>
        <v>6418077.8072115248</v>
      </c>
      <c r="BE140" s="41">
        <f t="shared" si="708"/>
        <v>6629361.5597135536</v>
      </c>
      <c r="BF140" s="41">
        <f t="shared" si="708"/>
        <v>6629131.4563987087</v>
      </c>
      <c r="BG140" s="41">
        <f t="shared" si="708"/>
        <v>6812153.7875175886</v>
      </c>
      <c r="BH140" s="41">
        <f t="shared" si="708"/>
        <v>6903037.7610178823</v>
      </c>
      <c r="BI140" s="41">
        <f t="shared" si="708"/>
        <v>6840057.0666351356</v>
      </c>
      <c r="BJ140" s="41">
        <f t="shared" si="708"/>
        <v>6798210.4045792241</v>
      </c>
      <c r="BK140" s="41">
        <f t="shared" si="708"/>
        <v>6661596.6562144179</v>
      </c>
      <c r="BL140" s="41">
        <f t="shared" si="708"/>
        <v>6662141.5854849853</v>
      </c>
      <c r="BM140" s="41">
        <f t="shared" si="708"/>
        <v>6659427.6705471529</v>
      </c>
      <c r="BN140" s="41">
        <f t="shared" si="708"/>
        <v>6576095.6900407756</v>
      </c>
      <c r="BO140" s="41">
        <f t="shared" si="708"/>
        <v>6732571.1760353101</v>
      </c>
    </row>
    <row r="141" spans="1:79" x14ac:dyDescent="0.3">
      <c r="A141" t="str">
        <f>$A$76</f>
        <v>Accrued Expenses</v>
      </c>
      <c r="F141" s="13" t="s">
        <v>153</v>
      </c>
      <c r="H141" s="41">
        <f t="shared" ref="H141:AE141" si="709">H76</f>
        <v>501879.7</v>
      </c>
      <c r="I141" s="41">
        <f t="shared" si="709"/>
        <v>528644.04</v>
      </c>
      <c r="J141" s="41">
        <f t="shared" si="709"/>
        <v>555408.38</v>
      </c>
      <c r="K141" s="41">
        <f t="shared" si="709"/>
        <v>547367.34</v>
      </c>
      <c r="L141" s="41">
        <f t="shared" si="709"/>
        <v>568180.53</v>
      </c>
      <c r="M141" s="41">
        <f t="shared" si="709"/>
        <v>539998.84</v>
      </c>
      <c r="N141" s="41">
        <f t="shared" si="709"/>
        <v>541309.59</v>
      </c>
      <c r="O141" s="41">
        <f t="shared" si="709"/>
        <v>534272.74</v>
      </c>
      <c r="P141" s="41">
        <f t="shared" si="709"/>
        <v>527235.88</v>
      </c>
      <c r="Q141" s="41">
        <f t="shared" si="709"/>
        <v>518906.23</v>
      </c>
      <c r="R141" s="41">
        <f t="shared" si="709"/>
        <v>510576.58</v>
      </c>
      <c r="S141" s="41">
        <f t="shared" si="709"/>
        <v>553878.72</v>
      </c>
      <c r="T141" s="41">
        <f t="shared" si="709"/>
        <v>531992.48</v>
      </c>
      <c r="U141" s="41">
        <f t="shared" si="709"/>
        <v>560362.68000000005</v>
      </c>
      <c r="V141" s="41">
        <f t="shared" si="709"/>
        <v>588732.89</v>
      </c>
      <c r="W141" s="41">
        <f t="shared" si="709"/>
        <v>580209.38</v>
      </c>
      <c r="X141" s="41">
        <f t="shared" si="709"/>
        <v>602271.36</v>
      </c>
      <c r="Y141" s="41">
        <f t="shared" si="709"/>
        <v>572398.77</v>
      </c>
      <c r="Z141" s="41">
        <f t="shared" si="709"/>
        <v>573788.17000000004</v>
      </c>
      <c r="AA141" s="41">
        <f t="shared" si="709"/>
        <v>566329.1</v>
      </c>
      <c r="AB141" s="41">
        <f t="shared" si="709"/>
        <v>558870.03</v>
      </c>
      <c r="AC141" s="41">
        <f t="shared" si="709"/>
        <v>550040.6</v>
      </c>
      <c r="AD141" s="41">
        <f t="shared" si="709"/>
        <v>541211.17000000004</v>
      </c>
      <c r="AE141" s="41">
        <f t="shared" si="709"/>
        <v>587111.43999999994</v>
      </c>
      <c r="AF141" s="102">
        <f>AF134*AF147</f>
        <v>536974.03606958082</v>
      </c>
      <c r="AG141" s="41">
        <f t="shared" ref="AG141:BO141" si="710">AG134*AG147</f>
        <v>590381.03709720436</v>
      </c>
      <c r="AH141" s="41">
        <f t="shared" si="710"/>
        <v>587056.16378563957</v>
      </c>
      <c r="AI141" s="41">
        <f t="shared" si="710"/>
        <v>584295.66353894887</v>
      </c>
      <c r="AJ141" s="41">
        <f t="shared" si="710"/>
        <v>613867.94409838773</v>
      </c>
      <c r="AK141" s="41">
        <f t="shared" si="710"/>
        <v>570768.56343712925</v>
      </c>
      <c r="AL141" s="41">
        <f t="shared" si="710"/>
        <v>573485.87917272095</v>
      </c>
      <c r="AM141" s="41">
        <f t="shared" si="710"/>
        <v>578548.1849351665</v>
      </c>
      <c r="AN141" s="41">
        <f t="shared" si="710"/>
        <v>570928.18241376372</v>
      </c>
      <c r="AO141" s="41">
        <f t="shared" si="710"/>
        <v>572788.92230658885</v>
      </c>
      <c r="AP141" s="41">
        <f t="shared" si="710"/>
        <v>556985.06832382642</v>
      </c>
      <c r="AQ141" s="41">
        <f t="shared" si="710"/>
        <v>611392.91720073216</v>
      </c>
      <c r="AR141" s="41">
        <f t="shared" si="710"/>
        <v>560653.16776601586</v>
      </c>
      <c r="AS141" s="41">
        <f t="shared" si="710"/>
        <v>618226.46261710569</v>
      </c>
      <c r="AT141" s="41">
        <f t="shared" si="710"/>
        <v>611822.90754816681</v>
      </c>
      <c r="AU141" s="41">
        <f t="shared" si="710"/>
        <v>608789.92233327113</v>
      </c>
      <c r="AV141" s="41">
        <f t="shared" si="710"/>
        <v>640764.56211596134</v>
      </c>
      <c r="AW141" s="41">
        <f t="shared" si="710"/>
        <v>594848.16547341982</v>
      </c>
      <c r="AX141" s="41">
        <f t="shared" si="710"/>
        <v>598940.22017387161</v>
      </c>
      <c r="AY141" s="41">
        <f t="shared" si="710"/>
        <v>605138.84912273323</v>
      </c>
      <c r="AZ141" s="41">
        <f t="shared" si="710"/>
        <v>597168.62351676472</v>
      </c>
      <c r="BA141" s="41">
        <f t="shared" si="710"/>
        <v>598778.00810776197</v>
      </c>
      <c r="BB141" s="41">
        <f t="shared" si="710"/>
        <v>581235.11684108851</v>
      </c>
      <c r="BC141" s="41">
        <f t="shared" si="710"/>
        <v>639133.57767962187</v>
      </c>
      <c r="BD141" s="41">
        <f t="shared" si="710"/>
        <v>587812.39066897577</v>
      </c>
      <c r="BE141" s="41">
        <f t="shared" si="710"/>
        <v>650287.51151249395</v>
      </c>
      <c r="BF141" s="41">
        <f t="shared" si="710"/>
        <v>640153.33272828069</v>
      </c>
      <c r="BG141" s="41">
        <f t="shared" si="710"/>
        <v>636797.55977775564</v>
      </c>
      <c r="BH141" s="41">
        <f t="shared" si="710"/>
        <v>671602.34917501814</v>
      </c>
      <c r="BI141" s="41">
        <f t="shared" si="710"/>
        <v>622392.57625720138</v>
      </c>
      <c r="BJ141" s="41">
        <f t="shared" si="710"/>
        <v>628146.78685275163</v>
      </c>
      <c r="BK141" s="41">
        <f t="shared" si="710"/>
        <v>635710.86155582126</v>
      </c>
      <c r="BL141" s="41">
        <f t="shared" si="710"/>
        <v>627337.97490966972</v>
      </c>
      <c r="BM141" s="41">
        <f t="shared" si="710"/>
        <v>628636.38058926736</v>
      </c>
      <c r="BN141" s="41">
        <f t="shared" si="710"/>
        <v>609027.97058459045</v>
      </c>
      <c r="BO141" s="41">
        <f t="shared" si="710"/>
        <v>671004.3014098705</v>
      </c>
    </row>
    <row r="143" spans="1:79" x14ac:dyDescent="0.3">
      <c r="A143" t="s">
        <v>144</v>
      </c>
      <c r="F143" s="13" t="s">
        <v>145</v>
      </c>
      <c r="H143" s="46"/>
      <c r="I143" s="46"/>
      <c r="J143" s="46"/>
      <c r="K143" s="98">
        <f t="shared" ref="K143:P143" si="711">(AVERAGE(H137:K137)/SUM(I133:K133))*90</f>
        <v>29.884606322879652</v>
      </c>
      <c r="L143" s="98">
        <f t="shared" si="711"/>
        <v>29.623692319744265</v>
      </c>
      <c r="M143" s="98">
        <f t="shared" si="711"/>
        <v>30.708030136692631</v>
      </c>
      <c r="N143" s="98">
        <f t="shared" si="711"/>
        <v>31.233185435170956</v>
      </c>
      <c r="O143" s="98">
        <f t="shared" si="711"/>
        <v>31.510053440850843</v>
      </c>
      <c r="P143" s="98">
        <f t="shared" si="711"/>
        <v>31.431860896650988</v>
      </c>
      <c r="Q143" s="98">
        <f t="shared" ref="Q143:AE143" si="712">(AVERAGE(N137:Q137)/SUM(O133:Q133))*90</f>
        <v>31.059223663609519</v>
      </c>
      <c r="R143" s="98">
        <f t="shared" si="712"/>
        <v>31.251827835091646</v>
      </c>
      <c r="S143" s="98">
        <f t="shared" si="712"/>
        <v>31.099255465627195</v>
      </c>
      <c r="T143" s="98">
        <f t="shared" si="712"/>
        <v>31.854841185524641</v>
      </c>
      <c r="U143" s="98">
        <f t="shared" si="712"/>
        <v>31.219019152882286</v>
      </c>
      <c r="V143" s="98">
        <f t="shared" si="712"/>
        <v>31.200302591070148</v>
      </c>
      <c r="W143" s="98">
        <f t="shared" si="712"/>
        <v>30.72928312604542</v>
      </c>
      <c r="X143" s="98">
        <f t="shared" si="712"/>
        <v>30.855772395664243</v>
      </c>
      <c r="Y143" s="98">
        <f t="shared" si="712"/>
        <v>32.054663052139716</v>
      </c>
      <c r="Z143" s="98">
        <f t="shared" si="712"/>
        <v>33.113445546019321</v>
      </c>
      <c r="AA143" s="98">
        <f t="shared" si="712"/>
        <v>33.422279067354374</v>
      </c>
      <c r="AB143" s="98">
        <f t="shared" si="712"/>
        <v>32.689399781846113</v>
      </c>
      <c r="AC143" s="98">
        <f t="shared" si="712"/>
        <v>31.744105496699564</v>
      </c>
      <c r="AD143" s="98">
        <f t="shared" si="712"/>
        <v>31.026589125184451</v>
      </c>
      <c r="AE143" s="98">
        <f t="shared" si="712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13">AK143</f>
        <v>45</v>
      </c>
      <c r="AM143" s="99">
        <f t="shared" si="713"/>
        <v>45</v>
      </c>
      <c r="AN143" s="99">
        <f t="shared" si="713"/>
        <v>45</v>
      </c>
      <c r="AO143" s="99">
        <f t="shared" si="713"/>
        <v>45</v>
      </c>
      <c r="AP143" s="99">
        <f t="shared" si="713"/>
        <v>45</v>
      </c>
      <c r="AQ143" s="99">
        <f t="shared" si="713"/>
        <v>45</v>
      </c>
      <c r="AR143" s="99">
        <f t="shared" si="713"/>
        <v>45</v>
      </c>
      <c r="AS143" s="99">
        <f t="shared" si="713"/>
        <v>45</v>
      </c>
      <c r="AT143" s="99">
        <f t="shared" si="713"/>
        <v>45</v>
      </c>
      <c r="AU143" s="99">
        <f t="shared" si="713"/>
        <v>45</v>
      </c>
      <c r="AV143" s="99">
        <f t="shared" si="713"/>
        <v>45</v>
      </c>
      <c r="AW143" s="99">
        <f t="shared" si="713"/>
        <v>45</v>
      </c>
      <c r="AX143" s="99">
        <f t="shared" si="713"/>
        <v>45</v>
      </c>
      <c r="AY143" s="99">
        <f t="shared" si="713"/>
        <v>45</v>
      </c>
      <c r="AZ143" s="99">
        <f t="shared" si="713"/>
        <v>45</v>
      </c>
      <c r="BA143" s="99">
        <f t="shared" si="713"/>
        <v>45</v>
      </c>
      <c r="BB143" s="99">
        <f t="shared" si="713"/>
        <v>45</v>
      </c>
      <c r="BC143" s="99">
        <f t="shared" si="713"/>
        <v>45</v>
      </c>
      <c r="BD143" s="99">
        <f t="shared" si="713"/>
        <v>45</v>
      </c>
      <c r="BE143" s="99">
        <f t="shared" si="713"/>
        <v>45</v>
      </c>
      <c r="BF143" s="99">
        <f t="shared" si="713"/>
        <v>45</v>
      </c>
      <c r="BG143" s="99">
        <f t="shared" si="713"/>
        <v>45</v>
      </c>
      <c r="BH143" s="99">
        <f t="shared" si="713"/>
        <v>45</v>
      </c>
      <c r="BI143" s="99">
        <f t="shared" si="713"/>
        <v>45</v>
      </c>
      <c r="BJ143" s="99">
        <f t="shared" si="713"/>
        <v>45</v>
      </c>
      <c r="BK143" s="99">
        <f t="shared" si="713"/>
        <v>45</v>
      </c>
      <c r="BL143" s="99">
        <f t="shared" si="713"/>
        <v>45</v>
      </c>
      <c r="BM143" s="99">
        <f t="shared" si="713"/>
        <v>45</v>
      </c>
      <c r="BN143" s="99">
        <f t="shared" si="713"/>
        <v>45</v>
      </c>
      <c r="BO143" s="99">
        <f t="shared" si="713"/>
        <v>45</v>
      </c>
    </row>
    <row r="144" spans="1:79" x14ac:dyDescent="0.3">
      <c r="A144" t="s">
        <v>146</v>
      </c>
      <c r="F144" s="13" t="s">
        <v>147</v>
      </c>
      <c r="H144" s="46"/>
      <c r="I144" s="46"/>
      <c r="J144" s="46"/>
      <c r="K144" s="98">
        <f t="shared" ref="K144:S144" si="714">(AVERAGE(H138:K138)/SUM(I135:K135))*90</f>
        <v>89.533936779261026</v>
      </c>
      <c r="L144" s="98">
        <f t="shared" si="714"/>
        <v>87.991185529845694</v>
      </c>
      <c r="M144" s="98">
        <f t="shared" si="714"/>
        <v>89.209225316694173</v>
      </c>
      <c r="N144" s="98">
        <f t="shared" si="714"/>
        <v>91.331930653959702</v>
      </c>
      <c r="O144" s="98">
        <f t="shared" si="714"/>
        <v>93.570941346563103</v>
      </c>
      <c r="P144" s="98">
        <f t="shared" si="714"/>
        <v>93.258072036904181</v>
      </c>
      <c r="Q144" s="98">
        <f t="shared" si="714"/>
        <v>92.979919728550755</v>
      </c>
      <c r="R144" s="98">
        <f t="shared" si="714"/>
        <v>92.109472051938411</v>
      </c>
      <c r="S144" s="98">
        <f t="shared" si="714"/>
        <v>89.079892206125749</v>
      </c>
      <c r="T144" s="98">
        <f t="shared" ref="T144:AE144" si="715">(AVERAGE(Q138:T138)/SUM(R135:T135))*90</f>
        <v>89.476648438992001</v>
      </c>
      <c r="U144" s="98">
        <f t="shared" si="715"/>
        <v>89.149799803495441</v>
      </c>
      <c r="V144" s="98">
        <f t="shared" si="715"/>
        <v>89.514634390165298</v>
      </c>
      <c r="W144" s="98">
        <f t="shared" si="715"/>
        <v>89.047953631790392</v>
      </c>
      <c r="X144" s="98">
        <f t="shared" si="715"/>
        <v>88.449207024421241</v>
      </c>
      <c r="Y144" s="98">
        <f t="shared" si="715"/>
        <v>91.240179776282616</v>
      </c>
      <c r="Z144" s="98">
        <f t="shared" si="715"/>
        <v>92.471819479102464</v>
      </c>
      <c r="AA144" s="98">
        <f t="shared" si="715"/>
        <v>95.72761203687925</v>
      </c>
      <c r="AB144" s="98">
        <f t="shared" si="715"/>
        <v>95.114593521998799</v>
      </c>
      <c r="AC144" s="98">
        <f t="shared" si="715"/>
        <v>95.014455348894401</v>
      </c>
      <c r="AD144" s="98">
        <f t="shared" si="715"/>
        <v>95.426799414670356</v>
      </c>
      <c r="AE144" s="98">
        <f t="shared" si="715"/>
        <v>93.623024541419696</v>
      </c>
      <c r="AF144" s="99">
        <f t="shared" ref="AF144" si="716">AE144</f>
        <v>93.623024541419696</v>
      </c>
      <c r="AG144" s="99">
        <f t="shared" ref="AG144" si="717">AF144</f>
        <v>93.623024541419696</v>
      </c>
      <c r="AH144" s="99">
        <f t="shared" ref="AH144" si="718">AG144</f>
        <v>93.623024541419696</v>
      </c>
      <c r="AI144" s="99">
        <f t="shared" ref="AI144" si="719">AH144</f>
        <v>93.623024541419696</v>
      </c>
      <c r="AJ144" s="99">
        <f t="shared" ref="AJ144" si="720">AI144</f>
        <v>93.623024541419696</v>
      </c>
      <c r="AK144" s="99">
        <f t="shared" ref="AK144" si="721">AJ144</f>
        <v>93.623024541419696</v>
      </c>
      <c r="AL144" s="99">
        <f t="shared" si="713"/>
        <v>93.623024541419696</v>
      </c>
      <c r="AM144" s="99">
        <f t="shared" si="713"/>
        <v>93.623024541419696</v>
      </c>
      <c r="AN144" s="99">
        <f t="shared" si="713"/>
        <v>93.623024541419696</v>
      </c>
      <c r="AO144" s="99">
        <f t="shared" si="713"/>
        <v>93.623024541419696</v>
      </c>
      <c r="AP144" s="99">
        <f t="shared" si="713"/>
        <v>93.623024541419696</v>
      </c>
      <c r="AQ144" s="99">
        <f t="shared" si="713"/>
        <v>93.623024541419696</v>
      </c>
      <c r="AR144" s="99">
        <f t="shared" si="713"/>
        <v>93.623024541419696</v>
      </c>
      <c r="AS144" s="99">
        <f t="shared" si="713"/>
        <v>93.623024541419696</v>
      </c>
      <c r="AT144" s="99">
        <f t="shared" si="713"/>
        <v>93.623024541419696</v>
      </c>
      <c r="AU144" s="99">
        <f t="shared" si="713"/>
        <v>93.623024541419696</v>
      </c>
      <c r="AV144" s="99">
        <f t="shared" si="713"/>
        <v>93.623024541419696</v>
      </c>
      <c r="AW144" s="99">
        <f t="shared" si="713"/>
        <v>93.623024541419696</v>
      </c>
      <c r="AX144" s="99">
        <f t="shared" si="713"/>
        <v>93.623024541419696</v>
      </c>
      <c r="AY144" s="99">
        <f t="shared" si="713"/>
        <v>93.623024541419696</v>
      </c>
      <c r="AZ144" s="99">
        <f t="shared" si="713"/>
        <v>93.623024541419696</v>
      </c>
      <c r="BA144" s="99">
        <f t="shared" si="713"/>
        <v>93.623024541419696</v>
      </c>
      <c r="BB144" s="99">
        <f t="shared" si="713"/>
        <v>93.623024541419696</v>
      </c>
      <c r="BC144" s="99">
        <f t="shared" si="713"/>
        <v>93.623024541419696</v>
      </c>
      <c r="BD144" s="99">
        <f t="shared" si="713"/>
        <v>93.623024541419696</v>
      </c>
      <c r="BE144" s="99">
        <f t="shared" si="713"/>
        <v>93.623024541419696</v>
      </c>
      <c r="BF144" s="99">
        <f t="shared" si="713"/>
        <v>93.623024541419696</v>
      </c>
      <c r="BG144" s="99">
        <f t="shared" si="713"/>
        <v>93.623024541419696</v>
      </c>
      <c r="BH144" s="99">
        <f t="shared" si="713"/>
        <v>93.623024541419696</v>
      </c>
      <c r="BI144" s="99">
        <f t="shared" si="713"/>
        <v>93.623024541419696</v>
      </c>
      <c r="BJ144" s="99">
        <f t="shared" si="713"/>
        <v>93.623024541419696</v>
      </c>
      <c r="BK144" s="99">
        <f t="shared" si="713"/>
        <v>93.623024541419696</v>
      </c>
      <c r="BL144" s="99">
        <f t="shared" si="713"/>
        <v>93.623024541419696</v>
      </c>
      <c r="BM144" s="99">
        <f t="shared" si="713"/>
        <v>93.623024541419696</v>
      </c>
      <c r="BN144" s="99">
        <f t="shared" si="713"/>
        <v>93.623024541419696</v>
      </c>
      <c r="BO144" s="99">
        <f t="shared" si="713"/>
        <v>93.623024541419696</v>
      </c>
    </row>
    <row r="145" spans="1:79" x14ac:dyDescent="0.3">
      <c r="A145" t="s">
        <v>148</v>
      </c>
      <c r="F145" s="13" t="s">
        <v>149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22">(AVERAGE(I140:L140)/SUM(J135:L135))*90</f>
        <v>60.343964522758135</v>
      </c>
      <c r="M145" s="98">
        <f t="shared" si="722"/>
        <v>61.184078195411423</v>
      </c>
      <c r="N145" s="98">
        <f t="shared" si="722"/>
        <v>62.401001176807114</v>
      </c>
      <c r="O145" s="98">
        <f t="shared" si="722"/>
        <v>63.033061920696795</v>
      </c>
      <c r="P145" s="98">
        <f t="shared" si="722"/>
        <v>62.345621849374858</v>
      </c>
      <c r="Q145" s="98">
        <f t="shared" ref="Q145" si="723">(AVERAGE(N140:Q140)/SUM(O135:Q135))*90</f>
        <v>63.02786498569057</v>
      </c>
      <c r="R145" s="98">
        <f t="shared" ref="R145" si="724">(AVERAGE(O140:R140)/SUM(P135:R135))*90</f>
        <v>62.814462647865113</v>
      </c>
      <c r="S145" s="98">
        <f t="shared" ref="S145" si="725">(AVERAGE(P140:S140)/SUM(Q135:S135))*90</f>
        <v>62.156990674887936</v>
      </c>
      <c r="T145" s="98">
        <f t="shared" ref="T145" si="726">(AVERAGE(Q140:T140)/SUM(R135:T135))*90</f>
        <v>61.69078195843128</v>
      </c>
      <c r="U145" s="98">
        <f t="shared" ref="U145" si="727">(AVERAGE(R140:U140)/SUM(S135:U135))*90</f>
        <v>60.890895758940204</v>
      </c>
      <c r="V145" s="98">
        <f t="shared" ref="V145" si="728">(AVERAGE(S140:V140)/SUM(T135:V135))*90</f>
        <v>61.094233077657634</v>
      </c>
      <c r="W145" s="98">
        <f t="shared" ref="W145" si="729">(AVERAGE(T140:W140)/SUM(U135:W135))*90</f>
        <v>59.760131080372233</v>
      </c>
      <c r="X145" s="98">
        <f t="shared" ref="X145" si="730">(AVERAGE(U140:X140)/SUM(V135:X135))*90</f>
        <v>59.815238958212831</v>
      </c>
      <c r="Y145" s="98">
        <f t="shared" ref="Y145" si="731">(AVERAGE(V140:Y140)/SUM(W135:Y135))*90</f>
        <v>61.126520455248716</v>
      </c>
      <c r="Z145" s="98">
        <f t="shared" ref="Z145" si="732">(AVERAGE(W140:Z140)/SUM(X135:Z135))*90</f>
        <v>61.583869431210651</v>
      </c>
      <c r="AA145" s="98">
        <f t="shared" ref="AA145" si="733">(AVERAGE(X140:AA140)/SUM(Y135:AA135))*90</f>
        <v>63.003593507824341</v>
      </c>
      <c r="AB145" s="98">
        <f t="shared" ref="AB145" si="734">(AVERAGE(Y140:AB140)/SUM(Z135:AB135))*90</f>
        <v>62.326093446619907</v>
      </c>
      <c r="AC145" s="98">
        <f t="shared" ref="AC145" si="735">(AVERAGE(Z140:AC140)/SUM(AA135:AC135))*90</f>
        <v>62.398960243844208</v>
      </c>
      <c r="AD145" s="98">
        <f t="shared" ref="AD145" si="736">(AVERAGE(AA140:AD140)/SUM(AB135:AD135))*90</f>
        <v>61.958290028989516</v>
      </c>
      <c r="AE145" s="98">
        <f t="shared" ref="AE145" si="737">(AVERAGE(AB140:AE140)/SUM(AC135:AE135))*90</f>
        <v>61.146682132173879</v>
      </c>
      <c r="AF145" s="99">
        <f t="shared" ref="AF145:AF147" si="738">AE145</f>
        <v>61.146682132173879</v>
      </c>
      <c r="AG145" s="99">
        <f t="shared" ref="AG145:AG147" si="739">AF145</f>
        <v>61.146682132173879</v>
      </c>
      <c r="AH145" s="99">
        <f t="shared" ref="AH145:AH147" si="740">AG145</f>
        <v>61.146682132173879</v>
      </c>
      <c r="AI145" s="99">
        <f t="shared" ref="AI145:AI147" si="741">AH145</f>
        <v>61.146682132173879</v>
      </c>
      <c r="AJ145" s="99">
        <f t="shared" ref="AJ145:AJ147" si="742">AI145</f>
        <v>61.146682132173879</v>
      </c>
      <c r="AK145" s="99">
        <f t="shared" ref="AK145:AK147" si="743">AJ145</f>
        <v>61.146682132173879</v>
      </c>
      <c r="AL145" s="99">
        <f t="shared" ref="AL145:AL147" si="744">AK145</f>
        <v>61.146682132173879</v>
      </c>
      <c r="AM145" s="99">
        <f t="shared" ref="AM145:AM147" si="745">AL145</f>
        <v>61.146682132173879</v>
      </c>
      <c r="AN145" s="99">
        <f t="shared" ref="AN145:AN147" si="746">AM145</f>
        <v>61.146682132173879</v>
      </c>
      <c r="AO145" s="99">
        <f t="shared" ref="AO145:AO147" si="747">AN145</f>
        <v>61.146682132173879</v>
      </c>
      <c r="AP145" s="99">
        <f t="shared" ref="AP145:AP147" si="748">AO145</f>
        <v>61.146682132173879</v>
      </c>
      <c r="AQ145" s="99">
        <f t="shared" ref="AQ145:AQ147" si="749">AP145</f>
        <v>61.146682132173879</v>
      </c>
      <c r="AR145" s="99">
        <f t="shared" ref="AR145:AR147" si="750">AQ145</f>
        <v>61.146682132173879</v>
      </c>
      <c r="AS145" s="99">
        <f t="shared" ref="AS145:AS147" si="751">AR145</f>
        <v>61.146682132173879</v>
      </c>
      <c r="AT145" s="99">
        <f t="shared" ref="AT145:AT147" si="752">AS145</f>
        <v>61.146682132173879</v>
      </c>
      <c r="AU145" s="99">
        <f t="shared" ref="AU145:AU147" si="753">AT145</f>
        <v>61.146682132173879</v>
      </c>
      <c r="AV145" s="99">
        <f t="shared" ref="AV145:AV147" si="754">AU145</f>
        <v>61.146682132173879</v>
      </c>
      <c r="AW145" s="99">
        <f t="shared" ref="AW145:AW147" si="755">AV145</f>
        <v>61.146682132173879</v>
      </c>
      <c r="AX145" s="99">
        <f t="shared" ref="AX145:AX147" si="756">AW145</f>
        <v>61.146682132173879</v>
      </c>
      <c r="AY145" s="99">
        <f t="shared" ref="AY145:AY147" si="757">AX145</f>
        <v>61.146682132173879</v>
      </c>
      <c r="AZ145" s="99">
        <f t="shared" ref="AZ145:AZ147" si="758">AY145</f>
        <v>61.146682132173879</v>
      </c>
      <c r="BA145" s="99">
        <f t="shared" ref="BA145:BA147" si="759">AZ145</f>
        <v>61.146682132173879</v>
      </c>
      <c r="BB145" s="99">
        <f t="shared" ref="BB145:BB147" si="760">BA145</f>
        <v>61.146682132173879</v>
      </c>
      <c r="BC145" s="99">
        <f t="shared" ref="BC145:BC147" si="761">BB145</f>
        <v>61.146682132173879</v>
      </c>
      <c r="BD145" s="99">
        <f t="shared" ref="BD145:BD147" si="762">BC145</f>
        <v>61.146682132173879</v>
      </c>
      <c r="BE145" s="99">
        <f t="shared" ref="BE145:BE147" si="763">BD145</f>
        <v>61.146682132173879</v>
      </c>
      <c r="BF145" s="99">
        <f t="shared" ref="BF145:BF147" si="764">BE145</f>
        <v>61.146682132173879</v>
      </c>
      <c r="BG145" s="99">
        <f t="shared" ref="BG145:BG147" si="765">BF145</f>
        <v>61.146682132173879</v>
      </c>
      <c r="BH145" s="99">
        <f t="shared" ref="BH145:BH147" si="766">BG145</f>
        <v>61.146682132173879</v>
      </c>
      <c r="BI145" s="99">
        <f t="shared" ref="BI145:BI147" si="767">BH145</f>
        <v>61.146682132173879</v>
      </c>
      <c r="BJ145" s="99">
        <f t="shared" ref="BJ145:BJ147" si="768">BI145</f>
        <v>61.146682132173879</v>
      </c>
      <c r="BK145" s="99">
        <f t="shared" ref="BK145:BK147" si="769">BJ145</f>
        <v>61.146682132173879</v>
      </c>
      <c r="BL145" s="99">
        <f t="shared" ref="BL145:BL147" si="770">BK145</f>
        <v>61.146682132173879</v>
      </c>
      <c r="BM145" s="99">
        <f t="shared" ref="BM145:BM147" si="771">BL145</f>
        <v>61.146682132173879</v>
      </c>
      <c r="BN145" s="99">
        <f t="shared" ref="BN145:BN147" si="772">BM145</f>
        <v>61.146682132173879</v>
      </c>
      <c r="BO145" s="99">
        <f t="shared" ref="BO145:BO147" si="773">BN145</f>
        <v>61.146682132173879</v>
      </c>
    </row>
    <row r="146" spans="1:79" x14ac:dyDescent="0.3">
      <c r="A146" t="s">
        <v>150</v>
      </c>
      <c r="F146" s="13" t="s">
        <v>152</v>
      </c>
      <c r="H146" s="32">
        <f>H139/H134</f>
        <v>0.12520965058657221</v>
      </c>
      <c r="I146" s="32">
        <f t="shared" ref="I146:AE146" si="774">I139/I134</f>
        <v>0.12520964935802922</v>
      </c>
      <c r="J146" s="32">
        <f t="shared" si="774"/>
        <v>0.12520964852851588</v>
      </c>
      <c r="K146" s="32">
        <f t="shared" si="774"/>
        <v>0.1252096499680781</v>
      </c>
      <c r="L146" s="32">
        <f t="shared" si="774"/>
        <v>0.1252096486692125</v>
      </c>
      <c r="M146" s="32">
        <f t="shared" si="774"/>
        <v>0.12520964996500442</v>
      </c>
      <c r="N146" s="32">
        <f t="shared" si="774"/>
        <v>0.12520964994936498</v>
      </c>
      <c r="O146" s="32">
        <f t="shared" si="774"/>
        <v>0.12520965028202488</v>
      </c>
      <c r="P146" s="32">
        <f t="shared" si="774"/>
        <v>0.12520965003232198</v>
      </c>
      <c r="Q146" s="32">
        <f t="shared" si="774"/>
        <v>0.12520964883305449</v>
      </c>
      <c r="R146" s="32">
        <f t="shared" si="774"/>
        <v>0.12520964972743609</v>
      </c>
      <c r="S146" s="32">
        <f t="shared" si="774"/>
        <v>0.1252096493692349</v>
      </c>
      <c r="T146" s="32">
        <f t="shared" si="774"/>
        <v>0.13131713500382702</v>
      </c>
      <c r="U146" s="32">
        <f t="shared" si="774"/>
        <v>0.12613783463302308</v>
      </c>
      <c r="V146" s="32">
        <f t="shared" si="774"/>
        <v>0.13270895739395649</v>
      </c>
      <c r="W146" s="32">
        <f t="shared" si="774"/>
        <v>0.13137562886064913</v>
      </c>
      <c r="X146" s="32">
        <f t="shared" si="774"/>
        <v>0.13001148978714749</v>
      </c>
      <c r="Y146" s="32">
        <f t="shared" si="774"/>
        <v>0.13270895771197327</v>
      </c>
      <c r="Z146" s="32">
        <f t="shared" si="774"/>
        <v>0.13264927243884447</v>
      </c>
      <c r="AA146" s="32">
        <f t="shared" si="774"/>
        <v>0.12995420367782712</v>
      </c>
      <c r="AB146" s="32">
        <f t="shared" si="774"/>
        <v>0.12995420414448858</v>
      </c>
      <c r="AC146" s="32">
        <f t="shared" si="774"/>
        <v>0.12742149461804333</v>
      </c>
      <c r="AD146" s="32">
        <f t="shared" si="774"/>
        <v>0.12873155023138147</v>
      </c>
      <c r="AE146" s="32">
        <f t="shared" si="774"/>
        <v>0.12742149418154639</v>
      </c>
      <c r="AF146" s="101">
        <f t="shared" si="738"/>
        <v>0.12742149418154639</v>
      </c>
      <c r="AG146" s="101">
        <f t="shared" si="739"/>
        <v>0.12742149418154639</v>
      </c>
      <c r="AH146" s="101">
        <f t="shared" si="740"/>
        <v>0.12742149418154639</v>
      </c>
      <c r="AI146" s="101">
        <f t="shared" si="741"/>
        <v>0.12742149418154639</v>
      </c>
      <c r="AJ146" s="101">
        <f t="shared" si="742"/>
        <v>0.12742149418154639</v>
      </c>
      <c r="AK146" s="101">
        <f t="shared" si="743"/>
        <v>0.12742149418154639</v>
      </c>
      <c r="AL146" s="101">
        <f t="shared" si="744"/>
        <v>0.12742149418154639</v>
      </c>
      <c r="AM146" s="101">
        <f t="shared" si="745"/>
        <v>0.12742149418154639</v>
      </c>
      <c r="AN146" s="101">
        <f t="shared" si="746"/>
        <v>0.12742149418154639</v>
      </c>
      <c r="AO146" s="101">
        <f t="shared" si="747"/>
        <v>0.12742149418154639</v>
      </c>
      <c r="AP146" s="101">
        <f t="shared" si="748"/>
        <v>0.12742149418154639</v>
      </c>
      <c r="AQ146" s="101">
        <f t="shared" si="749"/>
        <v>0.12742149418154639</v>
      </c>
      <c r="AR146" s="101">
        <f t="shared" si="750"/>
        <v>0.12742149418154639</v>
      </c>
      <c r="AS146" s="101">
        <f t="shared" si="751"/>
        <v>0.12742149418154639</v>
      </c>
      <c r="AT146" s="101">
        <f t="shared" si="752"/>
        <v>0.12742149418154639</v>
      </c>
      <c r="AU146" s="101">
        <f t="shared" si="753"/>
        <v>0.12742149418154639</v>
      </c>
      <c r="AV146" s="101">
        <f t="shared" si="754"/>
        <v>0.12742149418154639</v>
      </c>
      <c r="AW146" s="101">
        <f t="shared" si="755"/>
        <v>0.12742149418154639</v>
      </c>
      <c r="AX146" s="101">
        <f t="shared" si="756"/>
        <v>0.12742149418154639</v>
      </c>
      <c r="AY146" s="101">
        <f t="shared" si="757"/>
        <v>0.12742149418154639</v>
      </c>
      <c r="AZ146" s="101">
        <f t="shared" si="758"/>
        <v>0.12742149418154639</v>
      </c>
      <c r="BA146" s="101">
        <f t="shared" si="759"/>
        <v>0.12742149418154639</v>
      </c>
      <c r="BB146" s="101">
        <f t="shared" si="760"/>
        <v>0.12742149418154639</v>
      </c>
      <c r="BC146" s="101">
        <f t="shared" si="761"/>
        <v>0.12742149418154639</v>
      </c>
      <c r="BD146" s="101">
        <f t="shared" si="762"/>
        <v>0.12742149418154639</v>
      </c>
      <c r="BE146" s="101">
        <f t="shared" si="763"/>
        <v>0.12742149418154639</v>
      </c>
      <c r="BF146" s="101">
        <f t="shared" si="764"/>
        <v>0.12742149418154639</v>
      </c>
      <c r="BG146" s="101">
        <f t="shared" si="765"/>
        <v>0.12742149418154639</v>
      </c>
      <c r="BH146" s="101">
        <f t="shared" si="766"/>
        <v>0.12742149418154639</v>
      </c>
      <c r="BI146" s="101">
        <f t="shared" si="767"/>
        <v>0.12742149418154639</v>
      </c>
      <c r="BJ146" s="101">
        <f t="shared" si="768"/>
        <v>0.12742149418154639</v>
      </c>
      <c r="BK146" s="101">
        <f t="shared" si="769"/>
        <v>0.12742149418154639</v>
      </c>
      <c r="BL146" s="101">
        <f t="shared" si="770"/>
        <v>0.12742149418154639</v>
      </c>
      <c r="BM146" s="101">
        <f t="shared" si="771"/>
        <v>0.12742149418154639</v>
      </c>
      <c r="BN146" s="101">
        <f t="shared" si="772"/>
        <v>0.12742149418154639</v>
      </c>
      <c r="BO146" s="101">
        <f t="shared" si="773"/>
        <v>0.12742149418154639</v>
      </c>
    </row>
    <row r="147" spans="1:79" x14ac:dyDescent="0.3">
      <c r="A147" t="s">
        <v>151</v>
      </c>
      <c r="F147" s="13" t="s">
        <v>152</v>
      </c>
      <c r="H147" s="32">
        <f>H141/H134</f>
        <v>0.12448093023334261</v>
      </c>
      <c r="I147" s="32">
        <f t="shared" ref="I147:AE147" si="775">I141/I134</f>
        <v>0.12448092910062071</v>
      </c>
      <c r="J147" s="32">
        <f t="shared" si="775"/>
        <v>0.12448092835606026</v>
      </c>
      <c r="K147" s="32">
        <f t="shared" si="775"/>
        <v>0.12448092915016493</v>
      </c>
      <c r="L147" s="32">
        <f t="shared" si="775"/>
        <v>0.12448093047167472</v>
      </c>
      <c r="M147" s="32">
        <f t="shared" si="775"/>
        <v>0.12448093011908189</v>
      </c>
      <c r="N147" s="32">
        <f t="shared" si="775"/>
        <v>0.12448092855341658</v>
      </c>
      <c r="O147" s="32">
        <f t="shared" si="775"/>
        <v>0.12448093020736474</v>
      </c>
      <c r="P147" s="32">
        <f t="shared" si="775"/>
        <v>0.12448092895665064</v>
      </c>
      <c r="Q147" s="32">
        <f t="shared" si="775"/>
        <v>0.12448092957183141</v>
      </c>
      <c r="R147" s="32">
        <f t="shared" si="775"/>
        <v>0.12448092990359427</v>
      </c>
      <c r="S147" s="32">
        <f t="shared" si="775"/>
        <v>0.12448093036760734</v>
      </c>
      <c r="T147" s="32">
        <f t="shared" si="775"/>
        <v>0.13055286966486079</v>
      </c>
      <c r="U147" s="32">
        <f t="shared" si="775"/>
        <v>0.12540371082054363</v>
      </c>
      <c r="V147" s="32">
        <f t="shared" si="775"/>
        <v>0.13193659214340897</v>
      </c>
      <c r="W147" s="32">
        <f t="shared" si="775"/>
        <v>0.13061102196803667</v>
      </c>
      <c r="X147" s="32">
        <f t="shared" si="775"/>
        <v>0.12925482272815672</v>
      </c>
      <c r="Y147" s="32">
        <f t="shared" si="775"/>
        <v>0.1319365922342243</v>
      </c>
      <c r="Z147" s="32">
        <f t="shared" si="775"/>
        <v>0.13187725287558111</v>
      </c>
      <c r="AA147" s="32">
        <f t="shared" si="775"/>
        <v>0.12919787034533195</v>
      </c>
      <c r="AB147" s="32">
        <f t="shared" si="775"/>
        <v>0.12919786944974276</v>
      </c>
      <c r="AC147" s="32">
        <f t="shared" si="775"/>
        <v>0.12667990073069244</v>
      </c>
      <c r="AD147" s="32">
        <f t="shared" si="775"/>
        <v>0.12798233224420286</v>
      </c>
      <c r="AE147" s="32">
        <f t="shared" si="775"/>
        <v>0.12667990148729938</v>
      </c>
      <c r="AF147" s="101">
        <f t="shared" si="738"/>
        <v>0.12667990148729938</v>
      </c>
      <c r="AG147" s="101">
        <f t="shared" si="739"/>
        <v>0.12667990148729938</v>
      </c>
      <c r="AH147" s="101">
        <f t="shared" si="740"/>
        <v>0.12667990148729938</v>
      </c>
      <c r="AI147" s="101">
        <f t="shared" si="741"/>
        <v>0.12667990148729938</v>
      </c>
      <c r="AJ147" s="101">
        <f t="shared" si="742"/>
        <v>0.12667990148729938</v>
      </c>
      <c r="AK147" s="101">
        <f t="shared" si="743"/>
        <v>0.12667990148729938</v>
      </c>
      <c r="AL147" s="101">
        <f t="shared" si="744"/>
        <v>0.12667990148729938</v>
      </c>
      <c r="AM147" s="101">
        <f t="shared" si="745"/>
        <v>0.12667990148729938</v>
      </c>
      <c r="AN147" s="101">
        <f t="shared" si="746"/>
        <v>0.12667990148729938</v>
      </c>
      <c r="AO147" s="101">
        <f t="shared" si="747"/>
        <v>0.12667990148729938</v>
      </c>
      <c r="AP147" s="101">
        <f t="shared" si="748"/>
        <v>0.12667990148729938</v>
      </c>
      <c r="AQ147" s="101">
        <f t="shared" si="749"/>
        <v>0.12667990148729938</v>
      </c>
      <c r="AR147" s="101">
        <f t="shared" si="750"/>
        <v>0.12667990148729938</v>
      </c>
      <c r="AS147" s="101">
        <f t="shared" si="751"/>
        <v>0.12667990148729938</v>
      </c>
      <c r="AT147" s="101">
        <f t="shared" si="752"/>
        <v>0.12667990148729938</v>
      </c>
      <c r="AU147" s="101">
        <f t="shared" si="753"/>
        <v>0.12667990148729938</v>
      </c>
      <c r="AV147" s="101">
        <f t="shared" si="754"/>
        <v>0.12667990148729938</v>
      </c>
      <c r="AW147" s="101">
        <f t="shared" si="755"/>
        <v>0.12667990148729938</v>
      </c>
      <c r="AX147" s="101">
        <f t="shared" si="756"/>
        <v>0.12667990148729938</v>
      </c>
      <c r="AY147" s="101">
        <f t="shared" si="757"/>
        <v>0.12667990148729938</v>
      </c>
      <c r="AZ147" s="101">
        <f t="shared" si="758"/>
        <v>0.12667990148729938</v>
      </c>
      <c r="BA147" s="101">
        <f t="shared" si="759"/>
        <v>0.12667990148729938</v>
      </c>
      <c r="BB147" s="101">
        <f t="shared" si="760"/>
        <v>0.12667990148729938</v>
      </c>
      <c r="BC147" s="101">
        <f t="shared" si="761"/>
        <v>0.12667990148729938</v>
      </c>
      <c r="BD147" s="101">
        <f t="shared" si="762"/>
        <v>0.12667990148729938</v>
      </c>
      <c r="BE147" s="101">
        <f t="shared" si="763"/>
        <v>0.12667990148729938</v>
      </c>
      <c r="BF147" s="101">
        <f t="shared" si="764"/>
        <v>0.12667990148729938</v>
      </c>
      <c r="BG147" s="101">
        <f t="shared" si="765"/>
        <v>0.12667990148729938</v>
      </c>
      <c r="BH147" s="101">
        <f t="shared" si="766"/>
        <v>0.12667990148729938</v>
      </c>
      <c r="BI147" s="101">
        <f t="shared" si="767"/>
        <v>0.12667990148729938</v>
      </c>
      <c r="BJ147" s="101">
        <f t="shared" si="768"/>
        <v>0.12667990148729938</v>
      </c>
      <c r="BK147" s="101">
        <f t="shared" si="769"/>
        <v>0.12667990148729938</v>
      </c>
      <c r="BL147" s="101">
        <f t="shared" si="770"/>
        <v>0.12667990148729938</v>
      </c>
      <c r="BM147" s="101">
        <f t="shared" si="771"/>
        <v>0.12667990148729938</v>
      </c>
      <c r="BN147" s="101">
        <f t="shared" si="772"/>
        <v>0.12667990148729938</v>
      </c>
      <c r="BO147" s="101">
        <f t="shared" si="773"/>
        <v>0.12667990148729938</v>
      </c>
    </row>
    <row r="149" spans="1:79" x14ac:dyDescent="0.3">
      <c r="A149" s="5" t="s">
        <v>155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156</v>
      </c>
      <c r="I150" s="41">
        <f>H153</f>
        <v>40000</v>
      </c>
      <c r="J150" s="41">
        <f t="shared" ref="J150:L150" si="776">I153</f>
        <v>80000</v>
      </c>
      <c r="K150" s="41">
        <f t="shared" si="776"/>
        <v>120000</v>
      </c>
      <c r="L150" s="41">
        <f t="shared" si="776"/>
        <v>160000</v>
      </c>
      <c r="M150" s="41">
        <f t="shared" ref="M150:P150" si="777">L153</f>
        <v>200000</v>
      </c>
      <c r="N150" s="41">
        <f t="shared" si="777"/>
        <v>240000</v>
      </c>
      <c r="O150" s="41">
        <f t="shared" si="777"/>
        <v>280000</v>
      </c>
      <c r="P150" s="41">
        <f t="shared" si="777"/>
        <v>320000</v>
      </c>
      <c r="Q150" s="41">
        <f t="shared" ref="Q150:S150" si="778">P153</f>
        <v>360000</v>
      </c>
      <c r="R150" s="41">
        <f t="shared" si="778"/>
        <v>400000</v>
      </c>
      <c r="S150" s="41">
        <f t="shared" si="778"/>
        <v>440000</v>
      </c>
      <c r="T150" s="41">
        <f t="shared" ref="T150:X150" si="779">S153</f>
        <v>0</v>
      </c>
      <c r="U150" s="41">
        <f t="shared" si="779"/>
        <v>42000</v>
      </c>
      <c r="V150" s="41">
        <f t="shared" si="779"/>
        <v>84000</v>
      </c>
      <c r="W150" s="41">
        <f t="shared" si="779"/>
        <v>126000</v>
      </c>
      <c r="X150" s="41">
        <f t="shared" si="779"/>
        <v>168000</v>
      </c>
      <c r="Y150" s="41">
        <f t="shared" ref="Y150:AB150" si="780">X153</f>
        <v>210000</v>
      </c>
      <c r="Z150" s="41">
        <f t="shared" si="780"/>
        <v>252000</v>
      </c>
      <c r="AA150" s="41">
        <f t="shared" si="780"/>
        <v>294000</v>
      </c>
      <c r="AB150" s="41">
        <f t="shared" si="780"/>
        <v>336000</v>
      </c>
      <c r="AC150" s="41">
        <f t="shared" ref="AC150:AE150" si="781">AB153</f>
        <v>378000</v>
      </c>
      <c r="AD150" s="41">
        <f t="shared" si="781"/>
        <v>420000</v>
      </c>
      <c r="AE150" s="41">
        <f t="shared" si="781"/>
        <v>462000</v>
      </c>
      <c r="AF150" s="41">
        <f t="shared" ref="AF150:AI150" si="782">AE153</f>
        <v>0</v>
      </c>
      <c r="AG150" s="41">
        <f t="shared" si="782"/>
        <v>43333.333333333358</v>
      </c>
      <c r="AH150" s="41">
        <f t="shared" si="782"/>
        <v>86666.666666666715</v>
      </c>
      <c r="AI150" s="41">
        <f t="shared" si="782"/>
        <v>130000.00000000007</v>
      </c>
      <c r="AJ150" s="41">
        <f t="shared" ref="AJ150:AQ150" si="783">AI153</f>
        <v>174666.66666666677</v>
      </c>
      <c r="AK150" s="41">
        <f t="shared" si="783"/>
        <v>219333.33333333346</v>
      </c>
      <c r="AL150" s="41">
        <f t="shared" si="783"/>
        <v>264666.6666666668</v>
      </c>
      <c r="AM150" s="41">
        <f t="shared" si="783"/>
        <v>310000.00000000017</v>
      </c>
      <c r="AN150" s="41">
        <f t="shared" si="783"/>
        <v>356000.00000000023</v>
      </c>
      <c r="AO150" s="41">
        <f t="shared" si="783"/>
        <v>402000.00000000023</v>
      </c>
      <c r="AP150" s="41">
        <f t="shared" si="783"/>
        <v>448000.00000000023</v>
      </c>
      <c r="AQ150" s="41">
        <f t="shared" si="783"/>
        <v>494000.00000000023</v>
      </c>
      <c r="AR150" s="41">
        <f t="shared" ref="AR150:BO150" si="784">AQ153</f>
        <v>0</v>
      </c>
      <c r="AS150" s="41">
        <f t="shared" si="784"/>
        <v>47380.000000000029</v>
      </c>
      <c r="AT150" s="41">
        <f t="shared" si="784"/>
        <v>94760.000000000058</v>
      </c>
      <c r="AU150" s="41">
        <f t="shared" si="784"/>
        <v>142140.00000000009</v>
      </c>
      <c r="AV150" s="41">
        <f t="shared" si="784"/>
        <v>189520.00000000012</v>
      </c>
      <c r="AW150" s="41">
        <f t="shared" si="784"/>
        <v>236900.00000000015</v>
      </c>
      <c r="AX150" s="41">
        <f t="shared" si="784"/>
        <v>284280.00000000017</v>
      </c>
      <c r="AY150" s="41">
        <f t="shared" si="784"/>
        <v>331660.00000000023</v>
      </c>
      <c r="AZ150" s="41">
        <f t="shared" si="784"/>
        <v>379040.00000000023</v>
      </c>
      <c r="BA150" s="41">
        <f t="shared" si="784"/>
        <v>426420.00000000023</v>
      </c>
      <c r="BB150" s="41">
        <f t="shared" si="784"/>
        <v>473800.00000000023</v>
      </c>
      <c r="BC150" s="41">
        <f t="shared" si="784"/>
        <v>521180.00000000023</v>
      </c>
      <c r="BD150" s="41">
        <f t="shared" si="784"/>
        <v>0</v>
      </c>
      <c r="BE150" s="41">
        <f t="shared" si="784"/>
        <v>48801.400000000031</v>
      </c>
      <c r="BF150" s="41">
        <f t="shared" si="784"/>
        <v>97602.800000000061</v>
      </c>
      <c r="BG150" s="41">
        <f t="shared" si="784"/>
        <v>146404.2000000001</v>
      </c>
      <c r="BH150" s="41">
        <f t="shared" si="784"/>
        <v>195205.60000000012</v>
      </c>
      <c r="BI150" s="41">
        <f t="shared" si="784"/>
        <v>244007.00000000015</v>
      </c>
      <c r="BJ150" s="41">
        <f t="shared" si="784"/>
        <v>292808.4000000002</v>
      </c>
      <c r="BK150" s="41">
        <f t="shared" si="784"/>
        <v>341609.80000000022</v>
      </c>
      <c r="BL150" s="41">
        <f t="shared" si="784"/>
        <v>390411.20000000024</v>
      </c>
      <c r="BM150" s="41">
        <f t="shared" si="784"/>
        <v>439212.60000000027</v>
      </c>
      <c r="BN150" s="41">
        <f t="shared" si="784"/>
        <v>488014.00000000029</v>
      </c>
      <c r="BO150" s="41">
        <f t="shared" si="784"/>
        <v>536815.40000000037</v>
      </c>
    </row>
    <row r="151" spans="1:79" x14ac:dyDescent="0.3">
      <c r="A151" t="s">
        <v>157</v>
      </c>
      <c r="I151" s="41">
        <f>I30</f>
        <v>40000</v>
      </c>
      <c r="J151" s="41">
        <f t="shared" ref="J151:L151" si="785">J30</f>
        <v>40000</v>
      </c>
      <c r="K151" s="41">
        <f t="shared" si="785"/>
        <v>40000</v>
      </c>
      <c r="L151" s="41">
        <f t="shared" si="785"/>
        <v>40000</v>
      </c>
      <c r="M151" s="41">
        <f t="shared" ref="M151:P151" si="786">M30</f>
        <v>40000</v>
      </c>
      <c r="N151" s="41">
        <f t="shared" si="786"/>
        <v>40000</v>
      </c>
      <c r="O151" s="41">
        <f t="shared" si="786"/>
        <v>40000</v>
      </c>
      <c r="P151" s="41">
        <f t="shared" si="786"/>
        <v>40000</v>
      </c>
      <c r="Q151" s="41">
        <f t="shared" ref="Q151:S151" si="787">Q30</f>
        <v>40000</v>
      </c>
      <c r="R151" s="41">
        <f t="shared" si="787"/>
        <v>40000</v>
      </c>
      <c r="S151" s="41">
        <f t="shared" si="787"/>
        <v>40000</v>
      </c>
      <c r="T151" s="41">
        <f t="shared" ref="T151:X151" si="788">T30</f>
        <v>42000</v>
      </c>
      <c r="U151" s="41">
        <f t="shared" si="788"/>
        <v>42000</v>
      </c>
      <c r="V151" s="41">
        <f t="shared" si="788"/>
        <v>42000</v>
      </c>
      <c r="W151" s="41">
        <f t="shared" si="788"/>
        <v>42000</v>
      </c>
      <c r="X151" s="41">
        <f t="shared" si="788"/>
        <v>42000</v>
      </c>
      <c r="Y151" s="41">
        <f t="shared" ref="Y151:AB151" si="789">Y30</f>
        <v>42000</v>
      </c>
      <c r="Z151" s="41">
        <f t="shared" si="789"/>
        <v>42000</v>
      </c>
      <c r="AA151" s="41">
        <f t="shared" si="789"/>
        <v>42000</v>
      </c>
      <c r="AB151" s="41">
        <f t="shared" si="789"/>
        <v>42000</v>
      </c>
      <c r="AC151" s="41">
        <f t="shared" ref="AC151:AE151" si="790">AC30</f>
        <v>42000</v>
      </c>
      <c r="AD151" s="41">
        <f t="shared" si="790"/>
        <v>42000</v>
      </c>
      <c r="AE151" s="41">
        <f t="shared" si="790"/>
        <v>42000</v>
      </c>
      <c r="AF151" s="41">
        <f t="shared" ref="AF151:AI151" si="791">AF30</f>
        <v>43333.333333333358</v>
      </c>
      <c r="AG151" s="41">
        <f t="shared" si="791"/>
        <v>43333.333333333358</v>
      </c>
      <c r="AH151" s="41">
        <f t="shared" si="791"/>
        <v>43333.333333333358</v>
      </c>
      <c r="AI151" s="41">
        <f t="shared" si="791"/>
        <v>44666.666666666693</v>
      </c>
      <c r="AJ151" s="41">
        <f t="shared" ref="AJ151:AQ151" si="792">AJ30</f>
        <v>44666.666666666693</v>
      </c>
      <c r="AK151" s="41">
        <f t="shared" si="792"/>
        <v>45333.333333333365</v>
      </c>
      <c r="AL151" s="41">
        <f t="shared" si="792"/>
        <v>45333.333333333365</v>
      </c>
      <c r="AM151" s="41">
        <f t="shared" si="792"/>
        <v>46000.000000000029</v>
      </c>
      <c r="AN151" s="41">
        <f t="shared" si="792"/>
        <v>46000.000000000029</v>
      </c>
      <c r="AO151" s="41">
        <f t="shared" si="792"/>
        <v>46000.000000000029</v>
      </c>
      <c r="AP151" s="41">
        <f t="shared" si="792"/>
        <v>46000.000000000029</v>
      </c>
      <c r="AQ151" s="41">
        <f t="shared" si="792"/>
        <v>46000.000000000029</v>
      </c>
      <c r="AR151" s="41">
        <f t="shared" ref="AR151:BO151" si="793">AR30</f>
        <v>47380.000000000029</v>
      </c>
      <c r="AS151" s="41">
        <f t="shared" si="793"/>
        <v>47380.000000000029</v>
      </c>
      <c r="AT151" s="41">
        <f t="shared" si="793"/>
        <v>47380.000000000029</v>
      </c>
      <c r="AU151" s="41">
        <f t="shared" si="793"/>
        <v>47380.000000000029</v>
      </c>
      <c r="AV151" s="41">
        <f t="shared" si="793"/>
        <v>47380.000000000029</v>
      </c>
      <c r="AW151" s="41">
        <f t="shared" si="793"/>
        <v>47380.000000000029</v>
      </c>
      <c r="AX151" s="41">
        <f t="shared" si="793"/>
        <v>47380.000000000029</v>
      </c>
      <c r="AY151" s="41">
        <f t="shared" si="793"/>
        <v>47380.000000000029</v>
      </c>
      <c r="AZ151" s="41">
        <f t="shared" si="793"/>
        <v>47380.000000000029</v>
      </c>
      <c r="BA151" s="41">
        <f t="shared" si="793"/>
        <v>47380.000000000029</v>
      </c>
      <c r="BB151" s="41">
        <f t="shared" si="793"/>
        <v>47380.000000000029</v>
      </c>
      <c r="BC151" s="41">
        <f t="shared" si="793"/>
        <v>47380.000000000029</v>
      </c>
      <c r="BD151" s="41">
        <f t="shared" si="793"/>
        <v>48801.400000000031</v>
      </c>
      <c r="BE151" s="41">
        <f t="shared" si="793"/>
        <v>48801.400000000031</v>
      </c>
      <c r="BF151" s="41">
        <f t="shared" si="793"/>
        <v>48801.400000000031</v>
      </c>
      <c r="BG151" s="41">
        <f t="shared" si="793"/>
        <v>48801.400000000031</v>
      </c>
      <c r="BH151" s="41">
        <f t="shared" si="793"/>
        <v>48801.400000000031</v>
      </c>
      <c r="BI151" s="41">
        <f t="shared" si="793"/>
        <v>48801.400000000031</v>
      </c>
      <c r="BJ151" s="41">
        <f t="shared" si="793"/>
        <v>48801.400000000031</v>
      </c>
      <c r="BK151" s="41">
        <f t="shared" si="793"/>
        <v>48801.400000000031</v>
      </c>
      <c r="BL151" s="41">
        <f t="shared" si="793"/>
        <v>48801.400000000031</v>
      </c>
      <c r="BM151" s="41">
        <f t="shared" si="793"/>
        <v>48801.400000000031</v>
      </c>
      <c r="BN151" s="41">
        <f t="shared" si="793"/>
        <v>48801.400000000031</v>
      </c>
      <c r="BO151" s="41">
        <f t="shared" si="793"/>
        <v>48801.400000000031</v>
      </c>
    </row>
    <row r="152" spans="1:79" x14ac:dyDescent="0.3">
      <c r="A152" t="s">
        <v>158</v>
      </c>
      <c r="B152" s="105">
        <v>12</v>
      </c>
      <c r="F152" s="13" t="s">
        <v>160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41">
        <f>IF(MONTH(AF$4)=$B152,-SUM(AF150:AF151),0)</f>
        <v>0</v>
      </c>
      <c r="AG152" s="41">
        <f t="shared" ref="AG152:AI152" si="794">IF(MONTH(AG$4)=$B152,-SUM(AG150:AG151),0)</f>
        <v>0</v>
      </c>
      <c r="AH152" s="41">
        <f t="shared" si="794"/>
        <v>0</v>
      </c>
      <c r="AI152" s="41">
        <f t="shared" si="794"/>
        <v>0</v>
      </c>
      <c r="AJ152" s="41">
        <f t="shared" ref="AJ152" si="795">IF(MONTH(AJ$4)=$B152,-SUM(AJ150:AJ151),0)</f>
        <v>0</v>
      </c>
      <c r="AK152" s="41">
        <f t="shared" ref="AK152" si="796">IF(MONTH(AK$4)=$B152,-SUM(AK150:AK151),0)</f>
        <v>0</v>
      </c>
      <c r="AL152" s="41">
        <f t="shared" ref="AL152" si="797">IF(MONTH(AL$4)=$B152,-SUM(AL150:AL151),0)</f>
        <v>0</v>
      </c>
      <c r="AM152" s="41">
        <f t="shared" ref="AM152" si="798">IF(MONTH(AM$4)=$B152,-SUM(AM150:AM151),0)</f>
        <v>0</v>
      </c>
      <c r="AN152" s="41">
        <f t="shared" ref="AN152" si="799">IF(MONTH(AN$4)=$B152,-SUM(AN150:AN151),0)</f>
        <v>0</v>
      </c>
      <c r="AO152" s="41">
        <f t="shared" ref="AO152" si="800">IF(MONTH(AO$4)=$B152,-SUM(AO150:AO151),0)</f>
        <v>0</v>
      </c>
      <c r="AP152" s="41">
        <f t="shared" ref="AP152" si="801">IF(MONTH(AP$4)=$B152,-SUM(AP150:AP151),0)</f>
        <v>0</v>
      </c>
      <c r="AQ152" s="41">
        <f t="shared" ref="AQ152" si="802">IF(MONTH(AQ$4)=$B152,-SUM(AQ150:AQ151),0)</f>
        <v>-540000.00000000023</v>
      </c>
      <c r="AR152" s="41">
        <f t="shared" ref="AR152" si="803">IF(MONTH(AR$4)=$B152,-SUM(AR150:AR151),0)</f>
        <v>0</v>
      </c>
      <c r="AS152" s="41">
        <f t="shared" ref="AS152" si="804">IF(MONTH(AS$4)=$B152,-SUM(AS150:AS151),0)</f>
        <v>0</v>
      </c>
      <c r="AT152" s="41">
        <f t="shared" ref="AT152" si="805">IF(MONTH(AT$4)=$B152,-SUM(AT150:AT151),0)</f>
        <v>0</v>
      </c>
      <c r="AU152" s="41">
        <f t="shared" ref="AU152" si="806">IF(MONTH(AU$4)=$B152,-SUM(AU150:AU151),0)</f>
        <v>0</v>
      </c>
      <c r="AV152" s="41">
        <f t="shared" ref="AV152" si="807">IF(MONTH(AV$4)=$B152,-SUM(AV150:AV151),0)</f>
        <v>0</v>
      </c>
      <c r="AW152" s="41">
        <f t="shared" ref="AW152" si="808">IF(MONTH(AW$4)=$B152,-SUM(AW150:AW151),0)</f>
        <v>0</v>
      </c>
      <c r="AX152" s="41">
        <f t="shared" ref="AX152" si="809">IF(MONTH(AX$4)=$B152,-SUM(AX150:AX151),0)</f>
        <v>0</v>
      </c>
      <c r="AY152" s="41">
        <f t="shared" ref="AY152" si="810">IF(MONTH(AY$4)=$B152,-SUM(AY150:AY151),0)</f>
        <v>0</v>
      </c>
      <c r="AZ152" s="41">
        <f t="shared" ref="AZ152" si="811">IF(MONTH(AZ$4)=$B152,-SUM(AZ150:AZ151),0)</f>
        <v>0</v>
      </c>
      <c r="BA152" s="41">
        <f t="shared" ref="BA152" si="812">IF(MONTH(BA$4)=$B152,-SUM(BA150:BA151),0)</f>
        <v>0</v>
      </c>
      <c r="BB152" s="41">
        <f t="shared" ref="BB152" si="813">IF(MONTH(BB$4)=$B152,-SUM(BB150:BB151),0)</f>
        <v>0</v>
      </c>
      <c r="BC152" s="41">
        <f t="shared" ref="BC152" si="814">IF(MONTH(BC$4)=$B152,-SUM(BC150:BC151),0)</f>
        <v>-568560.00000000023</v>
      </c>
      <c r="BD152" s="41">
        <f t="shared" ref="BD152" si="815">IF(MONTH(BD$4)=$B152,-SUM(BD150:BD151),0)</f>
        <v>0</v>
      </c>
      <c r="BE152" s="41">
        <f t="shared" ref="BE152" si="816">IF(MONTH(BE$4)=$B152,-SUM(BE150:BE151),0)</f>
        <v>0</v>
      </c>
      <c r="BF152" s="41">
        <f t="shared" ref="BF152" si="817">IF(MONTH(BF$4)=$B152,-SUM(BF150:BF151),0)</f>
        <v>0</v>
      </c>
      <c r="BG152" s="41">
        <f t="shared" ref="BG152" si="818">IF(MONTH(BG$4)=$B152,-SUM(BG150:BG151),0)</f>
        <v>0</v>
      </c>
      <c r="BH152" s="41">
        <f t="shared" ref="BH152" si="819">IF(MONTH(BH$4)=$B152,-SUM(BH150:BH151),0)</f>
        <v>0</v>
      </c>
      <c r="BI152" s="41">
        <f t="shared" ref="BI152" si="820">IF(MONTH(BI$4)=$B152,-SUM(BI150:BI151),0)</f>
        <v>0</v>
      </c>
      <c r="BJ152" s="41">
        <f t="shared" ref="BJ152" si="821">IF(MONTH(BJ$4)=$B152,-SUM(BJ150:BJ151),0)</f>
        <v>0</v>
      </c>
      <c r="BK152" s="41">
        <f t="shared" ref="BK152" si="822">IF(MONTH(BK$4)=$B152,-SUM(BK150:BK151),0)</f>
        <v>0</v>
      </c>
      <c r="BL152" s="41">
        <f t="shared" ref="BL152" si="823">IF(MONTH(BL$4)=$B152,-SUM(BL150:BL151),0)</f>
        <v>0</v>
      </c>
      <c r="BM152" s="41">
        <f t="shared" ref="BM152" si="824">IF(MONTH(BM$4)=$B152,-SUM(BM150:BM151),0)</f>
        <v>0</v>
      </c>
      <c r="BN152" s="41">
        <f t="shared" ref="BN152" si="825">IF(MONTH(BN$4)=$B152,-SUM(BN150:BN151),0)</f>
        <v>0</v>
      </c>
      <c r="BO152" s="41">
        <f t="shared" ref="BO152" si="826">IF(MONTH(BO$4)=$B152,-SUM(BO150:BO151),0)</f>
        <v>-585616.8000000004</v>
      </c>
    </row>
    <row r="153" spans="1:79" x14ac:dyDescent="0.3">
      <c r="A153" s="34" t="s">
        <v>159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7">SUM(J150:J152)</f>
        <v>120000</v>
      </c>
      <c r="K153" s="43">
        <f t="shared" si="827"/>
        <v>160000</v>
      </c>
      <c r="L153" s="43">
        <f t="shared" si="827"/>
        <v>200000</v>
      </c>
      <c r="M153" s="43">
        <f t="shared" ref="M153" si="828">SUM(M150:M152)</f>
        <v>240000</v>
      </c>
      <c r="N153" s="43">
        <f t="shared" ref="N153" si="829">SUM(N150:N152)</f>
        <v>280000</v>
      </c>
      <c r="O153" s="43">
        <f t="shared" ref="O153" si="830">SUM(O150:O152)</f>
        <v>320000</v>
      </c>
      <c r="P153" s="43">
        <f t="shared" ref="P153" si="831">SUM(P150:P152)</f>
        <v>360000</v>
      </c>
      <c r="Q153" s="43">
        <f t="shared" ref="Q153" si="832">SUM(Q150:Q152)</f>
        <v>400000</v>
      </c>
      <c r="R153" s="43">
        <f t="shared" ref="R153" si="833">SUM(R150:R152)</f>
        <v>440000</v>
      </c>
      <c r="S153" s="43">
        <f t="shared" ref="S153:T153" si="834">SUM(S150:S152)</f>
        <v>0</v>
      </c>
      <c r="T153" s="43">
        <f t="shared" si="834"/>
        <v>42000</v>
      </c>
      <c r="U153" s="43">
        <f t="shared" ref="U153" si="835">SUM(U150:U152)</f>
        <v>84000</v>
      </c>
      <c r="V153" s="43">
        <f t="shared" ref="V153" si="836">SUM(V150:V152)</f>
        <v>126000</v>
      </c>
      <c r="W153" s="43">
        <f t="shared" ref="W153" si="837">SUM(W150:W152)</f>
        <v>168000</v>
      </c>
      <c r="X153" s="43">
        <f t="shared" ref="X153" si="838">SUM(X150:X152)</f>
        <v>210000</v>
      </c>
      <c r="Y153" s="43">
        <f t="shared" ref="Y153" si="839">SUM(Y150:Y152)</f>
        <v>252000</v>
      </c>
      <c r="Z153" s="43">
        <f t="shared" ref="Z153" si="840">SUM(Z150:Z152)</f>
        <v>294000</v>
      </c>
      <c r="AA153" s="43">
        <f t="shared" ref="AA153" si="841">SUM(AA150:AA152)</f>
        <v>336000</v>
      </c>
      <c r="AB153" s="43">
        <f t="shared" ref="AB153" si="842">SUM(AB150:AB152)</f>
        <v>378000</v>
      </c>
      <c r="AC153" s="43">
        <f t="shared" ref="AC153" si="843">SUM(AC150:AC152)</f>
        <v>420000</v>
      </c>
      <c r="AD153" s="43">
        <f t="shared" ref="AD153" si="844">SUM(AD150:AD152)</f>
        <v>462000</v>
      </c>
      <c r="AE153" s="43">
        <f t="shared" ref="AE153:AF153" si="845">SUM(AE150:AE152)</f>
        <v>0</v>
      </c>
      <c r="AF153" s="43">
        <f t="shared" si="845"/>
        <v>43333.333333333358</v>
      </c>
      <c r="AG153" s="43">
        <f t="shared" ref="AG153" si="846">SUM(AG150:AG152)</f>
        <v>86666.666666666715</v>
      </c>
      <c r="AH153" s="43">
        <f t="shared" ref="AH153" si="847">SUM(AH150:AH152)</f>
        <v>130000.00000000007</v>
      </c>
      <c r="AI153" s="43">
        <f t="shared" ref="AI153" si="848">SUM(AI150:AI152)</f>
        <v>174666.66666666677</v>
      </c>
      <c r="AJ153" s="43">
        <f t="shared" ref="AJ153" si="849">SUM(AJ150:AJ152)</f>
        <v>219333.33333333346</v>
      </c>
      <c r="AK153" s="43">
        <f t="shared" ref="AK153" si="850">SUM(AK150:AK152)</f>
        <v>264666.6666666668</v>
      </c>
      <c r="AL153" s="43">
        <f t="shared" ref="AL153" si="851">SUM(AL150:AL152)</f>
        <v>310000.00000000017</v>
      </c>
      <c r="AM153" s="43">
        <f t="shared" ref="AM153" si="852">SUM(AM150:AM152)</f>
        <v>356000.00000000023</v>
      </c>
      <c r="AN153" s="43">
        <f t="shared" ref="AN153" si="853">SUM(AN150:AN152)</f>
        <v>402000.00000000023</v>
      </c>
      <c r="AO153" s="43">
        <f t="shared" ref="AO153" si="854">SUM(AO150:AO152)</f>
        <v>448000.00000000023</v>
      </c>
      <c r="AP153" s="43">
        <f t="shared" ref="AP153" si="855">SUM(AP150:AP152)</f>
        <v>494000.00000000023</v>
      </c>
      <c r="AQ153" s="43">
        <f t="shared" ref="AQ153" si="856">SUM(AQ150:AQ152)</f>
        <v>0</v>
      </c>
      <c r="AR153" s="43">
        <f t="shared" ref="AR153" si="857">SUM(AR150:AR152)</f>
        <v>47380.000000000029</v>
      </c>
      <c r="AS153" s="43">
        <f t="shared" ref="AS153" si="858">SUM(AS150:AS152)</f>
        <v>94760.000000000058</v>
      </c>
      <c r="AT153" s="43">
        <f t="shared" ref="AT153" si="859">SUM(AT150:AT152)</f>
        <v>142140.00000000009</v>
      </c>
      <c r="AU153" s="43">
        <f t="shared" ref="AU153" si="860">SUM(AU150:AU152)</f>
        <v>189520.00000000012</v>
      </c>
      <c r="AV153" s="43">
        <f t="shared" ref="AV153" si="861">SUM(AV150:AV152)</f>
        <v>236900.00000000015</v>
      </c>
      <c r="AW153" s="43">
        <f t="shared" ref="AW153" si="862">SUM(AW150:AW152)</f>
        <v>284280.00000000017</v>
      </c>
      <c r="AX153" s="43">
        <f t="shared" ref="AX153" si="863">SUM(AX150:AX152)</f>
        <v>331660.00000000023</v>
      </c>
      <c r="AY153" s="43">
        <f t="shared" ref="AY153" si="864">SUM(AY150:AY152)</f>
        <v>379040.00000000023</v>
      </c>
      <c r="AZ153" s="43">
        <f t="shared" ref="AZ153" si="865">SUM(AZ150:AZ152)</f>
        <v>426420.00000000023</v>
      </c>
      <c r="BA153" s="43">
        <f t="shared" ref="BA153" si="866">SUM(BA150:BA152)</f>
        <v>473800.00000000023</v>
      </c>
      <c r="BB153" s="43">
        <f t="shared" ref="BB153" si="867">SUM(BB150:BB152)</f>
        <v>521180.00000000023</v>
      </c>
      <c r="BC153" s="43">
        <f t="shared" ref="BC153" si="868">SUM(BC150:BC152)</f>
        <v>0</v>
      </c>
      <c r="BD153" s="43">
        <f t="shared" ref="BD153" si="869">SUM(BD150:BD152)</f>
        <v>48801.400000000031</v>
      </c>
      <c r="BE153" s="43">
        <f t="shared" ref="BE153" si="870">SUM(BE150:BE152)</f>
        <v>97602.800000000061</v>
      </c>
      <c r="BF153" s="43">
        <f t="shared" ref="BF153" si="871">SUM(BF150:BF152)</f>
        <v>146404.2000000001</v>
      </c>
      <c r="BG153" s="43">
        <f t="shared" ref="BG153" si="872">SUM(BG150:BG152)</f>
        <v>195205.60000000012</v>
      </c>
      <c r="BH153" s="43">
        <f t="shared" ref="BH153" si="873">SUM(BH150:BH152)</f>
        <v>244007.00000000015</v>
      </c>
      <c r="BI153" s="43">
        <f t="shared" ref="BI153" si="874">SUM(BI150:BI152)</f>
        <v>292808.4000000002</v>
      </c>
      <c r="BJ153" s="43">
        <f t="shared" ref="BJ153" si="875">SUM(BJ150:BJ152)</f>
        <v>341609.80000000022</v>
      </c>
      <c r="BK153" s="43">
        <f t="shared" ref="BK153" si="876">SUM(BK150:BK152)</f>
        <v>390411.20000000024</v>
      </c>
      <c r="BL153" s="43">
        <f t="shared" ref="BL153" si="877">SUM(BL150:BL152)</f>
        <v>439212.60000000027</v>
      </c>
      <c r="BM153" s="43">
        <f t="shared" ref="BM153" si="878">SUM(BM150:BM152)</f>
        <v>488014.00000000029</v>
      </c>
      <c r="BN153" s="43">
        <f t="shared" ref="BN153" si="879">SUM(BN150:BN152)</f>
        <v>536815.40000000037</v>
      </c>
      <c r="BO153" s="43">
        <f t="shared" ref="BO153" si="880">SUM(BO150:BO152)</f>
        <v>0</v>
      </c>
    </row>
    <row r="154" spans="1:79" x14ac:dyDescent="0.3">
      <c r="A154" s="104" t="s">
        <v>92</v>
      </c>
      <c r="H154" s="33">
        <f>H153-H77</f>
        <v>0</v>
      </c>
      <c r="I154" s="33">
        <f>I153-I77</f>
        <v>0</v>
      </c>
      <c r="J154" s="33">
        <f t="shared" ref="J154:L154" si="881">J153-J77</f>
        <v>0</v>
      </c>
      <c r="K154" s="33">
        <f t="shared" si="881"/>
        <v>0</v>
      </c>
      <c r="L154" s="33">
        <f t="shared" si="881"/>
        <v>0</v>
      </c>
      <c r="M154" s="33">
        <f t="shared" ref="M154" si="882">M153-M77</f>
        <v>0</v>
      </c>
      <c r="N154" s="33">
        <f t="shared" ref="N154" si="883">N153-N77</f>
        <v>0</v>
      </c>
      <c r="O154" s="33">
        <f t="shared" ref="O154" si="884">O153-O77</f>
        <v>0</v>
      </c>
      <c r="P154" s="33">
        <f t="shared" ref="P154" si="885">P153-P77</f>
        <v>0</v>
      </c>
      <c r="Q154" s="33">
        <f t="shared" ref="Q154" si="886">Q153-Q77</f>
        <v>0</v>
      </c>
      <c r="R154" s="33">
        <f t="shared" ref="R154" si="887">R153-R77</f>
        <v>0</v>
      </c>
      <c r="S154" s="33">
        <f t="shared" ref="S154:T154" si="888">S153-S77</f>
        <v>0</v>
      </c>
      <c r="T154" s="33">
        <f t="shared" si="888"/>
        <v>0</v>
      </c>
      <c r="U154" s="33">
        <f t="shared" ref="U154" si="889">U153-U77</f>
        <v>0</v>
      </c>
      <c r="V154" s="33">
        <f t="shared" ref="V154" si="890">V153-V77</f>
        <v>0</v>
      </c>
      <c r="W154" s="33">
        <f t="shared" ref="W154" si="891">W153-W77</f>
        <v>0</v>
      </c>
      <c r="X154" s="33">
        <f t="shared" ref="X154" si="892">X153-X77</f>
        <v>0</v>
      </c>
      <c r="Y154" s="33">
        <f t="shared" ref="Y154" si="893">Y153-Y77</f>
        <v>0</v>
      </c>
      <c r="Z154" s="33">
        <f t="shared" ref="Z154" si="894">Z153-Z77</f>
        <v>0</v>
      </c>
      <c r="AA154" s="33">
        <f t="shared" ref="AA154" si="895">AA153-AA77</f>
        <v>0</v>
      </c>
      <c r="AB154" s="33">
        <f t="shared" ref="AB154" si="896">AB153-AB77</f>
        <v>0</v>
      </c>
      <c r="AC154" s="33">
        <f t="shared" ref="AC154" si="897">AC153-AC77</f>
        <v>0</v>
      </c>
      <c r="AD154" s="33">
        <f t="shared" ref="AD154" si="898">AD153-AD77</f>
        <v>0</v>
      </c>
      <c r="AE154" s="33">
        <f t="shared" ref="AE154:AF154" si="899">AE153-AE77</f>
        <v>0</v>
      </c>
      <c r="AF154" s="33">
        <f t="shared" si="899"/>
        <v>0</v>
      </c>
      <c r="AG154" s="33">
        <f t="shared" ref="AG154" si="900">AG153-AG77</f>
        <v>0</v>
      </c>
      <c r="AH154" s="33">
        <f t="shared" ref="AH154" si="901">AH153-AH77</f>
        <v>0</v>
      </c>
      <c r="AI154" s="33">
        <f t="shared" ref="AI154" si="902">AI153-AI77</f>
        <v>0</v>
      </c>
      <c r="AJ154" s="33">
        <f t="shared" ref="AJ154" si="903">AJ153-AJ77</f>
        <v>0</v>
      </c>
      <c r="AK154" s="33">
        <f t="shared" ref="AK154" si="904">AK153-AK77</f>
        <v>0</v>
      </c>
      <c r="AL154" s="33">
        <f t="shared" ref="AL154" si="905">AL153-AL77</f>
        <v>0</v>
      </c>
      <c r="AM154" s="33">
        <f t="shared" ref="AM154" si="906">AM153-AM77</f>
        <v>0</v>
      </c>
      <c r="AN154" s="33">
        <f t="shared" ref="AN154" si="907">AN153-AN77</f>
        <v>0</v>
      </c>
      <c r="AO154" s="33">
        <f t="shared" ref="AO154" si="908">AO153-AO77</f>
        <v>0</v>
      </c>
      <c r="AP154" s="33">
        <f t="shared" ref="AP154" si="909">AP153-AP77</f>
        <v>0</v>
      </c>
      <c r="AQ154" s="33">
        <f t="shared" ref="AQ154" si="910">AQ153-AQ77</f>
        <v>0</v>
      </c>
      <c r="AR154" s="33">
        <f t="shared" ref="AR154" si="911">AR153-AR77</f>
        <v>0</v>
      </c>
      <c r="AS154" s="33">
        <f t="shared" ref="AS154" si="912">AS153-AS77</f>
        <v>0</v>
      </c>
      <c r="AT154" s="33">
        <f t="shared" ref="AT154" si="913">AT153-AT77</f>
        <v>0</v>
      </c>
      <c r="AU154" s="33">
        <f t="shared" ref="AU154" si="914">AU153-AU77</f>
        <v>0</v>
      </c>
      <c r="AV154" s="33">
        <f t="shared" ref="AV154" si="915">AV153-AV77</f>
        <v>0</v>
      </c>
      <c r="AW154" s="33">
        <f t="shared" ref="AW154" si="916">AW153-AW77</f>
        <v>0</v>
      </c>
      <c r="AX154" s="33">
        <f t="shared" ref="AX154" si="917">AX153-AX77</f>
        <v>0</v>
      </c>
      <c r="AY154" s="33">
        <f t="shared" ref="AY154" si="918">AY153-AY77</f>
        <v>0</v>
      </c>
      <c r="AZ154" s="33">
        <f t="shared" ref="AZ154" si="919">AZ153-AZ77</f>
        <v>0</v>
      </c>
      <c r="BA154" s="33">
        <f t="shared" ref="BA154" si="920">BA153-BA77</f>
        <v>0</v>
      </c>
      <c r="BB154" s="33">
        <f t="shared" ref="BB154" si="921">BB153-BB77</f>
        <v>0</v>
      </c>
      <c r="BC154" s="33">
        <f t="shared" ref="BC154" si="922">BC153-BC77</f>
        <v>0</v>
      </c>
      <c r="BD154" s="33">
        <f t="shared" ref="BD154" si="923">BD153-BD77</f>
        <v>0</v>
      </c>
      <c r="BE154" s="33">
        <f t="shared" ref="BE154" si="924">BE153-BE77</f>
        <v>0</v>
      </c>
      <c r="BF154" s="33">
        <f t="shared" ref="BF154" si="925">BF153-BF77</f>
        <v>0</v>
      </c>
      <c r="BG154" s="33">
        <f t="shared" ref="BG154" si="926">BG153-BG77</f>
        <v>0</v>
      </c>
      <c r="BH154" s="33">
        <f t="shared" ref="BH154" si="927">BH153-BH77</f>
        <v>0</v>
      </c>
      <c r="BI154" s="33">
        <f t="shared" ref="BI154" si="928">BI153-BI77</f>
        <v>0</v>
      </c>
      <c r="BJ154" s="33">
        <f t="shared" ref="BJ154" si="929">BJ153-BJ77</f>
        <v>0</v>
      </c>
      <c r="BK154" s="33">
        <f t="shared" ref="BK154" si="930">BK153-BK77</f>
        <v>0</v>
      </c>
      <c r="BL154" s="33">
        <f t="shared" ref="BL154" si="931">BL153-BL77</f>
        <v>0</v>
      </c>
      <c r="BM154" s="33">
        <f t="shared" ref="BM154" si="932">BM153-BM77</f>
        <v>0</v>
      </c>
      <c r="BN154" s="33">
        <f t="shared" ref="BN154" si="933">BN153-BN77</f>
        <v>0</v>
      </c>
      <c r="BO154" s="33">
        <f t="shared" ref="BO154" si="934">BO153-BO77</f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74</v>
      </c>
      <c r="B1" s="17" t="s">
        <v>75</v>
      </c>
      <c r="C1" s="17" t="s">
        <v>76</v>
      </c>
      <c r="D1" s="17" t="s">
        <v>77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73</v>
      </c>
    </row>
    <row r="2" spans="1:19" x14ac:dyDescent="0.3">
      <c r="A2" s="10" t="s">
        <v>78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79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80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81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82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83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83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83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84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84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84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84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84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84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84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84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84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84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85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85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85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85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86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86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86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86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86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86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86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86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86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86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87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87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87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87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87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88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88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88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89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89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89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89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89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89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89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89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89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89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90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90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90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90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90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90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91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2023-07-06T16:07:41Z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