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ADV. EXCEL__DATA SCIENCE__(ITVEDANT)\"/>
    </mc:Choice>
  </mc:AlternateContent>
  <xr:revisionPtr revIDLastSave="0" documentId="13_ncr:1_{96A79430-911A-4B3A-96AE-6CC663EAB071}" xr6:coauthVersionLast="47" xr6:coauthVersionMax="47" xr10:uidLastSave="{00000000-0000-0000-0000-000000000000}"/>
  <bookViews>
    <workbookView xWindow="-108" yWindow="-108" windowWidth="23256" windowHeight="12456" firstSheet="11" activeTab="16" xr2:uid="{00000000-000D-0000-FFFF-FFFF00000000}"/>
  </bookViews>
  <sheets>
    <sheet name="DMART-SALES-DATA" sheetId="1" r:id="rId1"/>
    <sheet name="DEMO" sheetId="2" r:id="rId2"/>
    <sheet name="JAN-SALES" sheetId="3" r:id="rId3"/>
    <sheet name="FEB-SALES" sheetId="4" r:id="rId4"/>
    <sheet name="MARCH-SALES" sheetId="5" r:id="rId5"/>
    <sheet name="TOTAL-SALES" sheetId="6" r:id="rId6"/>
    <sheet name="MATH-AND-STATISTICAL-FUNCTIONS" sheetId="10" r:id="rId7"/>
    <sheet name="LOGICAL FUNCTIONS" sheetId="11" r:id="rId8"/>
    <sheet name="NORTH SALES" sheetId="15" r:id="rId9"/>
    <sheet name="SOUTH SALES" sheetId="16" r:id="rId10"/>
    <sheet name="EAST SALES" sheetId="17" r:id="rId11"/>
    <sheet name="WEST SALES" sheetId="18" r:id="rId12"/>
    <sheet name="SUMMARY-SALES" sheetId="19" r:id="rId13"/>
    <sheet name="AUTOFILL " sheetId="20" r:id="rId14"/>
    <sheet name="FLASHFILL" sheetId="21" r:id="rId15"/>
    <sheet name="Autofill Nonadjacent" sheetId="22" r:id="rId16"/>
    <sheet name="CUSTOM LIST" sheetId="23" r:id="rId17"/>
  </sheets>
  <definedNames>
    <definedName name="_xlnm._FilterDatabase" localSheetId="0" hidden="1">'DMART-SALES-DATA'!$A$1:$O$15346</definedName>
    <definedName name="ALLOWANCES">'LOGICAL FUNCTIONS'!$C$30:$C$33</definedName>
    <definedName name="Feb_Sales">SALES_DATA[Feb]</definedName>
    <definedName name="Jan_sales">SALES_DATA[Jan]</definedName>
    <definedName name="KETAN_MARKS">'LOGICAL FUNCTIONS'!$B$3:$D$3</definedName>
    <definedName name="Mar_Sales">SALES_DATA[Mar]</definedName>
    <definedName name="NEHA_MARKS">'LOGICAL FUNCTIONS'!$B$2:$D$2</definedName>
    <definedName name="Net_Revenue">DMART_SALES_DATA[[#All],[Net_Revenue]]</definedName>
    <definedName name="PROFIT_NAME">DMART_SALES_DATA[profit]</definedName>
    <definedName name="SALARY">'LOGICAL FUNCTIONS'!$B$30:$B$33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2" l="1"/>
  <c r="C4" i="22"/>
  <c r="C5" i="22"/>
  <c r="C6" i="22"/>
  <c r="C2" i="22"/>
  <c r="Q21" i="1"/>
  <c r="D15348" i="1"/>
  <c r="F30" i="11"/>
  <c r="E30" i="11"/>
  <c r="F24" i="11"/>
  <c r="B25" i="11"/>
  <c r="D25" i="11"/>
  <c r="C25" i="11"/>
  <c r="F2" i="11"/>
  <c r="F3" i="11"/>
  <c r="E2" i="11"/>
  <c r="G2" i="11" s="1"/>
  <c r="B6" i="11"/>
  <c r="I3" i="11"/>
  <c r="I4" i="11"/>
  <c r="H2" i="11"/>
  <c r="I2" i="11"/>
  <c r="H3" i="11"/>
  <c r="H4" i="11"/>
  <c r="E4" i="11"/>
  <c r="G4" i="11" s="1"/>
  <c r="C12" i="11"/>
  <c r="C13" i="11"/>
  <c r="C14" i="11"/>
  <c r="C11" i="11"/>
  <c r="E3" i="11"/>
  <c r="G3" i="11" s="1"/>
  <c r="D5" i="10"/>
  <c r="D4" i="10"/>
  <c r="D3" i="10"/>
  <c r="D2" i="10"/>
  <c r="D4" i="6"/>
  <c r="D2" i="5"/>
  <c r="D2" i="4"/>
  <c r="F3" i="3"/>
  <c r="C14" i="2"/>
  <c r="C15" i="2"/>
  <c r="C13" i="2"/>
  <c r="E2" i="2"/>
  <c r="E7" i="2" s="1"/>
  <c r="C8" i="2"/>
  <c r="D8" i="2"/>
  <c r="B8" i="2"/>
  <c r="Q18" i="1"/>
  <c r="Q15" i="1"/>
  <c r="Q12" i="1"/>
  <c r="Q6" i="1"/>
  <c r="G12" i="1"/>
  <c r="H12" i="1"/>
  <c r="H215" i="1"/>
  <c r="H1749" i="1"/>
  <c r="H1765" i="1"/>
  <c r="H1988" i="1"/>
  <c r="H2213" i="1"/>
  <c r="H2591" i="1"/>
  <c r="H2756" i="1"/>
  <c r="H2903" i="1"/>
  <c r="H3095" i="1"/>
  <c r="H3349" i="1"/>
  <c r="H3572" i="1"/>
  <c r="H3815" i="1"/>
  <c r="H3844" i="1"/>
  <c r="H4270" i="1"/>
  <c r="H4500" i="1"/>
  <c r="H4788" i="1"/>
  <c r="H4838" i="1"/>
  <c r="H5039" i="1"/>
  <c r="H5111" i="1"/>
  <c r="H5159" i="1"/>
  <c r="H5189" i="1"/>
  <c r="H5589" i="1"/>
  <c r="H5829" i="1"/>
  <c r="H5860" i="1"/>
  <c r="H5975" i="1"/>
  <c r="H6133" i="1"/>
  <c r="H6175" i="1"/>
  <c r="H6567" i="1"/>
  <c r="H6695" i="1"/>
  <c r="H6727" i="1"/>
  <c r="H6903" i="1"/>
  <c r="H7028" i="1"/>
  <c r="H7031" i="1"/>
  <c r="H7479" i="1"/>
  <c r="H7588" i="1"/>
  <c r="H7592" i="1"/>
  <c r="H7668" i="1"/>
  <c r="H7732" i="1"/>
  <c r="H7748" i="1"/>
  <c r="H7783" i="1"/>
  <c r="H8047" i="1"/>
  <c r="H8149" i="1"/>
  <c r="H8151" i="1"/>
  <c r="H8311" i="1"/>
  <c r="H8326" i="1"/>
  <c r="H8335" i="1"/>
  <c r="H8471" i="1"/>
  <c r="H8805" i="1"/>
  <c r="H8998" i="1"/>
  <c r="H9033" i="1"/>
  <c r="H9391" i="1"/>
  <c r="H9493" i="1"/>
  <c r="H9558" i="1"/>
  <c r="H9590" i="1"/>
  <c r="H9861" i="1"/>
  <c r="H9862" i="1"/>
  <c r="H9999" i="1"/>
  <c r="H10117" i="1"/>
  <c r="H10383" i="1"/>
  <c r="H10479" i="1"/>
  <c r="H10757" i="1"/>
  <c r="H10776" i="1"/>
  <c r="H11173" i="1"/>
  <c r="H11404" i="1"/>
  <c r="H11407" i="1"/>
  <c r="H11669" i="1"/>
  <c r="H11708" i="1"/>
  <c r="H11711" i="1"/>
  <c r="H11909" i="1"/>
  <c r="H11964" i="1"/>
  <c r="H11973" i="1"/>
  <c r="H11990" i="1"/>
  <c r="H12245" i="1"/>
  <c r="H12261" i="1"/>
  <c r="H12389" i="1"/>
  <c r="H12399" i="1"/>
  <c r="H12453" i="1"/>
  <c r="H12725" i="1"/>
  <c r="H12727" i="1"/>
  <c r="H12901" i="1"/>
  <c r="H12917" i="1"/>
  <c r="H12949" i="1"/>
  <c r="H12965" i="1"/>
  <c r="H13111" i="1"/>
  <c r="H13135" i="1"/>
  <c r="H13157" i="1"/>
  <c r="H13159" i="1"/>
  <c r="H13191" i="1"/>
  <c r="H13271" i="1"/>
  <c r="H13319" i="1"/>
  <c r="H13381" i="1"/>
  <c r="H13445" i="1"/>
  <c r="H13463" i="1"/>
  <c r="H13511" i="1"/>
  <c r="H13541" i="1"/>
  <c r="H13669" i="1"/>
  <c r="H13719" i="1"/>
  <c r="H13733" i="1"/>
  <c r="H13825" i="1"/>
  <c r="H13830" i="1"/>
  <c r="H13861" i="1"/>
  <c r="H13957" i="1"/>
  <c r="H13959" i="1"/>
  <c r="H13960" i="1"/>
  <c r="H14053" i="1"/>
  <c r="H14066" i="1"/>
  <c r="H14069" i="1"/>
  <c r="H14213" i="1"/>
  <c r="H14215" i="1"/>
  <c r="H14216" i="1"/>
  <c r="H14263" i="1"/>
  <c r="H14311" i="1"/>
  <c r="H14326" i="1"/>
  <c r="H14423" i="1"/>
  <c r="H14501" i="1"/>
  <c r="H14503" i="1"/>
  <c r="H14519" i="1"/>
  <c r="H14535" i="1"/>
  <c r="H14647" i="1"/>
  <c r="H14661" i="1"/>
  <c r="H14727" i="1"/>
  <c r="H14728" i="1"/>
  <c r="H14733" i="1"/>
  <c r="H14807" i="1"/>
  <c r="H14855" i="1"/>
  <c r="H14885" i="1"/>
  <c r="H14917" i="1"/>
  <c r="H14919" i="1"/>
  <c r="H14948" i="1"/>
  <c r="H14999" i="1"/>
  <c r="H15029" i="1"/>
  <c r="H15031" i="1"/>
  <c r="H15108" i="1"/>
  <c r="H15109" i="1"/>
  <c r="H15159" i="1"/>
  <c r="H15189" i="1"/>
  <c r="H15221" i="1"/>
  <c r="H15232" i="1"/>
  <c r="H15253" i="1"/>
  <c r="H15303" i="1"/>
  <c r="H15335" i="1"/>
  <c r="H15345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G7029" i="1"/>
  <c r="H7029" i="1" s="1"/>
  <c r="G7030" i="1"/>
  <c r="H7030" i="1" s="1"/>
  <c r="G7031" i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G7589" i="1"/>
  <c r="H7589" i="1" s="1"/>
  <c r="G7590" i="1"/>
  <c r="H7590" i="1" s="1"/>
  <c r="G7591" i="1"/>
  <c r="H7591" i="1" s="1"/>
  <c r="G7592" i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G8150" i="1"/>
  <c r="H8150" i="1" s="1"/>
  <c r="G8151" i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G9862" i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G11405" i="1"/>
  <c r="H11405" i="1" s="1"/>
  <c r="G11406" i="1"/>
  <c r="H11406" i="1" s="1"/>
  <c r="G11407" i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G11709" i="1"/>
  <c r="H11709" i="1" s="1"/>
  <c r="G11710" i="1"/>
  <c r="H11710" i="1" s="1"/>
  <c r="G11711" i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G12726" i="1"/>
  <c r="H12726" i="1" s="1"/>
  <c r="G12727" i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G13158" i="1"/>
  <c r="H13158" i="1" s="1"/>
  <c r="G13159" i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G13826" i="1"/>
  <c r="H13826" i="1" s="1"/>
  <c r="G13827" i="1"/>
  <c r="H13827" i="1" s="1"/>
  <c r="G13828" i="1"/>
  <c r="H13828" i="1" s="1"/>
  <c r="G13829" i="1"/>
  <c r="H13829" i="1" s="1"/>
  <c r="G13830" i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G13958" i="1"/>
  <c r="H13958" i="1" s="1"/>
  <c r="G13959" i="1"/>
  <c r="G13960" i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G14067" i="1"/>
  <c r="H14067" i="1" s="1"/>
  <c r="G14068" i="1"/>
  <c r="H14068" i="1" s="1"/>
  <c r="G14069" i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G14214" i="1"/>
  <c r="H14214" i="1" s="1"/>
  <c r="G14215" i="1"/>
  <c r="G14216" i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G14502" i="1"/>
  <c r="H14502" i="1" s="1"/>
  <c r="G14503" i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G14728" i="1"/>
  <c r="G14729" i="1"/>
  <c r="H14729" i="1" s="1"/>
  <c r="G14730" i="1"/>
  <c r="H14730" i="1" s="1"/>
  <c r="G14731" i="1"/>
  <c r="H14731" i="1" s="1"/>
  <c r="G14732" i="1"/>
  <c r="H14732" i="1" s="1"/>
  <c r="G14733" i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G14918" i="1"/>
  <c r="H14918" i="1" s="1"/>
  <c r="G14919" i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G15030" i="1"/>
  <c r="H15030" i="1" s="1"/>
  <c r="G15031" i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G15109" i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G15346" i="1"/>
  <c r="H15346" i="1" s="1"/>
  <c r="G2" i="1"/>
  <c r="H2" i="1" s="1"/>
  <c r="Q24" i="1" s="1"/>
  <c r="Q9" i="1" l="1"/>
</calcChain>
</file>

<file path=xl/sharedStrings.xml><?xml version="1.0" encoding="utf-8"?>
<sst xmlns="http://schemas.openxmlformats.org/spreadsheetml/2006/main" count="92304" uniqueCount="15541">
  <si>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</si>
  <si>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</si>
  <si>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</si>
  <si>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</si>
  <si>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</si>
  <si>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</si>
  <si>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</si>
  <si>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</si>
  <si>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</si>
  <si>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</si>
  <si>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</si>
  <si>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</si>
  <si>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</si>
  <si>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</si>
  <si>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</si>
  <si>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</si>
  <si>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</si>
  <si>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</si>
  <si>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</si>
  <si>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</si>
  <si>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</si>
  <si>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</si>
  <si>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</si>
  <si>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</si>
  <si>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</si>
  <si>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</si>
  <si>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</si>
  <si>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</si>
  <si>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</si>
  <si>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</si>
  <si>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</si>
  <si>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</si>
  <si>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</si>
  <si>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</si>
  <si>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</si>
  <si>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</si>
  <si>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</si>
  <si>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</si>
  <si>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</si>
  <si>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</si>
  <si>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</si>
  <si>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</si>
  <si>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</si>
  <si>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</si>
  <si>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</si>
  <si>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</si>
  <si>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</si>
  <si>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</si>
  <si>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</si>
  <si>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</si>
  <si>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</si>
  <si>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</si>
  <si>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</si>
  <si>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</si>
  <si>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</si>
  <si>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</si>
  <si>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</si>
  <si>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</si>
  <si>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</si>
  <si>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</si>
  <si>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</si>
  <si>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</si>
  <si>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</si>
  <si>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</si>
  <si>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</si>
  <si>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</si>
  <si>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</si>
  <si>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</si>
  <si>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</si>
  <si>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</si>
  <si>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</si>
  <si>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</si>
  <si>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</si>
  <si>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</si>
  <si>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</si>
  <si>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</si>
  <si>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</si>
  <si>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</si>
  <si>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</si>
  <si>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</si>
  <si>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</si>
  <si>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</si>
  <si>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</si>
  <si>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</si>
  <si>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</si>
  <si>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</si>
  <si>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</si>
  <si>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</si>
  <si>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</si>
  <si>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</si>
  <si>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</si>
  <si>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</si>
  <si>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</si>
  <si>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</si>
  <si>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</si>
  <si>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</si>
  <si>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</si>
  <si>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</si>
  <si>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</si>
  <si>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</si>
  <si>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</si>
  <si>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</si>
  <si>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</si>
  <si>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</si>
  <si>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</si>
  <si>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</si>
  <si>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</si>
  <si>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</si>
  <si>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</si>
  <si>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</si>
  <si>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</si>
  <si>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</si>
  <si>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</si>
  <si>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</si>
  <si>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</si>
  <si>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</si>
  <si>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</si>
  <si>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</si>
  <si>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</si>
  <si>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</si>
  <si>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</si>
  <si>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</si>
  <si>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</si>
  <si>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</si>
  <si>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</si>
  <si>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</si>
  <si>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</si>
  <si>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</si>
  <si>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</si>
  <si>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</si>
  <si>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</si>
  <si>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</si>
  <si>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</si>
  <si>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</si>
  <si>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</si>
  <si>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</si>
  <si>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</si>
  <si>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</si>
  <si>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</si>
  <si>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</si>
  <si>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</si>
  <si>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</si>
  <si>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</si>
  <si>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</si>
  <si>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</si>
  <si>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</si>
  <si>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</si>
  <si>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</si>
  <si>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</si>
  <si>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</si>
  <si>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</si>
  <si>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</si>
  <si>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</si>
  <si>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</si>
  <si>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</si>
  <si>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</si>
  <si>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</si>
  <si>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</si>
  <si>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</si>
  <si>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</si>
  <si>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</si>
  <si>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</si>
  <si>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</si>
  <si>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</si>
  <si>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</si>
  <si>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</si>
  <si>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</si>
  <si>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</si>
  <si>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</si>
  <si>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</si>
  <si>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</si>
  <si>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</si>
  <si>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</si>
  <si>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</si>
  <si>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</si>
  <si>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</si>
  <si>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</si>
  <si>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</si>
  <si>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</si>
  <si>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</si>
  <si>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</si>
  <si>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</si>
  <si>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</si>
  <si>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</si>
  <si>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</si>
  <si>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</si>
  <si>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</si>
  <si>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</si>
  <si>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</si>
  <si>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</si>
  <si>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</si>
  <si>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</si>
  <si>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</si>
  <si>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</si>
  <si>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</si>
  <si>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</si>
  <si>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</si>
  <si>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</si>
  <si>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</si>
  <si>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</si>
  <si>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</si>
  <si>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</si>
  <si>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</si>
  <si>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</si>
  <si>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</si>
  <si>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</si>
  <si>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</si>
  <si>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</si>
  <si>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</si>
  <si>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</si>
  <si>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</si>
  <si>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</si>
  <si>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</si>
  <si>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</si>
  <si>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</si>
  <si>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</si>
  <si>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</si>
  <si>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</si>
  <si>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</si>
  <si>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</si>
  <si>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</si>
  <si>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</si>
  <si>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</si>
  <si>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</si>
  <si>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</si>
  <si>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</si>
  <si>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</si>
  <si>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</si>
  <si>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</si>
  <si>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</si>
  <si>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</si>
  <si>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</si>
  <si>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</si>
  <si>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</si>
  <si>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</si>
  <si>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</si>
  <si>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</si>
  <si>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</si>
  <si>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</si>
  <si>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</si>
  <si>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</si>
  <si>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</si>
  <si>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</si>
  <si>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</si>
  <si>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</si>
  <si>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</si>
  <si>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</si>
  <si>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</si>
  <si>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</si>
  <si>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</si>
  <si>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</si>
  <si>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</si>
  <si>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</si>
  <si>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</si>
  <si>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</si>
  <si>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</si>
  <si>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</si>
  <si>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</si>
  <si>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</si>
  <si>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</si>
  <si>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</si>
  <si>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</si>
  <si>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</si>
  <si>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</si>
  <si>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</si>
  <si>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</si>
  <si>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</si>
  <si>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</si>
  <si>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</si>
  <si>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</si>
  <si>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</si>
  <si>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</si>
  <si>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</si>
  <si>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</si>
  <si>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</si>
  <si>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</si>
  <si>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</si>
  <si>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</si>
  <si>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</si>
  <si>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</si>
  <si>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</si>
  <si>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</si>
  <si>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</si>
  <si>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</si>
  <si>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</si>
  <si>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</si>
  <si>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</si>
  <si>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</si>
  <si>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</si>
  <si>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</si>
  <si>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</si>
  <si>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</si>
  <si>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</si>
  <si>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</si>
  <si>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</si>
  <si>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</si>
  <si>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</si>
  <si>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</si>
  <si>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</si>
  <si>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</si>
  <si>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</si>
  <si>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</si>
  <si>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</si>
  <si>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</si>
  <si>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</si>
  <si>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</si>
  <si>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</si>
  <si>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</si>
  <si>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</si>
  <si>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</si>
  <si>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</si>
  <si>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</si>
  <si>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</si>
  <si>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</si>
  <si>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</si>
  <si>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</si>
  <si>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</si>
  <si>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</si>
  <si>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</si>
  <si>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</si>
  <si>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</si>
  <si>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</si>
  <si>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</si>
  <si>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</si>
  <si>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</si>
  <si>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</si>
  <si>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</si>
  <si>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</si>
  <si>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</si>
  <si>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</si>
  <si>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</si>
  <si>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</si>
  <si>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</si>
  <si>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</si>
  <si>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</si>
  <si>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</si>
  <si>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</si>
  <si>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</si>
  <si>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</si>
  <si>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</si>
  <si>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</si>
  <si>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</si>
  <si>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</si>
  <si>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</si>
  <si>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</si>
  <si>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</si>
  <si>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</si>
  <si>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</si>
  <si>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</si>
  <si>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</si>
  <si>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</si>
  <si>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</si>
  <si>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</si>
  <si>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</si>
  <si>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</si>
  <si>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</si>
  <si>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</si>
  <si>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</si>
  <si>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</si>
  <si>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</si>
  <si>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</si>
  <si>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</si>
  <si>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</si>
  <si>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</si>
  <si>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</si>
  <si>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</si>
  <si>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</si>
  <si>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</si>
  <si>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</si>
  <si>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</si>
  <si>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</si>
  <si>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</si>
  <si>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</si>
  <si>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</si>
  <si>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</si>
  <si>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</si>
  <si>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</si>
  <si>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</si>
  <si>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</si>
  <si>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</si>
  <si>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</si>
  <si>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</si>
  <si>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</si>
  <si>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</si>
  <si>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</si>
  <si>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</si>
  <si>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</si>
  <si>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</si>
  <si>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</si>
  <si>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</si>
  <si>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</si>
  <si>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</si>
  <si>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</si>
  <si>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</si>
  <si>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</si>
  <si>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</si>
  <si>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</si>
  <si>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</si>
  <si>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</si>
  <si>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</si>
  <si>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</si>
  <si>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</si>
  <si>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</si>
  <si>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</si>
  <si>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</si>
  <si>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</si>
  <si>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</si>
  <si>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</si>
  <si>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</si>
  <si>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</si>
  <si>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</si>
  <si>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</si>
  <si>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</si>
  <si>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</si>
  <si>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</si>
  <si>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</si>
  <si>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</si>
  <si>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</si>
  <si>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</si>
  <si>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</si>
  <si>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</si>
  <si>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</si>
  <si>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</si>
  <si>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</si>
  <si>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</si>
  <si>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</si>
  <si>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</si>
  <si>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</si>
  <si>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</si>
  <si>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</si>
  <si>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</si>
  <si>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</si>
  <si>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</si>
  <si>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</si>
  <si>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</si>
  <si>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</si>
  <si>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</si>
  <si>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</si>
  <si>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</si>
  <si>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</si>
  <si>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</si>
  <si>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</si>
  <si>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</si>
  <si>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</si>
  <si>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</si>
  <si>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</si>
  <si>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</si>
  <si>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</si>
  <si>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</si>
  <si>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</si>
  <si>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</si>
  <si>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</si>
  <si>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</si>
  <si>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</si>
  <si>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</si>
  <si>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</si>
  <si>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</si>
  <si>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</si>
  <si>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</si>
  <si>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</si>
  <si>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</si>
  <si>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</si>
  <si>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</si>
  <si>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</si>
  <si>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</si>
  <si>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</si>
  <si>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</si>
  <si>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</si>
  <si>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</si>
  <si>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</si>
  <si>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</si>
  <si>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</si>
  <si>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</si>
  <si>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</si>
  <si>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</si>
  <si>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</si>
  <si>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</si>
  <si>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</si>
  <si>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</si>
  <si>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</si>
  <si>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</si>
  <si>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</si>
  <si>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</si>
  <si>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</si>
  <si>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</si>
  <si>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</si>
  <si>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</si>
  <si>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</si>
  <si>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</si>
  <si>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</si>
  <si>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</si>
  <si>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</si>
  <si>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</si>
  <si>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</si>
  <si>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</si>
  <si>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</si>
  <si>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</si>
  <si>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</si>
  <si>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</si>
  <si>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</si>
  <si>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</si>
  <si>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</si>
  <si>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</si>
  <si>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</si>
  <si>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</si>
  <si>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</si>
  <si>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</si>
  <si>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</si>
  <si>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</si>
  <si>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</si>
  <si>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</si>
  <si>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</si>
  <si>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</si>
  <si>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</si>
  <si>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</si>
  <si>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</si>
  <si>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</si>
  <si>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</si>
  <si>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</si>
  <si>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</si>
  <si>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</si>
  <si>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</si>
  <si>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</si>
  <si>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</si>
  <si>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</si>
  <si>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</si>
  <si>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</si>
  <si>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</si>
  <si>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</si>
  <si>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</si>
  <si>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</si>
  <si>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</si>
  <si>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</si>
  <si>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</si>
  <si>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</si>
  <si>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</si>
  <si>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</si>
  <si>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</si>
  <si>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</si>
  <si>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</si>
  <si>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</si>
  <si>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</si>
  <si>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</si>
  <si>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</si>
  <si>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</si>
  <si>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</si>
  <si>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</si>
  <si>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</si>
  <si>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</si>
  <si>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</si>
  <si>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</si>
  <si>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</si>
  <si>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</si>
  <si>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</si>
  <si>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</si>
  <si>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</si>
  <si>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</si>
  <si>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</si>
  <si>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</si>
  <si>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</si>
  <si>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</si>
  <si>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</si>
  <si>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</si>
  <si>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</si>
  <si>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</si>
  <si>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</si>
  <si>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</si>
  <si>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</si>
  <si>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</si>
  <si>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</si>
  <si>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</si>
  <si>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</si>
  <si>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</si>
  <si>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</si>
  <si>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</si>
  <si>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</si>
  <si>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</si>
  <si>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</si>
  <si>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</si>
  <si>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</si>
  <si>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</si>
  <si>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</si>
  <si>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</si>
  <si>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</si>
  <si>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</si>
  <si>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</si>
  <si>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</si>
  <si>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</si>
  <si>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</si>
  <si>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</si>
  <si>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</si>
  <si>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</si>
  <si>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</si>
  <si>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</si>
  <si>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</si>
  <si>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</si>
  <si>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</si>
  <si>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</si>
  <si>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</si>
  <si>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</si>
  <si>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</si>
  <si>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</si>
  <si>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</si>
  <si>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</si>
  <si>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</si>
  <si>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</si>
  <si>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</si>
  <si>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</si>
  <si>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</si>
  <si>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</si>
  <si>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</si>
  <si>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</si>
  <si>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</si>
  <si>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</si>
  <si>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</si>
  <si>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</si>
  <si>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</si>
  <si>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</si>
  <si>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</si>
  <si>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</si>
  <si>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</si>
  <si>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</si>
  <si>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</si>
  <si>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</si>
  <si>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</si>
  <si>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</si>
  <si>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</si>
  <si>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</si>
  <si>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</si>
  <si>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</si>
  <si>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</si>
  <si>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</si>
  <si>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</si>
  <si>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</si>
  <si>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</si>
  <si>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</si>
  <si>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</si>
  <si>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</si>
  <si>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</si>
  <si>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</si>
  <si>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</si>
  <si>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</si>
  <si>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</si>
  <si>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</si>
  <si>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</si>
  <si>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</si>
  <si>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</si>
  <si>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</si>
  <si>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</si>
  <si>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</si>
  <si>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</si>
  <si>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</si>
  <si>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</si>
  <si>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</si>
  <si>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</si>
  <si>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</si>
  <si>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</si>
  <si>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</si>
  <si>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</si>
  <si>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</si>
  <si>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</si>
  <si>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</si>
  <si>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</si>
  <si>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</si>
  <si>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</si>
  <si>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</si>
  <si>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</si>
  <si>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</si>
  <si>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</si>
  <si>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</si>
  <si>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</si>
  <si>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</si>
  <si>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</si>
  <si>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</si>
  <si>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</si>
  <si>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</si>
  <si>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</si>
  <si>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</si>
  <si>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</si>
  <si>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</si>
  <si>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</si>
  <si>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</si>
  <si>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</si>
  <si>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</si>
  <si>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</si>
  <si>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</si>
  <si>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</si>
  <si>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</si>
  <si>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</si>
  <si>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</si>
  <si>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</si>
  <si>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</si>
  <si>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</si>
  <si>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</si>
  <si>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</si>
  <si>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</si>
  <si>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</si>
  <si>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</si>
  <si>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</si>
  <si>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</si>
  <si>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</si>
  <si>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</si>
  <si>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</si>
  <si>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</si>
  <si>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</si>
  <si>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</si>
  <si>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</si>
  <si>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</si>
  <si>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</si>
  <si>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</si>
  <si>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</si>
  <si>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</si>
  <si>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</si>
  <si>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</si>
  <si>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</si>
  <si>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</si>
  <si>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</si>
  <si>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</si>
  <si>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</si>
  <si>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</si>
  <si>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</si>
  <si>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</si>
  <si>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</si>
  <si>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</si>
  <si>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</si>
  <si>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</si>
  <si>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</si>
  <si>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</si>
  <si>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</si>
  <si>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</si>
  <si>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</si>
  <si>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</si>
  <si>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</si>
  <si>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</si>
  <si>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</si>
  <si>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</si>
  <si>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</si>
  <si>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</si>
  <si>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</si>
  <si>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</si>
  <si>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</si>
  <si>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</si>
  <si>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</si>
  <si>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</si>
  <si>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</si>
  <si>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</si>
  <si>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</si>
  <si>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</si>
  <si>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</si>
  <si>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</si>
  <si>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</si>
  <si>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</si>
  <si>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</si>
  <si>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</si>
  <si>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</si>
  <si>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</si>
  <si>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</si>
  <si>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</si>
  <si>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</si>
  <si>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</si>
  <si>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</si>
  <si>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</si>
  <si>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</si>
  <si>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</si>
  <si>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</si>
  <si>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</si>
  <si>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</si>
  <si>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</si>
  <si>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</si>
  <si>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</si>
  <si>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</si>
  <si>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</si>
  <si>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</si>
  <si>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</si>
  <si>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</si>
  <si>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</si>
  <si>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</si>
  <si>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</si>
  <si>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</si>
  <si>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</si>
  <si>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</si>
  <si>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</si>
  <si>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</si>
  <si>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</si>
  <si>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</si>
  <si>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</si>
  <si>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</si>
  <si>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</si>
  <si>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</si>
  <si>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</si>
  <si>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</si>
  <si>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</si>
  <si>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</si>
  <si>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</si>
  <si>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</si>
  <si>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</si>
  <si>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</si>
  <si>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</si>
  <si>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</si>
  <si>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</si>
  <si>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</si>
  <si>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</si>
  <si>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</si>
  <si>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</si>
  <si>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</si>
  <si>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</si>
  <si>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</si>
  <si>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</si>
  <si>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</si>
  <si>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</si>
  <si>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</si>
  <si>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</si>
  <si>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</si>
  <si>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</si>
  <si>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</si>
  <si>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</si>
  <si>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</si>
  <si>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</si>
  <si>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</si>
  <si>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</si>
  <si>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</si>
  <si>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</si>
  <si>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</si>
  <si>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</si>
  <si>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</si>
  <si>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</si>
  <si>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</si>
  <si>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</si>
  <si>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</si>
  <si>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</si>
  <si>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</si>
  <si>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</si>
  <si>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</si>
  <si>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</si>
  <si>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</si>
  <si>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</si>
  <si>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</si>
  <si>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</si>
  <si>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</si>
  <si>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</si>
  <si>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</si>
  <si>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</si>
  <si>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</si>
  <si>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</si>
  <si>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</si>
  <si>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</si>
  <si>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</si>
  <si>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</si>
  <si>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</si>
  <si>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</si>
  <si>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</si>
  <si>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</si>
  <si>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</si>
  <si>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</si>
  <si>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</si>
  <si>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</si>
  <si>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</si>
  <si>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</si>
  <si>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</si>
  <si>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</si>
  <si>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</si>
  <si>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</si>
  <si>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</si>
  <si>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</si>
  <si>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</si>
  <si>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</si>
  <si>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</si>
  <si>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</si>
  <si>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</si>
  <si>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</si>
  <si>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</si>
  <si>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</si>
  <si>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</si>
  <si>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</si>
  <si>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</si>
  <si>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</si>
  <si>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</si>
  <si>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</si>
  <si>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</si>
  <si>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</si>
  <si>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</si>
  <si>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</si>
  <si>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</si>
  <si>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</si>
  <si>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</si>
  <si>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</si>
  <si>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</si>
  <si>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</si>
  <si>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</si>
  <si>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</si>
  <si>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</si>
  <si>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</si>
  <si>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</si>
  <si>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</si>
  <si>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</si>
  <si>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</si>
  <si>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</si>
  <si>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</si>
  <si>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</si>
  <si>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</si>
  <si>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</si>
  <si>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</si>
  <si>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</si>
  <si>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</si>
  <si>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</si>
  <si>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</si>
  <si>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</si>
  <si>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</si>
  <si>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</si>
  <si>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</si>
  <si>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</si>
  <si>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</si>
  <si>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</si>
  <si>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</si>
  <si>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</si>
  <si>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</si>
  <si>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</si>
  <si>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</si>
  <si>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</si>
  <si>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</si>
  <si>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</si>
  <si>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</si>
  <si>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</si>
  <si>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</si>
  <si>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</si>
  <si>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</si>
  <si>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</si>
  <si>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</si>
  <si>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</si>
  <si>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</si>
  <si>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</si>
  <si>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</si>
  <si>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</si>
  <si>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</si>
  <si>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</si>
  <si>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</si>
  <si>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</si>
  <si>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</si>
  <si>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</si>
  <si>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</si>
  <si>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</si>
  <si>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</si>
  <si>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</si>
  <si>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</si>
  <si>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</si>
  <si>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</si>
  <si>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</si>
  <si>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</si>
  <si>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</si>
  <si>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</si>
  <si>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</si>
  <si>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</si>
  <si>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</si>
  <si>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</si>
  <si>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</si>
  <si>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</si>
  <si>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</si>
  <si>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</si>
  <si>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</si>
  <si>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</si>
  <si>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</si>
  <si>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</si>
  <si>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</si>
  <si>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</si>
  <si>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</si>
  <si>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</si>
  <si>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</si>
  <si>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</si>
  <si>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</si>
  <si>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</si>
  <si>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</si>
  <si>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</si>
  <si>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</si>
  <si>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</si>
  <si>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</si>
  <si>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</si>
  <si>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</si>
  <si>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</si>
  <si>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</si>
  <si>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</si>
  <si>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</si>
  <si>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</si>
  <si>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</si>
  <si>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</si>
  <si>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</si>
  <si>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</si>
  <si>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</si>
  <si>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</si>
  <si>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</si>
  <si>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</si>
  <si>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</si>
  <si>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</si>
  <si>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</si>
  <si>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</si>
  <si>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</si>
  <si>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</si>
  <si>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</si>
  <si>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</si>
  <si>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</si>
  <si>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</si>
  <si>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</si>
  <si>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</si>
  <si>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</si>
  <si>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</si>
  <si>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</si>
  <si>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</si>
  <si>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</si>
  <si>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</si>
  <si>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</si>
  <si>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</si>
  <si>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</si>
  <si>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</si>
  <si>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</si>
  <si>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</si>
  <si>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</si>
  <si>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</si>
  <si>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</si>
  <si>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</si>
  <si>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</si>
  <si>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</si>
  <si>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</si>
  <si>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</si>
  <si>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</si>
  <si>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</si>
  <si>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</si>
  <si>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</si>
  <si>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</si>
  <si>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</si>
  <si>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</si>
  <si>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</si>
  <si>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</si>
  <si>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</si>
  <si>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</si>
  <si>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</si>
  <si>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</si>
  <si>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</si>
  <si>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</si>
  <si>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</si>
  <si>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</si>
  <si>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</si>
  <si>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</si>
  <si>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</si>
  <si>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</si>
  <si>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</si>
  <si>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</si>
  <si>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</si>
  <si>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</si>
  <si>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</si>
  <si>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</si>
  <si>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</si>
  <si>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</si>
  <si>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</si>
  <si>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</si>
  <si>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</si>
  <si>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</si>
  <si>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</si>
  <si>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</si>
  <si>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</si>
  <si>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</si>
  <si>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</si>
  <si>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</si>
  <si>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</si>
  <si>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</si>
  <si>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</si>
  <si>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</si>
  <si>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</si>
  <si>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</si>
  <si>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</si>
  <si>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</si>
  <si>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</si>
  <si>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</si>
  <si>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</si>
  <si>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</si>
  <si>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</si>
  <si>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</si>
  <si>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</si>
  <si>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</si>
  <si>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</si>
  <si>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</si>
  <si>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</si>
  <si>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</si>
  <si>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</si>
  <si>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</si>
  <si>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</si>
  <si>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</si>
  <si>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</si>
  <si>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</si>
  <si>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</si>
  <si>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</si>
  <si>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</si>
  <si>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</si>
  <si>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</si>
  <si>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</si>
  <si>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</si>
  <si>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</si>
  <si>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</si>
  <si>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</si>
  <si>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</si>
  <si>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</si>
  <si>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</si>
  <si>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</si>
  <si>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</si>
  <si>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</si>
  <si>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</si>
  <si>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</si>
  <si>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</si>
  <si>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</si>
  <si>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</si>
  <si>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</si>
  <si>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</si>
  <si>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</si>
  <si>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</si>
  <si>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</si>
  <si>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</si>
  <si>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</si>
  <si>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</si>
  <si>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</si>
  <si>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</si>
  <si>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</si>
  <si>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</si>
  <si>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</si>
  <si>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</si>
  <si>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</si>
  <si>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</si>
  <si>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</si>
  <si>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</si>
  <si>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</si>
  <si>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</si>
  <si>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</si>
  <si>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</si>
  <si>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</si>
  <si>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</si>
  <si>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</si>
  <si>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</si>
  <si>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</si>
  <si>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</si>
  <si>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</si>
  <si>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</si>
  <si>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</si>
  <si>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</si>
  <si>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</si>
  <si>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</si>
  <si>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</si>
  <si>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</si>
  <si>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</si>
  <si>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</si>
  <si>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</si>
  <si>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</si>
  <si>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</si>
  <si>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</si>
  <si>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</si>
  <si>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</si>
  <si>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</si>
  <si>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</si>
  <si>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</si>
  <si>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</si>
  <si>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</si>
  <si>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</si>
  <si>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</si>
  <si>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</si>
  <si>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</si>
  <si>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</si>
  <si>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</si>
  <si>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</si>
  <si>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</si>
  <si>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</si>
  <si>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</si>
  <si>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</si>
  <si>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</si>
  <si>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</si>
  <si>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</si>
  <si>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</si>
  <si>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</si>
  <si>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</si>
  <si>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</si>
  <si>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</si>
  <si>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</si>
  <si>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</si>
  <si>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</si>
  <si>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</si>
  <si>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</si>
  <si>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</si>
  <si>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</si>
  <si>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</si>
  <si>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</si>
  <si>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</si>
  <si>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</si>
  <si>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</si>
  <si>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</si>
  <si>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</si>
  <si>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</si>
  <si>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</si>
  <si>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</si>
  <si>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</si>
  <si>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</si>
  <si>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</si>
  <si>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</si>
  <si>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</si>
  <si>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</si>
  <si>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</si>
  <si>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</si>
  <si>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</si>
  <si>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</si>
  <si>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</si>
  <si>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</si>
  <si>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</si>
  <si>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</si>
  <si>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</si>
  <si>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</si>
  <si>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</si>
  <si>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</si>
  <si>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</si>
  <si>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</si>
  <si>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</si>
  <si>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</si>
  <si>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</si>
  <si>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</si>
  <si>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</si>
  <si>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</si>
  <si>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</si>
  <si>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</si>
  <si>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</si>
  <si>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</si>
  <si>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</si>
  <si>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</si>
  <si>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</si>
  <si>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</si>
  <si>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</si>
  <si>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</si>
  <si>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</si>
  <si>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</si>
  <si>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</si>
  <si>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</si>
  <si>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</si>
  <si>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</si>
  <si>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</si>
  <si>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</si>
  <si>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</si>
  <si>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</si>
  <si>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</si>
  <si>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</si>
  <si>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</si>
  <si>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</si>
  <si>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</si>
  <si>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</si>
  <si>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</si>
  <si>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</si>
  <si>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</si>
  <si>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</si>
  <si>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</si>
  <si>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</si>
  <si>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</si>
  <si>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</si>
  <si>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</si>
  <si>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</si>
  <si>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</si>
  <si>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</si>
  <si>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</si>
  <si>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</si>
  <si>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</si>
  <si>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</si>
  <si>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</si>
  <si>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</si>
  <si>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</si>
  <si>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</si>
  <si>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</si>
  <si>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</si>
  <si>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</si>
  <si>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</si>
  <si>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</si>
  <si>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</si>
  <si>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</si>
  <si>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</si>
  <si>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</si>
  <si>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</si>
  <si>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</si>
  <si>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</si>
  <si>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</si>
  <si>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</si>
  <si>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</si>
  <si>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</si>
  <si>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</si>
  <si>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</si>
  <si>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</si>
  <si>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</si>
  <si>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</si>
  <si>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</si>
  <si>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</si>
  <si>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</si>
  <si>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</si>
  <si>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</si>
  <si>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</si>
  <si>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</si>
  <si>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</si>
  <si>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</si>
  <si>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</si>
  <si>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</si>
  <si>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</si>
  <si>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</si>
  <si>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</si>
  <si>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</si>
  <si>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</si>
  <si>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</si>
  <si>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</si>
  <si>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</si>
  <si>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</si>
  <si>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</si>
  <si>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</si>
  <si>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</si>
  <si>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</si>
  <si>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</si>
  <si>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</si>
  <si>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</si>
  <si>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</si>
  <si>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</si>
  <si>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</si>
  <si>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</si>
  <si>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</si>
  <si>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</si>
  <si>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</si>
  <si>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</si>
  <si>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</si>
  <si>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</si>
  <si>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</si>
  <si>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</si>
  <si>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</si>
  <si>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</si>
  <si>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</si>
  <si>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</si>
  <si>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</si>
  <si>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</si>
  <si>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</si>
  <si>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</si>
  <si>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</si>
  <si>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</si>
  <si>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</si>
  <si>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</si>
  <si>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</si>
  <si>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</si>
  <si>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</si>
  <si>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</si>
  <si>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</si>
  <si>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</si>
  <si>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</si>
  <si>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</si>
  <si>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</si>
  <si>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</si>
  <si>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</si>
  <si>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</si>
  <si>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</si>
  <si>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</si>
  <si>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</si>
  <si>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</si>
  <si>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</si>
  <si>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</si>
  <si>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</si>
  <si>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</si>
  <si>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</si>
  <si>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</si>
  <si>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</si>
  <si>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</si>
  <si>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</si>
  <si>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</si>
  <si>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</si>
  <si>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</si>
  <si>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</si>
  <si>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</si>
  <si>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</si>
  <si>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</si>
  <si>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</si>
  <si>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</si>
  <si>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</si>
  <si>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</si>
  <si>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</si>
  <si>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</si>
  <si>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</si>
  <si>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</si>
  <si>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</si>
  <si>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</si>
  <si>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</si>
  <si>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</si>
  <si>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</si>
  <si>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</si>
  <si>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</si>
  <si>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</si>
  <si>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</si>
  <si>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</si>
  <si>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</si>
  <si>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</si>
  <si>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</si>
  <si>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</si>
  <si>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</si>
  <si>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</si>
  <si>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</si>
  <si>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</si>
  <si>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</si>
  <si>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</si>
  <si>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</si>
  <si>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</si>
  <si>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</si>
  <si>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</si>
  <si>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</si>
  <si>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</si>
  <si>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</si>
  <si>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</si>
  <si>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</si>
  <si>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</si>
  <si>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</si>
  <si>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</si>
  <si>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</si>
  <si>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</si>
  <si>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</si>
  <si>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</si>
  <si>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</si>
  <si>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</si>
  <si>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</si>
  <si>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</si>
  <si>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</si>
  <si>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</si>
  <si>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</si>
  <si>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</si>
  <si>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</si>
  <si>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</si>
  <si>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</si>
  <si>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</si>
  <si>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</si>
  <si>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</si>
  <si>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</si>
  <si>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</si>
  <si>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</si>
  <si>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</si>
  <si>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</si>
  <si>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</si>
  <si>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</si>
  <si>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</si>
  <si>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</si>
  <si>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</si>
  <si>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</si>
  <si>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</si>
  <si>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</si>
  <si>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</si>
  <si>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</si>
  <si>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</si>
  <si>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</si>
  <si>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</si>
  <si>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</si>
  <si>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</si>
  <si>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</si>
  <si>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</si>
  <si>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</si>
  <si>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</si>
  <si>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</si>
  <si>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</si>
  <si>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</si>
  <si>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</si>
  <si>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</si>
  <si>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</si>
  <si>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</si>
  <si>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</si>
  <si>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</si>
  <si>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</si>
  <si>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</si>
  <si>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</si>
  <si>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</si>
  <si>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</si>
  <si>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</si>
  <si>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</si>
  <si>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</si>
  <si>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</si>
  <si>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</si>
  <si>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</si>
  <si>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</si>
  <si>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</si>
  <si>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</si>
  <si>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</si>
  <si>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</si>
  <si>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</si>
  <si>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</si>
  <si>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</si>
  <si>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</si>
  <si>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</si>
  <si>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</si>
  <si>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</si>
  <si>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</si>
  <si>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</si>
  <si>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</si>
  <si>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</si>
  <si>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</si>
  <si>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</si>
  <si>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</si>
  <si>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</si>
  <si>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</si>
  <si>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</si>
  <si>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</si>
  <si>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</si>
  <si>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</si>
  <si>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</si>
  <si>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</si>
  <si>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</si>
  <si>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</si>
  <si>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</si>
  <si>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</si>
  <si>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</si>
  <si>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</si>
  <si>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</si>
  <si>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</si>
  <si>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</si>
  <si>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</si>
  <si>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</si>
  <si>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</si>
  <si>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</si>
  <si>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</si>
  <si>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</si>
  <si>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</si>
  <si>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</si>
  <si>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</si>
  <si>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</si>
  <si>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</si>
  <si>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</si>
  <si>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</si>
  <si>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</si>
  <si>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</si>
  <si>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</si>
  <si>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</si>
  <si>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</si>
  <si>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</si>
  <si>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</si>
  <si>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</si>
  <si>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</si>
  <si>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</si>
  <si>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</si>
  <si>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</si>
  <si>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</si>
  <si>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</si>
  <si>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</si>
  <si>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</si>
  <si>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</si>
  <si>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</si>
  <si>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</si>
  <si>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</si>
  <si>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</si>
  <si>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</si>
  <si>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</si>
  <si>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</si>
  <si>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</si>
  <si>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</si>
  <si>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</si>
  <si>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</si>
  <si>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</si>
  <si>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</si>
  <si>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</si>
  <si>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</si>
  <si>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</si>
  <si>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</si>
  <si>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</si>
  <si>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</si>
  <si>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</si>
  <si>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</si>
  <si>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</si>
  <si>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</si>
  <si>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</si>
  <si>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</si>
  <si>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</si>
  <si>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</si>
  <si>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</si>
  <si>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</si>
  <si>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</si>
  <si>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</si>
  <si>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</si>
  <si>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</si>
  <si>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</si>
  <si>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</si>
  <si>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</si>
  <si>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</si>
  <si>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</si>
  <si>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</si>
  <si>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</si>
  <si>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</si>
  <si>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</si>
  <si>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</si>
  <si>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</si>
  <si>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</si>
  <si>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</si>
  <si>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</si>
  <si>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</si>
  <si>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</si>
  <si>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</si>
  <si>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</si>
  <si>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</si>
  <si>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</si>
  <si>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</si>
  <si>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</si>
  <si>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</si>
  <si>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</si>
  <si>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</si>
  <si>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</si>
  <si>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</si>
  <si>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</si>
  <si>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</si>
  <si>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</si>
  <si>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</si>
  <si>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</si>
  <si>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</si>
  <si>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</si>
  <si>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</si>
  <si>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</si>
  <si>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</si>
  <si>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</si>
  <si>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</si>
  <si>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</si>
  <si>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</si>
  <si>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</si>
  <si>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</si>
  <si>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</si>
  <si>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</si>
  <si>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</si>
  <si>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</si>
  <si>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</si>
  <si>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</si>
  <si>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</si>
  <si>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</si>
  <si>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</si>
  <si>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</si>
  <si>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</si>
  <si>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</si>
  <si>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</si>
  <si>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</si>
  <si>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</si>
  <si>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</si>
  <si>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</si>
  <si>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</si>
  <si>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</si>
  <si>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</si>
  <si>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</si>
  <si>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</si>
  <si>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</si>
  <si>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</si>
  <si>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</si>
  <si>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</si>
  <si>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</si>
  <si>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</si>
  <si>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</si>
  <si>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</si>
  <si>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</si>
  <si>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</si>
  <si>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</si>
  <si>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</si>
  <si>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</si>
  <si>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</si>
  <si>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</si>
  <si>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</si>
  <si>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</si>
  <si>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</si>
  <si>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</si>
  <si>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</si>
  <si>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</si>
  <si>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</si>
  <si>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</si>
  <si>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</si>
  <si>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</si>
  <si>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</si>
  <si>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</si>
  <si>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</si>
  <si>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</si>
  <si>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</si>
  <si>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</si>
  <si>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</si>
  <si>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</si>
  <si>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</si>
  <si>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</si>
  <si>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</si>
  <si>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</si>
  <si>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</si>
  <si>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</si>
  <si>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</si>
  <si>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</si>
  <si>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</si>
  <si>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</si>
  <si>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</si>
  <si>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</si>
  <si>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</si>
  <si>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</si>
  <si>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</si>
  <si>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</si>
  <si>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</si>
  <si>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</si>
  <si>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</si>
  <si>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</si>
  <si>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</si>
  <si>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</si>
  <si>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</si>
  <si>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</si>
  <si>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</si>
  <si>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</si>
  <si>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</si>
  <si>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</si>
  <si>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</si>
  <si>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</si>
  <si>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</si>
  <si>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</si>
  <si>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</si>
  <si>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</si>
  <si>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</si>
  <si>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</si>
  <si>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</si>
  <si>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</si>
  <si>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</si>
  <si>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</si>
  <si>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</si>
  <si>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</si>
  <si>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</si>
  <si>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</si>
  <si>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</si>
  <si>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</si>
  <si>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</si>
  <si>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</si>
  <si>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</si>
  <si>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</si>
  <si>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</si>
  <si>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</si>
  <si>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</si>
  <si>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</si>
  <si>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</si>
  <si>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</si>
  <si>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</si>
  <si>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</si>
  <si>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</si>
  <si>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</si>
  <si>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</si>
  <si>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</si>
  <si>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</si>
  <si>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</si>
  <si>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</si>
  <si>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</si>
  <si>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</si>
  <si>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</si>
  <si>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</si>
  <si>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</si>
  <si>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</si>
  <si>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</si>
  <si>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</si>
  <si>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</si>
  <si>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</si>
  <si>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</si>
  <si>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</si>
  <si>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</si>
  <si>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</si>
  <si>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</si>
  <si>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</si>
  <si>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</si>
  <si>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</si>
  <si>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</si>
  <si>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</si>
  <si>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</si>
  <si>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</si>
  <si>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</si>
  <si>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</si>
  <si>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</si>
  <si>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</si>
  <si>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</si>
  <si>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</si>
  <si>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</si>
  <si>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</si>
  <si>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</si>
  <si>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</si>
  <si>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</si>
  <si>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</si>
  <si>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</si>
  <si>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</si>
  <si>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</si>
  <si>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</si>
  <si>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</si>
  <si>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</si>
  <si>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</si>
  <si>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</si>
  <si>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</si>
  <si>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</si>
  <si>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</si>
  <si>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</si>
  <si>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</si>
  <si>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</si>
  <si>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</si>
  <si>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</si>
  <si>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</si>
  <si>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</si>
  <si>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</si>
  <si>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</si>
  <si>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</si>
  <si>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</si>
  <si>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</si>
  <si>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</si>
  <si>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</si>
  <si>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</si>
  <si>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</si>
  <si>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</si>
  <si>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</si>
  <si>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</si>
  <si>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</si>
  <si>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</si>
  <si>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</si>
  <si>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</si>
  <si>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</si>
  <si>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</si>
  <si>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</si>
  <si>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</si>
  <si>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</si>
  <si>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</si>
  <si>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</si>
  <si>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</si>
  <si>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</si>
  <si>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</si>
  <si>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</si>
  <si>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</si>
  <si>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</si>
  <si>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</si>
  <si>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</si>
  <si>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</si>
  <si>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</si>
  <si>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</si>
  <si>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</si>
  <si>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</si>
  <si>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</si>
  <si>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</si>
  <si>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</si>
  <si>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</si>
  <si>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</si>
  <si>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</si>
  <si>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</si>
  <si>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</si>
  <si>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</si>
  <si>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</si>
  <si>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</si>
  <si>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</si>
  <si>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</si>
  <si>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</si>
  <si>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</si>
  <si>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</si>
  <si>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</si>
  <si>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</si>
  <si>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</si>
  <si>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</si>
  <si>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</si>
  <si>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</si>
  <si>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</si>
  <si>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</si>
  <si>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</si>
  <si>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</si>
  <si>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</si>
  <si>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</si>
  <si>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</si>
  <si>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</si>
  <si>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</si>
  <si>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</si>
  <si>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</si>
  <si>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</si>
  <si>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</si>
  <si>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</si>
  <si>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</si>
  <si>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</si>
  <si>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</si>
  <si>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</si>
  <si>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</si>
  <si>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</si>
  <si>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</si>
  <si>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</si>
  <si>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</si>
  <si>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</si>
  <si>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</si>
  <si>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</si>
  <si>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</si>
  <si>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</si>
  <si>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</si>
  <si>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</si>
  <si>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</si>
  <si>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</si>
  <si>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</si>
  <si>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</si>
  <si>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</si>
  <si>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</si>
  <si>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</si>
  <si>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</si>
  <si>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</si>
  <si>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</si>
  <si>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</si>
  <si>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</si>
  <si>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</si>
  <si>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</si>
  <si>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</si>
  <si>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</si>
  <si>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</si>
  <si>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</si>
  <si>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</si>
  <si>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</si>
  <si>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</si>
  <si>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</si>
  <si>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</si>
  <si>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</si>
  <si>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</si>
  <si>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</si>
  <si>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</si>
  <si>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</si>
  <si>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</si>
  <si>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</si>
  <si>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</si>
  <si>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</si>
  <si>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</si>
  <si>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</si>
  <si>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</si>
  <si>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</si>
  <si>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</si>
  <si>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</si>
  <si>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</si>
  <si>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</si>
  <si>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</si>
  <si>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</si>
  <si>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</si>
  <si>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</si>
  <si>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</si>
  <si>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</si>
  <si>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</si>
  <si>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</si>
  <si>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</si>
  <si>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</si>
  <si>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</si>
  <si>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</si>
  <si>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</si>
  <si>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</si>
  <si>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</si>
  <si>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</si>
  <si>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</si>
  <si>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</si>
  <si>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</si>
  <si>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</si>
  <si>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</si>
  <si>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</si>
  <si>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</si>
  <si>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</si>
  <si>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</si>
  <si>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</si>
  <si>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</si>
  <si>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</si>
  <si>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</si>
  <si>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</si>
  <si>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</si>
  <si>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</si>
  <si>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</si>
  <si>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</si>
  <si>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</si>
  <si>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</si>
  <si>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</si>
  <si>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</si>
  <si>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</si>
  <si>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</si>
  <si>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</si>
  <si>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</si>
  <si>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</si>
  <si>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</si>
  <si>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</si>
  <si>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</si>
  <si>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</si>
  <si>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</si>
  <si>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</si>
  <si>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</si>
  <si>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</si>
  <si>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</si>
  <si>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</si>
  <si>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</si>
  <si>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</si>
  <si>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</si>
  <si>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</si>
  <si>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</si>
  <si>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</si>
  <si>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</si>
  <si>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</si>
  <si>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</si>
  <si>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</si>
  <si>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</si>
  <si>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</si>
  <si>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</si>
  <si>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</si>
  <si>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</si>
  <si>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</si>
  <si>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</si>
  <si>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</si>
  <si>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</si>
  <si>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</si>
  <si>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</si>
  <si>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</si>
  <si>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</si>
  <si>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</si>
  <si>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</si>
  <si>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</si>
  <si>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</si>
  <si>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</si>
  <si>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</si>
  <si>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</si>
  <si>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</si>
  <si>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</si>
  <si>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</si>
  <si>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</si>
  <si>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</si>
  <si>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</si>
  <si>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</si>
  <si>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</si>
  <si>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</si>
  <si>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</si>
  <si>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</si>
  <si>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</si>
  <si>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</si>
  <si>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</si>
  <si>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</si>
  <si>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</si>
  <si>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</si>
  <si>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</si>
  <si>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</si>
  <si>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</si>
  <si>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</si>
  <si>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</si>
  <si>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</si>
  <si>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</si>
  <si>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</si>
  <si>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</si>
  <si>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</si>
  <si>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</si>
  <si>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</si>
  <si>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</si>
  <si>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</si>
  <si>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</si>
  <si>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</si>
  <si>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</si>
  <si>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</si>
  <si>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</si>
  <si>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</si>
  <si>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</si>
  <si>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</si>
  <si>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</si>
  <si>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</si>
  <si>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</si>
  <si>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</si>
  <si>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</si>
  <si>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</si>
  <si>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</si>
  <si>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</si>
  <si>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</si>
  <si>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</si>
  <si>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</si>
  <si>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</si>
  <si>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</si>
  <si>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</si>
  <si>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</si>
  <si>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</si>
  <si>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</si>
  <si>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</si>
  <si>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</si>
  <si>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</si>
  <si>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</si>
  <si>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</si>
  <si>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</si>
  <si>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</si>
  <si>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</si>
  <si>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</si>
  <si>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</si>
  <si>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</si>
  <si>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</si>
  <si>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</si>
  <si>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</si>
  <si>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</si>
  <si>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</si>
  <si>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</si>
  <si>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</si>
  <si>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</si>
  <si>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</si>
  <si>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</si>
  <si>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</si>
  <si>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</si>
  <si>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</si>
  <si>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</si>
  <si>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</si>
  <si>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</si>
  <si>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</si>
  <si>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</si>
  <si>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</si>
  <si>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</si>
  <si>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</si>
  <si>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</si>
  <si>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</si>
  <si>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</si>
  <si>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</si>
  <si>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</si>
  <si>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</si>
  <si>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</si>
  <si>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</si>
  <si>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</si>
  <si>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</si>
  <si>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</si>
  <si>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</si>
  <si>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</si>
  <si>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</si>
  <si>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</si>
  <si>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</si>
  <si>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</si>
  <si>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</si>
  <si>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</si>
  <si>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</si>
  <si>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</si>
  <si>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</si>
  <si>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</si>
  <si>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</si>
  <si>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</si>
  <si>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</si>
  <si>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</si>
  <si>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</si>
  <si>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</si>
  <si>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</si>
  <si>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</si>
  <si>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</si>
  <si>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</si>
  <si>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</si>
  <si>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</si>
  <si>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</si>
  <si>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</si>
  <si>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</si>
  <si>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</si>
  <si>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</si>
  <si>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</si>
  <si>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</si>
  <si>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</si>
  <si>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</si>
  <si>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</si>
  <si>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</si>
  <si>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</si>
  <si>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</si>
  <si>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</si>
  <si>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</si>
  <si>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</si>
  <si>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</si>
  <si>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</si>
  <si>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</si>
  <si>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</si>
  <si>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</si>
  <si>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</si>
  <si>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</si>
  <si>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</si>
  <si>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</si>
  <si>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</si>
  <si>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</si>
  <si>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</si>
  <si>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</si>
  <si>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</si>
  <si>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</si>
  <si>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</si>
  <si>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</si>
  <si>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</si>
  <si>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</si>
  <si>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</si>
  <si>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</si>
  <si>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</si>
  <si>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</si>
  <si>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</si>
  <si>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</si>
  <si>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</si>
  <si>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</si>
  <si>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</si>
  <si>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</si>
  <si>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</si>
  <si>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</si>
  <si>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</si>
  <si>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</si>
  <si>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</si>
  <si>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</si>
  <si>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</si>
  <si>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</si>
  <si>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</si>
  <si>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</si>
  <si>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</si>
  <si>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</si>
  <si>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</si>
  <si>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</si>
  <si>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</si>
  <si>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</si>
  <si>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</si>
  <si>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</si>
  <si>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</si>
  <si>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</si>
  <si>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</si>
  <si>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</si>
  <si>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</si>
  <si>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</si>
  <si>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</si>
  <si>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</si>
  <si>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</si>
  <si>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</si>
  <si>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</si>
  <si>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</si>
  <si>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</si>
  <si>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</si>
  <si>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</si>
  <si>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</si>
  <si>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</si>
  <si>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</si>
  <si>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</si>
  <si>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</si>
  <si>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</si>
  <si>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</si>
  <si>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</si>
  <si>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</si>
  <si>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</si>
  <si>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</si>
  <si>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</si>
  <si>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</si>
  <si>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</si>
  <si>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</si>
  <si>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</si>
  <si>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</si>
  <si>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</si>
  <si>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</si>
  <si>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</si>
  <si>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</si>
  <si>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</si>
  <si>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</si>
  <si>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</si>
  <si>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</si>
  <si>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</si>
  <si>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</si>
  <si>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</si>
  <si>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</si>
  <si>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</si>
  <si>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</si>
  <si>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</si>
  <si>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</si>
  <si>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</si>
  <si>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</si>
  <si>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</si>
  <si>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</si>
  <si>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</si>
  <si>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</si>
  <si>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</si>
  <si>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</si>
  <si>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</si>
  <si>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</si>
  <si>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</si>
  <si>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</si>
  <si>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</si>
  <si>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</si>
  <si>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</si>
  <si>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</si>
  <si>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</si>
  <si>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</si>
  <si>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</si>
  <si>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</si>
  <si>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</si>
  <si>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</si>
  <si>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</si>
  <si>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</si>
  <si>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</si>
  <si>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</si>
  <si>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</si>
  <si>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</si>
  <si>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</si>
  <si>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</si>
  <si>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</si>
  <si>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</si>
  <si>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</si>
  <si>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</si>
  <si>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</si>
  <si>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</si>
  <si>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</si>
  <si>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</si>
  <si>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</si>
  <si>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</si>
  <si>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</si>
  <si>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</si>
  <si>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</si>
  <si>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</si>
  <si>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</si>
  <si>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</si>
  <si>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</si>
  <si>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</si>
  <si>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</si>
  <si>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</si>
  <si>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</si>
  <si>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</si>
  <si>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</si>
  <si>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</si>
  <si>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</si>
  <si>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</si>
  <si>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</si>
  <si>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</si>
  <si>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</si>
  <si>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</si>
  <si>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</si>
  <si>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</si>
  <si>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</si>
  <si>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</si>
  <si>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</si>
  <si>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</si>
  <si>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</si>
  <si>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</si>
  <si>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</si>
  <si>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</si>
  <si>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</si>
  <si>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</si>
  <si>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</si>
  <si>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</si>
  <si>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</si>
  <si>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</si>
  <si>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</si>
  <si>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</si>
  <si>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</si>
  <si>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</si>
  <si>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</si>
  <si>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</si>
  <si>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</si>
  <si>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</si>
  <si>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</si>
  <si>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</si>
  <si>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</si>
  <si>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</si>
  <si>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</si>
  <si>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</si>
  <si>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</si>
  <si>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</si>
  <si>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</si>
  <si>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</si>
  <si>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</si>
  <si>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</si>
  <si>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</si>
  <si>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</si>
  <si>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</si>
  <si>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</si>
  <si>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</si>
  <si>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</si>
  <si>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</si>
  <si>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</si>
  <si>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</si>
  <si>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</si>
  <si>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</si>
  <si>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</si>
  <si>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</si>
  <si>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</si>
  <si>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</si>
  <si>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</si>
  <si>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</si>
  <si>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</si>
  <si>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</si>
  <si>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</si>
  <si>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</si>
  <si>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</si>
  <si>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</si>
  <si>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</si>
  <si>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</si>
  <si>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</si>
  <si>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</si>
  <si>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</si>
  <si>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</si>
  <si>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</si>
  <si>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</si>
  <si>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</si>
  <si>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</si>
  <si>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</si>
  <si>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</si>
  <si>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</si>
  <si>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</si>
  <si>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</si>
  <si>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</si>
  <si>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</si>
  <si>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</si>
  <si>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</si>
  <si>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</si>
  <si>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</si>
  <si>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</si>
  <si>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</si>
  <si>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</si>
  <si>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</si>
  <si>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</si>
  <si>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</si>
  <si>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</si>
  <si>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</si>
  <si>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</si>
  <si>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</si>
  <si>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</si>
  <si>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</si>
  <si>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</si>
  <si>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</si>
  <si>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</si>
  <si>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</si>
  <si>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</si>
  <si>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</si>
  <si>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</si>
  <si>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</si>
  <si>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</si>
  <si>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</si>
  <si>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</si>
  <si>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</si>
  <si>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</si>
  <si>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</si>
  <si>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</si>
  <si>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</si>
  <si>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</si>
  <si>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</si>
  <si>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</si>
  <si>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</si>
  <si>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</si>
  <si>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</si>
  <si>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</si>
  <si>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</si>
  <si>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</si>
  <si>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</si>
  <si>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</si>
  <si>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</si>
  <si>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</si>
  <si>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</si>
  <si>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</si>
  <si>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</si>
  <si>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</si>
  <si>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</si>
  <si>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</si>
  <si>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</si>
  <si>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</si>
  <si>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</si>
  <si>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</si>
  <si>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</si>
  <si>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</si>
  <si>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</si>
  <si>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</si>
  <si>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</si>
  <si>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</si>
  <si>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</si>
  <si>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</si>
  <si>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</si>
  <si>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</si>
  <si>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</si>
  <si>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</si>
  <si>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</si>
  <si>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</si>
  <si>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</si>
  <si>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</si>
  <si>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</si>
  <si>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</si>
  <si>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</si>
  <si>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</si>
  <si>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</si>
  <si>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</si>
  <si>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</si>
  <si>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</si>
  <si>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</si>
  <si>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</si>
  <si>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</si>
  <si>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</si>
  <si>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</si>
  <si>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</si>
  <si>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</si>
  <si>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</si>
  <si>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</si>
  <si>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</si>
  <si>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</si>
  <si>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</si>
  <si>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</si>
  <si>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</si>
  <si>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</si>
  <si>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</si>
  <si>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</si>
  <si>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</si>
  <si>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</si>
  <si>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</si>
  <si>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</si>
  <si>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</si>
  <si>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</si>
  <si>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</si>
  <si>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</si>
  <si>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</si>
  <si>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</si>
  <si>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</si>
  <si>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</si>
  <si>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</si>
  <si>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</si>
  <si>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</si>
  <si>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</si>
  <si>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</si>
  <si>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</si>
  <si>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</si>
  <si>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</si>
  <si>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</si>
  <si>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</si>
  <si>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</si>
  <si>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</si>
  <si>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</si>
  <si>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</si>
  <si>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</si>
  <si>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</si>
  <si>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</si>
  <si>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</si>
  <si>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</si>
  <si>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</si>
  <si>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</si>
  <si>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</si>
  <si>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</si>
  <si>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</si>
  <si>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</si>
  <si>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</si>
  <si>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</si>
  <si>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</si>
  <si>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</si>
  <si>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</si>
  <si>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</si>
  <si>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</si>
  <si>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</si>
  <si>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</si>
  <si>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</si>
  <si>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</si>
  <si>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</si>
  <si>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</si>
  <si>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</si>
  <si>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</si>
  <si>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</si>
  <si>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</si>
  <si>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</si>
  <si>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</si>
  <si>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</si>
  <si>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</si>
  <si>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</si>
  <si>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</si>
  <si>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</si>
  <si>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</si>
  <si>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</si>
  <si>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</si>
  <si>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</si>
  <si>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</si>
  <si>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</si>
  <si>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</si>
  <si>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</si>
  <si>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</si>
  <si>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</si>
  <si>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</si>
  <si>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</si>
  <si>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</si>
  <si>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</si>
  <si>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</si>
  <si>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</si>
  <si>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</si>
  <si>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</si>
  <si>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</si>
  <si>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</si>
  <si>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</si>
  <si>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</si>
  <si>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</si>
  <si>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</si>
  <si>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</si>
  <si>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</si>
  <si>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</si>
  <si>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</si>
  <si>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</si>
  <si>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</si>
  <si>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</si>
  <si>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</si>
  <si>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</si>
  <si>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</si>
  <si>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</si>
  <si>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</si>
  <si>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</si>
  <si>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</si>
  <si>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</si>
  <si>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</si>
  <si>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</si>
  <si>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</si>
  <si>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</si>
  <si>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</si>
  <si>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</si>
  <si>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</si>
  <si>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</si>
  <si>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</si>
  <si>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</si>
  <si>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</si>
  <si>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</si>
  <si>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</si>
  <si>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</si>
  <si>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</si>
  <si>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</si>
  <si>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</si>
  <si>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</si>
  <si>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</si>
  <si>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</si>
  <si>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</si>
  <si>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</si>
  <si>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</si>
  <si>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</si>
  <si>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</si>
  <si>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</si>
  <si>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</si>
  <si>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</si>
  <si>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</si>
  <si>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</si>
  <si>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</si>
  <si>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</si>
  <si>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</si>
  <si>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</si>
  <si>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</si>
  <si>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</si>
  <si>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</si>
  <si>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</si>
  <si>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</si>
  <si>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</si>
  <si>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</si>
  <si>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</si>
  <si>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</si>
  <si>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</si>
  <si>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</si>
  <si>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</si>
  <si>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</si>
  <si>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</si>
  <si>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</si>
  <si>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</si>
  <si>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</si>
  <si>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</si>
  <si>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</si>
  <si>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</si>
  <si>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</si>
  <si>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</si>
  <si>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</si>
  <si>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</si>
  <si>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</si>
  <si>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</si>
  <si>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</si>
  <si>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</si>
  <si>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</si>
  <si>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</si>
  <si>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</si>
  <si>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</si>
  <si>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</si>
  <si>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</si>
  <si>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</si>
  <si>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</si>
  <si>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</si>
  <si>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</si>
  <si>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</si>
  <si>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</si>
  <si>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</si>
  <si>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</si>
  <si>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</si>
  <si>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</si>
  <si>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</si>
  <si>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</si>
  <si>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</si>
  <si>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</si>
  <si>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</si>
  <si>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</si>
  <si>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</si>
  <si>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</si>
  <si>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</si>
  <si>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</si>
  <si>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</si>
  <si>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</si>
  <si>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</si>
  <si>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</si>
  <si>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</si>
  <si>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</si>
  <si>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</si>
  <si>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</si>
  <si>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</si>
  <si>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</si>
  <si>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</si>
  <si>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</si>
  <si>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</si>
  <si>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</si>
  <si>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</si>
  <si>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</si>
  <si>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</si>
  <si>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</si>
  <si>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</si>
  <si>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</si>
  <si>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</si>
  <si>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</si>
  <si>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</si>
  <si>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</si>
  <si>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</si>
  <si>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</si>
  <si>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</si>
  <si>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</si>
  <si>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</si>
  <si>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</si>
  <si>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</si>
  <si>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</si>
  <si>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</si>
  <si>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</si>
  <si>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</si>
  <si>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</si>
  <si>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</si>
  <si>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</si>
  <si>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</si>
  <si>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</si>
  <si>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</si>
  <si>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</si>
  <si>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</si>
  <si>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</si>
  <si>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</si>
  <si>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</si>
  <si>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</si>
  <si>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</si>
  <si>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</si>
  <si>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</si>
  <si>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</si>
  <si>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</si>
  <si>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</si>
  <si>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</si>
  <si>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</si>
  <si>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</si>
  <si>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</si>
  <si>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</si>
  <si>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</si>
  <si>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</si>
  <si>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</si>
  <si>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</si>
  <si>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</si>
  <si>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</si>
  <si>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</si>
  <si>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</si>
  <si>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</si>
  <si>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</si>
  <si>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</si>
  <si>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</si>
  <si>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</si>
  <si>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</si>
  <si>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</si>
  <si>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</si>
  <si>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</si>
  <si>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</si>
  <si>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</si>
  <si>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</si>
  <si>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</si>
  <si>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</si>
  <si>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</si>
  <si>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</si>
  <si>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</si>
  <si>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</si>
  <si>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</si>
  <si>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</si>
  <si>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</si>
  <si>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</si>
  <si>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</si>
  <si>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</si>
  <si>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</si>
  <si>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</si>
  <si>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</si>
  <si>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</si>
  <si>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</si>
  <si>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</si>
  <si>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</si>
  <si>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</si>
  <si>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</si>
  <si>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</si>
  <si>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</si>
  <si>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</si>
  <si>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</si>
  <si>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</si>
  <si>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</si>
  <si>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</si>
  <si>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</si>
  <si>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</si>
  <si>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</si>
  <si>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</si>
  <si>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</si>
  <si>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</si>
  <si>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</si>
  <si>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</si>
  <si>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</si>
  <si>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</si>
  <si>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</si>
  <si>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</si>
  <si>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</si>
  <si>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</si>
  <si>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</si>
  <si>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</si>
  <si>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</si>
  <si>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</si>
  <si>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</si>
  <si>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</si>
  <si>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</si>
  <si>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</si>
  <si>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</si>
  <si>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</si>
  <si>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</si>
  <si>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</si>
  <si>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</si>
  <si>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</si>
  <si>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</si>
  <si>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</si>
  <si>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</si>
  <si>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</si>
  <si>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</si>
  <si>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</si>
  <si>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</si>
  <si>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</si>
  <si>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</si>
  <si>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</si>
  <si>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</si>
  <si>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</si>
  <si>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</si>
  <si>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</si>
  <si>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</si>
  <si>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</si>
  <si>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</si>
  <si>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</si>
  <si>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</si>
  <si>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</si>
  <si>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</si>
  <si>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</si>
  <si>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</si>
  <si>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</si>
  <si>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</si>
  <si>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</si>
  <si>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</si>
  <si>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</si>
  <si>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</si>
  <si>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</si>
  <si>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</si>
  <si>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</si>
  <si>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</si>
  <si>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</si>
  <si>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</si>
  <si>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</si>
  <si>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</si>
  <si>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</si>
  <si>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</si>
  <si>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</si>
  <si>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</si>
  <si>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</si>
  <si>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</si>
  <si>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</si>
  <si>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</si>
  <si>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</si>
  <si>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</si>
  <si>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</si>
  <si>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</si>
  <si>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</si>
  <si>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</si>
  <si>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</si>
  <si>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</si>
  <si>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</si>
  <si>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</si>
  <si>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</si>
  <si>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</si>
  <si>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</si>
  <si>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</si>
  <si>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</si>
  <si>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</si>
  <si>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</si>
  <si>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</si>
  <si>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</si>
  <si>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</si>
  <si>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</si>
  <si>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</si>
  <si>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</si>
  <si>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</si>
  <si>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</si>
  <si>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</si>
  <si>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</si>
  <si>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</si>
  <si>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</si>
  <si>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</si>
  <si>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</si>
  <si>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</si>
  <si>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</si>
  <si>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</si>
  <si>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</si>
  <si>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</si>
  <si>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</si>
  <si>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</si>
  <si>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</si>
  <si>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</si>
  <si>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</si>
  <si>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</si>
  <si>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</si>
  <si>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</si>
  <si>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</si>
  <si>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</si>
  <si>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</si>
  <si>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</si>
  <si>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</si>
  <si>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</si>
  <si>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</si>
  <si>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</si>
  <si>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</si>
  <si>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</si>
  <si>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</si>
  <si>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</si>
  <si>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</si>
  <si>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</si>
  <si>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</si>
  <si>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</si>
  <si>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</si>
  <si>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</si>
  <si>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</si>
  <si>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</si>
  <si>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</si>
  <si>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</si>
  <si>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</si>
  <si>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</si>
  <si>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</si>
  <si>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</si>
  <si>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</si>
  <si>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</si>
  <si>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</si>
  <si>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</si>
  <si>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</si>
  <si>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</si>
  <si>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</si>
  <si>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</si>
  <si>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</si>
  <si>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</si>
  <si>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</si>
  <si>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</si>
  <si>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</si>
  <si>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</si>
  <si>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</si>
  <si>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</si>
  <si>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</si>
  <si>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</si>
  <si>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</si>
  <si>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</si>
  <si>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</si>
  <si>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</si>
  <si>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</si>
  <si>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</si>
  <si>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</si>
  <si>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</si>
  <si>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</si>
  <si>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</si>
  <si>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</si>
  <si>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</si>
  <si>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</si>
  <si>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</si>
  <si>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</si>
  <si>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</si>
  <si>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</si>
  <si>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</si>
  <si>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</si>
  <si>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</si>
  <si>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</si>
  <si>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</si>
  <si>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</si>
  <si>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</si>
  <si>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</si>
  <si>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</si>
  <si>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</si>
  <si>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</si>
  <si>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</si>
  <si>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</si>
  <si>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</si>
  <si>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</si>
  <si>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</si>
  <si>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</si>
  <si>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</si>
  <si>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</si>
  <si>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</si>
  <si>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</si>
  <si>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</si>
  <si>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</si>
  <si>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</si>
  <si>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</si>
  <si>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</si>
  <si>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</si>
  <si>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</si>
  <si>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</si>
  <si>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</si>
  <si>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</si>
  <si>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</si>
  <si>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</si>
  <si>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</si>
  <si>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</si>
  <si>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</si>
  <si>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</si>
  <si>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</si>
  <si>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</si>
  <si>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</si>
  <si>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</si>
  <si>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</si>
  <si>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</si>
  <si>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</si>
  <si>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</si>
  <si>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</si>
  <si>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</si>
  <si>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</si>
  <si>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</si>
  <si>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</si>
  <si>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</si>
  <si>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</si>
  <si>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</si>
  <si>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</si>
  <si>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</si>
  <si>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</si>
  <si>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</si>
  <si>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</si>
  <si>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</si>
  <si>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</si>
  <si>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</si>
  <si>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</si>
  <si>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</si>
  <si>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</si>
  <si>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</si>
  <si>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</si>
  <si>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</si>
  <si>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</si>
  <si>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</si>
  <si>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</si>
  <si>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</si>
  <si>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</si>
  <si>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</si>
  <si>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</si>
  <si>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</si>
  <si>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</si>
  <si>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</si>
  <si>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</si>
  <si>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</si>
  <si>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</si>
  <si>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</si>
  <si>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</si>
  <si>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</si>
  <si>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</si>
  <si>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</si>
  <si>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</si>
  <si>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</si>
  <si>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</si>
  <si>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</si>
  <si>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</si>
  <si>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</si>
  <si>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</si>
  <si>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</si>
  <si>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</si>
  <si>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</si>
  <si>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</si>
  <si>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</si>
  <si>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</si>
  <si>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</si>
  <si>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</si>
  <si>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</si>
  <si>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</si>
  <si>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</si>
  <si>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</si>
  <si>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</si>
  <si>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</si>
  <si>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</si>
  <si>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</si>
  <si>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</si>
  <si>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</si>
  <si>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</si>
  <si>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</si>
  <si>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</si>
  <si>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</si>
  <si>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</si>
  <si>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</si>
  <si>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</si>
  <si>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</si>
  <si>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</si>
  <si>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</si>
  <si>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</si>
  <si>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</si>
  <si>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</si>
  <si>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</si>
  <si>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</si>
  <si>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</si>
  <si>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</si>
  <si>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</si>
  <si>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</si>
  <si>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</si>
  <si>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</si>
  <si>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</si>
  <si>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</si>
  <si>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</si>
  <si>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</si>
  <si>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</si>
  <si>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</si>
  <si>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</si>
  <si>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</si>
  <si>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</si>
  <si>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</si>
  <si>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</si>
  <si>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</si>
  <si>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</si>
  <si>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</si>
  <si>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</si>
  <si>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</si>
  <si>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</si>
  <si>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</si>
  <si>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</si>
  <si>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</si>
  <si>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</si>
  <si>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</si>
  <si>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</si>
  <si>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</si>
  <si>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</si>
  <si>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</si>
  <si>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</si>
  <si>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</si>
  <si>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</si>
  <si>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</si>
  <si>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</si>
  <si>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</si>
  <si>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</si>
  <si>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</si>
  <si>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</si>
  <si>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</si>
  <si>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</si>
  <si>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</si>
  <si>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</si>
  <si>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</si>
  <si>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</si>
  <si>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</si>
  <si>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</si>
  <si>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</si>
  <si>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</si>
  <si>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</si>
  <si>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</si>
  <si>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</si>
  <si>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</si>
  <si>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</si>
  <si>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</si>
  <si>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</si>
  <si>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</si>
  <si>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</si>
  <si>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</si>
  <si>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</si>
  <si>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</si>
  <si>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</si>
  <si>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</si>
  <si>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</si>
  <si>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</si>
  <si>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</si>
  <si>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</si>
  <si>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</si>
  <si>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</si>
  <si>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</si>
  <si>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</si>
  <si>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</si>
  <si>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</si>
  <si>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</si>
  <si>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</si>
  <si>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</si>
  <si>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</si>
  <si>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</si>
  <si>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</si>
  <si>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</si>
  <si>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</si>
  <si>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</si>
  <si>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</si>
  <si>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</si>
  <si>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</si>
  <si>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</si>
  <si>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</si>
  <si>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</si>
  <si>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</si>
  <si>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</si>
  <si>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</si>
  <si>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</si>
  <si>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</si>
  <si>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</si>
  <si>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</si>
  <si>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</si>
  <si>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</si>
  <si>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</si>
  <si>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</si>
  <si>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</si>
  <si>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</si>
  <si>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</si>
  <si>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</si>
  <si>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</si>
  <si>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</si>
  <si>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</si>
  <si>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</si>
  <si>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</si>
  <si>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</si>
  <si>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</si>
  <si>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</si>
  <si>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</si>
  <si>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</si>
  <si>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</si>
  <si>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</si>
  <si>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</si>
  <si>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</si>
  <si>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</si>
  <si>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</si>
  <si>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</si>
  <si>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</si>
  <si>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</si>
  <si>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</si>
  <si>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</si>
  <si>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</si>
  <si>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</si>
  <si>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</si>
  <si>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</si>
  <si>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</si>
  <si>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</si>
  <si>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</si>
  <si>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</si>
  <si>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</si>
  <si>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</si>
  <si>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</si>
  <si>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</si>
  <si>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</si>
  <si>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</si>
  <si>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</si>
  <si>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</si>
  <si>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</si>
  <si>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</si>
  <si>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</si>
  <si>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</si>
  <si>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</si>
  <si>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</si>
  <si>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</si>
  <si>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</si>
  <si>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</si>
  <si>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</si>
  <si>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</si>
  <si>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</si>
  <si>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</si>
  <si>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</si>
  <si>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</si>
  <si>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</si>
  <si>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</si>
  <si>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</si>
  <si>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</si>
  <si>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</si>
  <si>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</si>
  <si>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</si>
  <si>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</si>
  <si>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</si>
  <si>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</si>
  <si>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</si>
  <si>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</si>
  <si>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</si>
  <si>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</si>
  <si>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</si>
  <si>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</si>
  <si>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</si>
  <si>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</si>
  <si>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</si>
  <si>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</si>
  <si>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</si>
  <si>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</si>
  <si>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</si>
  <si>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</si>
  <si>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</si>
  <si>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</si>
  <si>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</si>
  <si>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</si>
  <si>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</si>
  <si>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</si>
  <si>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</si>
  <si>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</si>
  <si>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</si>
  <si>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</si>
  <si>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</si>
  <si>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</si>
  <si>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</si>
  <si>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</si>
  <si>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</si>
  <si>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</si>
  <si>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</si>
  <si>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</si>
  <si>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</si>
  <si>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</si>
  <si>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</si>
  <si>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</si>
  <si>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</si>
  <si>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</si>
  <si>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</si>
  <si>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</si>
  <si>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</si>
  <si>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</si>
  <si>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</si>
  <si>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</si>
  <si>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</si>
  <si>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</si>
  <si>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</si>
  <si>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</si>
  <si>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</si>
  <si>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</si>
  <si>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</si>
  <si>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</si>
  <si>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</si>
  <si>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</si>
  <si>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</si>
  <si>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</si>
  <si>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</si>
  <si>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</si>
  <si>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</si>
  <si>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</si>
  <si>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</si>
  <si>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</si>
  <si>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</si>
  <si>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</si>
  <si>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</si>
  <si>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</si>
  <si>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</si>
  <si>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</si>
  <si>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</si>
  <si>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</si>
  <si>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</si>
  <si>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</si>
  <si>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</si>
  <si>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</si>
  <si>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</si>
  <si>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</si>
  <si>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</si>
  <si>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</si>
  <si>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</si>
  <si>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</si>
  <si>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</si>
  <si>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</si>
  <si>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</si>
  <si>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</si>
  <si>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</si>
  <si>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</si>
  <si>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</si>
  <si>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</si>
  <si>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</si>
  <si>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</si>
  <si>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</si>
  <si>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</si>
  <si>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</si>
  <si>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</si>
  <si>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</si>
  <si>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</si>
  <si>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</si>
  <si>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</si>
  <si>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</si>
  <si>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</si>
  <si>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</si>
  <si>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</si>
  <si>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</si>
  <si>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</si>
  <si>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</si>
  <si>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</si>
  <si>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</si>
  <si>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</si>
  <si>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</si>
  <si>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</si>
  <si>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</si>
  <si>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</si>
  <si>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</si>
  <si>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</si>
  <si>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</si>
  <si>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</si>
  <si>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</si>
  <si>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</si>
  <si>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</si>
  <si>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</si>
  <si>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</si>
  <si>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</si>
  <si>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</si>
  <si>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</si>
  <si>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</si>
  <si>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</si>
  <si>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</si>
  <si>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</si>
  <si>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</si>
  <si>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</si>
  <si>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</si>
  <si>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</si>
  <si>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</si>
  <si>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</si>
  <si>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</si>
  <si>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</si>
  <si>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</si>
  <si>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</si>
  <si>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</si>
  <si>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</si>
  <si>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</si>
  <si>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</si>
  <si>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</si>
  <si>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</si>
  <si>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</si>
  <si>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</si>
  <si>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</si>
  <si>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</si>
  <si>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</si>
  <si>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</si>
  <si>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</si>
  <si>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</si>
  <si>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</si>
  <si>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</si>
  <si>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</si>
  <si>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</si>
  <si>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</si>
  <si>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</si>
  <si>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</si>
  <si>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</si>
  <si>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</si>
  <si>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</si>
  <si>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</si>
  <si>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</si>
  <si>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</si>
  <si>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</si>
  <si>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</si>
  <si>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</si>
  <si>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</si>
  <si>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</si>
  <si>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</si>
  <si>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</si>
  <si>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</si>
  <si>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</si>
  <si>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</si>
  <si>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</si>
  <si>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</si>
  <si>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</si>
  <si>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</si>
  <si>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</si>
  <si>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</si>
  <si>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</si>
  <si>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</si>
  <si>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</si>
  <si>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</si>
  <si>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</si>
  <si>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</si>
  <si>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</si>
  <si>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</si>
  <si>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</si>
  <si>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</si>
  <si>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</si>
  <si>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</si>
  <si>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</si>
  <si>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</si>
  <si>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</si>
  <si>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</si>
  <si>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</si>
  <si>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</si>
  <si>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</si>
  <si>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</si>
  <si>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</si>
  <si>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</si>
  <si>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</si>
  <si>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</si>
  <si>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</si>
  <si>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</si>
  <si>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</si>
  <si>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</si>
  <si>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</si>
  <si>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</si>
  <si>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</si>
  <si>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</si>
  <si>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</si>
  <si>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</si>
  <si>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</si>
  <si>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</si>
  <si>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</si>
  <si>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</si>
  <si>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</si>
  <si>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</si>
  <si>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</si>
  <si>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</si>
  <si>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</si>
  <si>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</si>
  <si>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</si>
  <si>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</si>
  <si>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</si>
  <si>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</si>
  <si>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</si>
  <si>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</si>
  <si>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</si>
  <si>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</si>
  <si>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</si>
  <si>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</si>
  <si>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</si>
  <si>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</si>
  <si>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</si>
  <si>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</si>
  <si>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</si>
  <si>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</si>
  <si>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</si>
  <si>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</si>
  <si>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</si>
  <si>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</si>
  <si>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</si>
  <si>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</si>
  <si>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</si>
  <si>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</si>
  <si>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</si>
  <si>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</si>
  <si>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</si>
  <si>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</si>
  <si>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</si>
  <si>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</si>
  <si>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</si>
  <si>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</si>
  <si>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</si>
  <si>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</si>
  <si>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</si>
  <si>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</si>
  <si>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</si>
  <si>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</si>
  <si>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</si>
  <si>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</si>
  <si>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</si>
  <si>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</si>
  <si>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</si>
  <si>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</si>
  <si>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</si>
  <si>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</si>
  <si>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</si>
  <si>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</si>
  <si>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</si>
  <si>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</si>
  <si>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</si>
  <si>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</si>
  <si>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</si>
  <si>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</si>
  <si>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</si>
  <si>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</si>
  <si>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</si>
  <si>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</si>
  <si>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</si>
  <si>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</si>
  <si>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</si>
  <si>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</si>
  <si>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</si>
  <si>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</si>
  <si>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</si>
  <si>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</si>
  <si>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</si>
  <si>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</si>
  <si>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</si>
  <si>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</si>
  <si>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</si>
  <si>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</si>
  <si>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</si>
  <si>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</si>
  <si>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</si>
  <si>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</si>
  <si>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</si>
  <si>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</si>
  <si>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</si>
  <si>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</si>
  <si>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</si>
  <si>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</si>
  <si>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</si>
  <si>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</si>
  <si>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</si>
  <si>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</si>
  <si>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</si>
  <si>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</si>
  <si>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</si>
  <si>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</si>
  <si>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</si>
  <si>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</si>
  <si>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</si>
  <si>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</si>
  <si>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</si>
  <si>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</si>
  <si>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</si>
  <si>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</si>
  <si>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</si>
  <si>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</si>
  <si>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</si>
  <si>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</si>
  <si>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</si>
  <si>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</si>
  <si>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</si>
  <si>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</si>
  <si>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</si>
  <si>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</si>
  <si>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</si>
  <si>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</si>
  <si>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</si>
  <si>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</si>
  <si>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</si>
  <si>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</si>
  <si>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</si>
  <si>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</si>
  <si>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</si>
  <si>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</si>
  <si>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</si>
  <si>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</si>
  <si>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</si>
  <si>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</si>
  <si>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</si>
  <si>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</si>
  <si>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</si>
  <si>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</si>
  <si>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</si>
  <si>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</si>
  <si>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</si>
  <si>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</si>
  <si>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</si>
  <si>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</si>
  <si>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</si>
  <si>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</si>
  <si>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</si>
  <si>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</si>
  <si>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</si>
  <si>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</si>
  <si>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</si>
  <si>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</si>
  <si>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</si>
  <si>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</si>
  <si>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</si>
  <si>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</si>
  <si>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</si>
  <si>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</si>
  <si>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</si>
  <si>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</si>
  <si>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</si>
  <si>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</si>
  <si>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</si>
  <si>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</si>
  <si>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</si>
  <si>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</si>
  <si>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</si>
  <si>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</si>
  <si>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</si>
  <si>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</si>
  <si>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</si>
  <si>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</si>
  <si>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</si>
  <si>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</si>
  <si>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</si>
  <si>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</si>
  <si>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</si>
  <si>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</si>
  <si>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</si>
  <si>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</si>
  <si>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</si>
  <si>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</si>
  <si>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</si>
  <si>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</si>
  <si>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</si>
  <si>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</si>
  <si>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</si>
  <si>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</si>
  <si>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</si>
  <si>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</si>
  <si>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</si>
  <si>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</si>
  <si>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</si>
  <si>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</si>
  <si>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</si>
  <si>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</si>
  <si>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</si>
  <si>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</si>
  <si>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</si>
  <si>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</si>
  <si>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</si>
  <si>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</si>
  <si>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</si>
  <si>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</si>
  <si>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</si>
  <si>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</si>
  <si>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</si>
  <si>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</si>
  <si>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</si>
  <si>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</si>
  <si>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</si>
  <si>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</si>
  <si>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</si>
  <si>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</si>
  <si>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</si>
  <si>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</si>
  <si>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</si>
  <si>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</si>
  <si>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</si>
  <si>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</si>
  <si>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</si>
  <si>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</si>
  <si>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</si>
  <si>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</si>
  <si>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</si>
  <si>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</si>
  <si>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</si>
  <si>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</si>
  <si>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</si>
  <si>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</si>
  <si>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</si>
  <si>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</si>
  <si>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</si>
  <si>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</si>
  <si>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</si>
  <si>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</si>
  <si>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</si>
  <si>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</si>
  <si>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</si>
  <si>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</si>
  <si>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</si>
  <si>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</si>
  <si>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</si>
  <si>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</si>
  <si>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</si>
  <si>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</si>
  <si>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</si>
  <si>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</si>
  <si>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</si>
  <si>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</si>
  <si>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</si>
  <si>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</si>
  <si>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</si>
  <si>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</si>
  <si>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</si>
  <si>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</si>
  <si>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</si>
  <si>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</si>
  <si>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</si>
  <si>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</si>
  <si>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</si>
  <si>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</si>
  <si>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</si>
  <si>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</si>
  <si>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</si>
  <si>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</si>
  <si>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</si>
  <si>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</si>
  <si>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</si>
  <si>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</si>
  <si>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</si>
  <si>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</si>
  <si>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</si>
  <si>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</si>
  <si>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</si>
  <si>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</si>
  <si>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</si>
  <si>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</si>
  <si>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</si>
  <si>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</si>
  <si>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</si>
  <si>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</si>
  <si>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</si>
  <si>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</si>
  <si>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</si>
  <si>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</si>
  <si>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</si>
  <si>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</si>
  <si>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</si>
  <si>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</si>
  <si>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</si>
  <si>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</si>
  <si>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</si>
  <si>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</si>
  <si>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</si>
  <si>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</si>
  <si>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</si>
  <si>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</si>
  <si>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</si>
  <si>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</si>
  <si>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</si>
  <si>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</si>
  <si>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</si>
  <si>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</si>
  <si>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</si>
  <si>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</si>
  <si>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</si>
  <si>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</si>
  <si>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</si>
  <si>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</si>
  <si>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</si>
  <si>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</si>
  <si>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</si>
  <si>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</si>
  <si>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</si>
  <si>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</si>
  <si>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</si>
  <si>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</si>
  <si>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</si>
  <si>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</si>
  <si>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</si>
  <si>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</si>
  <si>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</si>
  <si>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</si>
  <si>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</si>
  <si>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</si>
  <si>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</si>
  <si>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</si>
  <si>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</si>
  <si>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</si>
  <si>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</si>
  <si>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</si>
  <si>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</si>
  <si>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</si>
  <si>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</si>
  <si>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</si>
  <si>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</si>
  <si>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</si>
  <si>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</si>
  <si>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</si>
  <si>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</si>
  <si>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</si>
  <si>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</si>
  <si>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</si>
  <si>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</si>
  <si>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</si>
  <si>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</si>
  <si>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</si>
  <si>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</si>
  <si>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</si>
  <si>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</si>
  <si>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</si>
  <si>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</si>
  <si>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</si>
  <si>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</si>
  <si>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</si>
  <si>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</si>
  <si>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</si>
  <si>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</si>
  <si>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</si>
  <si>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</si>
  <si>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</si>
  <si>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</si>
  <si>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</si>
  <si>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</si>
  <si>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</si>
  <si>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</si>
  <si>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</si>
  <si>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</si>
  <si>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</si>
  <si>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</si>
  <si>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</si>
  <si>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</si>
  <si>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</si>
  <si>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</si>
  <si>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</si>
  <si>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</si>
  <si>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</si>
  <si>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</si>
  <si>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</si>
  <si>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</si>
  <si>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</si>
  <si>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</si>
  <si>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</si>
  <si>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</si>
  <si>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</si>
  <si>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</si>
  <si>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</si>
  <si>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</si>
  <si>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</si>
  <si>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</si>
  <si>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</si>
  <si>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</si>
  <si>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</si>
  <si>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</si>
  <si>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</si>
  <si>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</si>
  <si>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</si>
  <si>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</si>
  <si>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</si>
  <si>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</si>
  <si>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</si>
  <si>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</si>
  <si>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</si>
  <si>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</si>
  <si>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</si>
  <si>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</si>
  <si>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</si>
  <si>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</si>
  <si>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</si>
  <si>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</si>
  <si>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</si>
  <si>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</si>
  <si>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</si>
  <si>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</si>
  <si>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</si>
  <si>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</si>
  <si>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</si>
  <si>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</si>
  <si>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</si>
  <si>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</si>
  <si>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</si>
  <si>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</si>
  <si>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</si>
  <si>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</si>
  <si>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</si>
  <si>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</si>
  <si>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</si>
  <si>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</si>
  <si>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</si>
  <si>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</si>
  <si>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</si>
  <si>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</si>
  <si>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</si>
  <si>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</si>
  <si>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</si>
  <si>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</si>
  <si>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</si>
  <si>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</si>
  <si>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</si>
  <si>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</si>
  <si>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</si>
  <si>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</si>
  <si>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</si>
  <si>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</si>
  <si>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</si>
  <si>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</si>
  <si>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</si>
  <si>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</si>
  <si>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</si>
  <si>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</si>
  <si>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</si>
  <si>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</si>
  <si>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</si>
  <si>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</si>
  <si>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</si>
  <si>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</si>
  <si>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</si>
  <si>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</si>
  <si>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</si>
  <si>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</si>
  <si>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</si>
  <si>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</si>
  <si>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</si>
  <si>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</si>
  <si>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</si>
  <si>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</si>
  <si>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</si>
  <si>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</si>
  <si>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</si>
  <si>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</si>
  <si>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</si>
  <si>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</si>
  <si>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</si>
  <si>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</si>
  <si>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</si>
  <si>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</si>
  <si>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</si>
  <si>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</si>
  <si>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</si>
  <si>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</si>
  <si>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</si>
  <si>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</si>
  <si>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</si>
  <si>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</si>
  <si>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</si>
  <si>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</si>
  <si>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</si>
  <si>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</si>
  <si>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</si>
  <si>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</si>
  <si>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</si>
  <si>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</si>
  <si>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</si>
  <si>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</si>
  <si>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</si>
  <si>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</si>
  <si>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</si>
  <si>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</si>
  <si>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</si>
  <si>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</si>
  <si>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</si>
  <si>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</si>
  <si>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</si>
  <si>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</si>
  <si>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</si>
  <si>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</si>
  <si>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</si>
  <si>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</si>
  <si>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</si>
  <si>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</si>
  <si>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</si>
  <si>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</si>
  <si>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</si>
  <si>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</si>
  <si>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</si>
  <si>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</si>
  <si>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</si>
  <si>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</si>
  <si>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</si>
  <si>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</si>
  <si>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</si>
  <si>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</si>
  <si>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</si>
  <si>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</si>
  <si>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</si>
  <si>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</si>
  <si>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</si>
  <si>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</si>
  <si>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</si>
  <si>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</si>
  <si>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</si>
  <si>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</si>
  <si>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</si>
  <si>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</si>
  <si>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</si>
  <si>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</si>
  <si>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</si>
  <si>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</si>
  <si>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</si>
  <si>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</si>
  <si>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</si>
  <si>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</si>
  <si>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</si>
  <si>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</si>
  <si>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</si>
  <si>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</si>
  <si>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</si>
  <si>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</si>
  <si>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</si>
  <si>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</si>
  <si>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</si>
  <si>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</si>
  <si>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</si>
  <si>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</si>
  <si>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</si>
  <si>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</si>
  <si>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</si>
  <si>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</si>
  <si>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</si>
  <si>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</si>
  <si>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</si>
  <si>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</si>
  <si>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</si>
  <si>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</si>
  <si>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</si>
  <si>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</si>
  <si>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</si>
  <si>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</si>
  <si>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</si>
  <si>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</si>
  <si>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</si>
  <si>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</si>
  <si>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</si>
  <si>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</si>
  <si>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</si>
  <si>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</si>
  <si>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</si>
  <si>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</si>
  <si>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</si>
  <si>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</si>
  <si>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</si>
  <si>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</si>
  <si>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</si>
  <si>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</si>
  <si>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</si>
  <si>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</si>
  <si>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</si>
  <si>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</si>
  <si>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</si>
  <si>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</si>
  <si>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</si>
  <si>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</si>
  <si>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</si>
  <si>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</si>
  <si>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</si>
  <si>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</si>
  <si>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</si>
  <si>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</si>
  <si>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</si>
  <si>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</si>
  <si>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</si>
  <si>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</si>
  <si>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</si>
  <si>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</si>
  <si>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</si>
  <si>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</si>
  <si>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</si>
  <si>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</si>
  <si>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</si>
  <si>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</si>
  <si>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</si>
  <si>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</si>
  <si>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</si>
  <si>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</si>
  <si>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</si>
  <si>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</si>
  <si>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</si>
  <si>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</si>
  <si>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</si>
  <si>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</si>
  <si>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</si>
  <si>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</si>
  <si>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</si>
  <si>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</si>
  <si>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</si>
  <si>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</si>
  <si>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</si>
  <si>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</si>
  <si>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</si>
  <si>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</si>
  <si>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</si>
  <si>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</si>
  <si>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</si>
  <si>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</si>
  <si>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</si>
  <si>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</si>
  <si>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</si>
  <si>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</si>
  <si>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</si>
  <si>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</si>
  <si>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</si>
  <si>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</si>
  <si>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</si>
  <si>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</si>
  <si>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</si>
  <si>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</si>
  <si>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</si>
  <si>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</si>
  <si>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</si>
  <si>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</si>
  <si>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</si>
  <si>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</si>
  <si>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</si>
  <si>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</si>
  <si>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</si>
  <si>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</si>
  <si>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</si>
  <si>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</si>
  <si>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</si>
  <si>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</si>
  <si>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</si>
  <si>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</si>
  <si>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</si>
  <si>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</si>
  <si>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</si>
  <si>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</si>
  <si>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</si>
  <si>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</si>
  <si>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</si>
  <si>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</si>
  <si>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</si>
  <si>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</si>
  <si>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</si>
  <si>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</si>
  <si>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</si>
  <si>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</si>
  <si>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</si>
  <si>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</si>
  <si>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</si>
  <si>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</si>
  <si>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</si>
  <si>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</si>
  <si>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</si>
  <si>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</si>
  <si>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</si>
  <si>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</si>
  <si>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</si>
  <si>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</si>
  <si>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</si>
  <si>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</si>
  <si>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</si>
  <si>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</si>
  <si>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</si>
  <si>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</si>
  <si>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</si>
  <si>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</si>
  <si>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</si>
  <si>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</si>
  <si>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</si>
  <si>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</si>
  <si>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</si>
  <si>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</si>
  <si>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</si>
  <si>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</si>
  <si>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</si>
  <si>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</si>
  <si>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</si>
  <si>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</si>
  <si>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</si>
  <si>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</si>
  <si>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</si>
  <si>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</si>
  <si>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</si>
  <si>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</si>
  <si>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</si>
  <si>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</si>
  <si>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</si>
  <si>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</si>
  <si>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</si>
  <si>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</si>
  <si>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</si>
  <si>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</si>
  <si>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</si>
  <si>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</si>
  <si>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</si>
  <si>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</si>
  <si>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</si>
  <si>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</si>
  <si>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</si>
  <si>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</si>
  <si>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</si>
  <si>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</si>
  <si>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</si>
  <si>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</si>
  <si>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</si>
  <si>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</si>
  <si>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</si>
  <si>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</si>
  <si>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</si>
  <si>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</si>
  <si>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</si>
  <si>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</si>
  <si>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</si>
  <si>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</si>
  <si>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</si>
  <si>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</si>
  <si>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</si>
  <si>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</si>
  <si>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</si>
  <si>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</si>
  <si>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</si>
  <si>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</si>
  <si>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</si>
  <si>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</si>
  <si>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</si>
  <si>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</si>
  <si>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</si>
  <si>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</si>
  <si>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</si>
  <si>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</si>
  <si>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</si>
  <si>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</si>
  <si>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</si>
  <si>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</si>
  <si>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</si>
  <si>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</si>
  <si>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</si>
  <si>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</si>
  <si>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</si>
  <si>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</si>
  <si>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</si>
  <si>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</si>
  <si>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</si>
  <si>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</si>
  <si>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</si>
  <si>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</si>
  <si>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</si>
  <si>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</si>
  <si>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</si>
  <si>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</si>
  <si>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</si>
  <si>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</si>
  <si>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</si>
  <si>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</si>
  <si>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</si>
  <si>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</si>
  <si>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</si>
  <si>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</si>
  <si>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</si>
  <si>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</si>
  <si>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</si>
  <si>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</si>
  <si>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</si>
  <si>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</si>
  <si>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</si>
  <si>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</si>
  <si>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</si>
  <si>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</si>
  <si>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</si>
  <si>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</si>
  <si>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</si>
  <si>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</si>
  <si>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</si>
  <si>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</si>
  <si>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</si>
  <si>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</si>
  <si>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</si>
  <si>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</si>
  <si>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</si>
  <si>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</si>
  <si>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</si>
  <si>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</si>
  <si>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</si>
  <si>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</si>
  <si>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</si>
  <si>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</si>
  <si>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</si>
  <si>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</si>
  <si>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</si>
  <si>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</si>
  <si>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</si>
  <si>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</si>
  <si>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</si>
  <si>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</si>
  <si>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</si>
  <si>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</si>
  <si>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</si>
  <si>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</si>
  <si>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</si>
  <si>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</si>
  <si>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</si>
  <si>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</si>
  <si>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</si>
  <si>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</si>
  <si>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</si>
  <si>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</si>
  <si>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</si>
  <si>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</si>
  <si>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</si>
  <si>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</si>
  <si>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</si>
  <si>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</si>
  <si>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</si>
  <si>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</si>
  <si>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</si>
  <si>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</si>
  <si>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</si>
  <si>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</si>
  <si>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</si>
  <si>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</si>
  <si>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</si>
  <si>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</si>
  <si>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</si>
  <si>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</si>
  <si>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</si>
  <si>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</si>
  <si>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</si>
  <si>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</si>
  <si>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</si>
  <si>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</si>
  <si>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</si>
  <si>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</si>
  <si>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</si>
  <si>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</si>
  <si>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</si>
  <si>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</si>
  <si>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</si>
  <si>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</si>
  <si>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</si>
  <si>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</si>
  <si>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</si>
  <si>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</si>
  <si>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</si>
  <si>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</si>
  <si>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</si>
  <si>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</si>
  <si>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</si>
  <si>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</si>
  <si>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</si>
  <si>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</si>
  <si>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</si>
  <si>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</si>
  <si>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</si>
  <si>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</si>
  <si>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</si>
  <si>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</si>
  <si>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</si>
  <si>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</si>
  <si>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</si>
  <si>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</si>
  <si>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</si>
  <si>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</si>
  <si>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</si>
  <si>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</si>
  <si>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</si>
  <si>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</si>
  <si>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</si>
  <si>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</si>
  <si>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</si>
  <si>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</si>
  <si>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</si>
  <si>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</si>
  <si>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</si>
  <si>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</si>
  <si>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</si>
  <si>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</si>
  <si>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</si>
  <si>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</si>
  <si>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</si>
  <si>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</si>
  <si>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</si>
  <si>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</si>
  <si>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</si>
  <si>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</si>
  <si>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</si>
  <si>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</si>
  <si>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</si>
  <si>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</si>
  <si>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</si>
  <si>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</si>
  <si>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</si>
  <si>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</si>
  <si>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</si>
  <si>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</si>
  <si>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</si>
  <si>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</si>
  <si>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</si>
  <si>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</si>
  <si>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</si>
  <si>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</si>
  <si>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</si>
  <si>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</si>
  <si>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</si>
  <si>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</si>
  <si>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</si>
  <si>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</si>
  <si>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</si>
  <si>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</si>
  <si>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</si>
  <si>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</si>
  <si>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</si>
  <si>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</si>
  <si>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</si>
  <si>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</si>
  <si>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</si>
  <si>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</si>
  <si>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</si>
  <si>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</si>
  <si>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</si>
  <si>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</si>
  <si>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</si>
  <si>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</si>
  <si>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</si>
  <si>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</si>
  <si>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</si>
  <si>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</si>
  <si>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</si>
  <si>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</si>
  <si>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</si>
  <si>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</si>
  <si>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</si>
  <si>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</si>
  <si>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</si>
  <si>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</si>
  <si>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</si>
  <si>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</si>
  <si>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</si>
  <si>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</si>
  <si>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</si>
  <si>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</si>
  <si>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</si>
  <si>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</si>
  <si>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</si>
  <si>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</si>
  <si>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</si>
  <si>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</si>
  <si>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</si>
  <si>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</si>
  <si>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</si>
  <si>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</si>
  <si>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</si>
  <si>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</si>
  <si>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</si>
  <si>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</si>
  <si>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</si>
  <si>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</si>
  <si>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</si>
  <si>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</si>
  <si>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</si>
  <si>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</si>
  <si>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</si>
  <si>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</si>
  <si>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</si>
  <si>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</si>
  <si>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</si>
  <si>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</si>
  <si>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</si>
  <si>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</si>
  <si>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</si>
  <si>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</si>
  <si>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</si>
  <si>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</si>
  <si>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</si>
  <si>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</si>
  <si>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</si>
  <si>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</si>
  <si>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</si>
  <si>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</si>
  <si>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</si>
  <si>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</si>
  <si>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</si>
  <si>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</si>
  <si>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</si>
  <si>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</si>
  <si>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</si>
  <si>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</si>
  <si>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</si>
  <si>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</si>
  <si>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</si>
  <si>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</si>
  <si>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</si>
  <si>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</si>
  <si>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</si>
  <si>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</si>
  <si>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</si>
  <si>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</si>
  <si>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</si>
  <si>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</si>
  <si>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</si>
  <si>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</si>
  <si>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</si>
  <si>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</si>
  <si>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</si>
  <si>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</si>
  <si>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</si>
  <si>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</si>
  <si>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</si>
  <si>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</si>
  <si>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</si>
  <si>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</si>
  <si>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</si>
  <si>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</si>
  <si>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</si>
  <si>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</si>
  <si>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</si>
  <si>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</si>
  <si>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</si>
  <si>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</si>
  <si>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</si>
  <si>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</si>
  <si>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</si>
  <si>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</si>
  <si>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</si>
  <si>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</si>
  <si>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</si>
  <si>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</si>
  <si>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</si>
  <si>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</si>
  <si>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</si>
  <si>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</si>
  <si>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</si>
  <si>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</si>
  <si>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</si>
  <si>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</si>
  <si>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</si>
  <si>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</si>
  <si>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</si>
  <si>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</si>
  <si>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</si>
  <si>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</si>
  <si>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</si>
  <si>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</si>
  <si>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</si>
  <si>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</si>
  <si>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</si>
  <si>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</si>
  <si>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</si>
  <si>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</si>
  <si>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</si>
  <si>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</si>
  <si>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</si>
  <si>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</si>
  <si>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</si>
  <si>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</si>
  <si>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</si>
  <si>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</si>
  <si>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</si>
  <si>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</si>
  <si>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</si>
  <si>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</si>
  <si>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</si>
  <si>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</si>
  <si>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</si>
  <si>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</si>
  <si>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</si>
  <si>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</si>
  <si>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</si>
  <si>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</si>
  <si>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</si>
  <si>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</si>
  <si>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</si>
  <si>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</si>
  <si>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</si>
  <si>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</si>
  <si>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</si>
  <si>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</si>
  <si>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</si>
  <si>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</si>
  <si>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</si>
  <si>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</si>
  <si>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</si>
  <si>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</si>
  <si>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</si>
  <si>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</si>
  <si>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</si>
  <si>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</si>
  <si>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</si>
  <si>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</si>
  <si>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</si>
  <si>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</si>
  <si>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</si>
  <si>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</si>
  <si>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</si>
  <si>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</si>
  <si>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</si>
  <si>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</si>
  <si>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</si>
  <si>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</si>
  <si>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</si>
  <si>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</si>
  <si>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</si>
  <si>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</si>
  <si>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</si>
  <si>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</si>
  <si>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</si>
  <si>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</si>
  <si>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</si>
  <si>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</si>
  <si>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</si>
  <si>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</si>
  <si>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</si>
  <si>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</si>
  <si>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</si>
  <si>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</si>
  <si>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</si>
  <si>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</si>
  <si>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</si>
  <si>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</si>
  <si>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</si>
  <si>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</si>
  <si>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</si>
  <si>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</si>
  <si>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</si>
  <si>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</si>
  <si>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</si>
  <si>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</si>
  <si>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</si>
  <si>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</si>
  <si>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</si>
  <si>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</si>
  <si>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</si>
  <si>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</si>
  <si>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</si>
  <si>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</si>
  <si>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</si>
  <si>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</si>
  <si>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</si>
  <si>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</si>
  <si>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</si>
  <si>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</si>
  <si>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</si>
  <si>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</si>
  <si>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</si>
  <si>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</si>
  <si>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</si>
  <si>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</si>
  <si>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</si>
  <si>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</si>
  <si>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</si>
  <si>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</si>
  <si>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</si>
  <si>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</si>
  <si>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</si>
  <si>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</si>
  <si>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</si>
  <si>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</si>
  <si>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</si>
  <si>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</si>
  <si>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</si>
  <si>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</si>
  <si>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</si>
  <si>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</si>
  <si>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</si>
  <si>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</si>
  <si>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</si>
  <si>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</si>
  <si>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</si>
  <si>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</si>
  <si>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</si>
  <si>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</si>
  <si>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</si>
  <si>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</si>
  <si>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</si>
  <si>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</si>
  <si>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</si>
  <si>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</si>
  <si>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</si>
  <si>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</si>
  <si>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</si>
  <si>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</si>
  <si>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</si>
  <si>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</si>
  <si>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</si>
  <si>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</si>
  <si>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</si>
  <si>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</si>
  <si>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</si>
  <si>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</si>
  <si>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</si>
  <si>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</si>
  <si>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</si>
  <si>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</si>
  <si>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</si>
  <si>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</si>
  <si>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</si>
  <si>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</si>
  <si>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</si>
  <si>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</si>
  <si>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</si>
  <si>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</si>
  <si>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</si>
  <si>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</si>
  <si>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</si>
  <si>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</si>
  <si>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</si>
  <si>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</si>
  <si>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</si>
  <si>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</si>
  <si>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</si>
  <si>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</si>
  <si>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</si>
  <si>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</si>
  <si>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</si>
  <si>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</si>
  <si>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</si>
  <si>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</si>
  <si>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</si>
  <si>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</si>
  <si>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</si>
  <si>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</si>
  <si>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</si>
  <si>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</si>
  <si>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</si>
  <si>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</si>
  <si>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</si>
  <si>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</si>
  <si>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</si>
  <si>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</si>
  <si>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</si>
  <si>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</si>
  <si>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</si>
  <si>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</si>
  <si>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</si>
  <si>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</si>
  <si>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</si>
  <si>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</si>
  <si>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</si>
  <si>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</si>
  <si>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</si>
  <si>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</si>
  <si>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</si>
  <si>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</si>
  <si>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</si>
  <si>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</si>
  <si>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</si>
  <si>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</si>
  <si>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</si>
  <si>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</si>
  <si>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</si>
  <si>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</si>
  <si>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</si>
  <si>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</si>
  <si>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</si>
  <si>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</si>
  <si>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</si>
  <si>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</si>
  <si>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</si>
  <si>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</si>
  <si>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</si>
  <si>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</si>
  <si>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</si>
  <si>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</si>
  <si>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</si>
  <si>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</si>
  <si>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</si>
  <si>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</si>
  <si>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</si>
  <si>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</si>
  <si>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</si>
  <si>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</si>
  <si>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</si>
  <si>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</si>
  <si>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</si>
  <si>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</si>
  <si>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</si>
  <si>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</si>
  <si>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</si>
  <si>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</si>
  <si>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</si>
  <si>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</si>
  <si>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</si>
  <si>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</si>
  <si>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</si>
  <si>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</si>
  <si>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</si>
  <si>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</si>
  <si>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</si>
  <si>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</si>
  <si>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</si>
  <si>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</si>
  <si>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</si>
  <si>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</si>
  <si>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</si>
  <si>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</si>
  <si>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</si>
  <si>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</si>
  <si>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</si>
  <si>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</si>
  <si>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</si>
  <si>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</si>
  <si>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</si>
  <si>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</si>
  <si>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</si>
  <si>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</si>
  <si>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</si>
  <si>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</si>
  <si>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</si>
  <si>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</si>
  <si>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</si>
  <si>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</si>
  <si>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</si>
  <si>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</si>
  <si>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</si>
  <si>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</si>
  <si>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</si>
  <si>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</si>
  <si>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</si>
  <si>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</si>
  <si>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</si>
  <si>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</si>
  <si>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</si>
  <si>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</si>
  <si>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</si>
  <si>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</si>
  <si>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</si>
  <si>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</si>
  <si>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</si>
  <si>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</si>
  <si>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</si>
  <si>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</si>
  <si>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</si>
  <si>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</si>
  <si>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</si>
  <si>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</si>
  <si>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</si>
  <si>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</si>
  <si>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</si>
  <si>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</si>
  <si>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</si>
  <si>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</si>
  <si>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</si>
  <si>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</si>
  <si>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</si>
  <si>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</si>
  <si>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</si>
  <si>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</si>
  <si>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</si>
  <si>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</si>
  <si>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</si>
  <si>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</si>
  <si>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</si>
  <si>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</si>
  <si>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</si>
  <si>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</si>
  <si>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</si>
  <si>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</si>
  <si>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</si>
  <si>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</si>
  <si>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</si>
  <si>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</si>
  <si>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</si>
  <si>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</si>
  <si>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</si>
  <si>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</si>
  <si>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</si>
  <si>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</si>
  <si>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</si>
  <si>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</si>
  <si>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</si>
  <si>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</si>
  <si>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</si>
  <si>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</si>
  <si>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</si>
  <si>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</si>
  <si>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</si>
  <si>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</si>
  <si>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</si>
  <si>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</si>
  <si>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</si>
  <si>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</si>
  <si>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</si>
  <si>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</si>
  <si>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</si>
  <si>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</si>
  <si>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</si>
  <si>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</si>
  <si>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</si>
  <si>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</si>
  <si>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</si>
  <si>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</si>
  <si>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</si>
  <si>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</si>
  <si>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</si>
  <si>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</si>
  <si>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</si>
  <si>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</si>
  <si>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</si>
  <si>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</si>
  <si>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</si>
  <si>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</si>
  <si>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</si>
  <si>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</si>
  <si>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</si>
  <si>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</si>
  <si>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</si>
  <si>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</si>
  <si>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</si>
  <si>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</si>
  <si>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</si>
  <si>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</si>
  <si>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</si>
  <si>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</si>
  <si>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</si>
  <si>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</si>
  <si>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</si>
  <si>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</si>
  <si>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</si>
  <si>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</si>
  <si>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</si>
  <si>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</si>
  <si>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</si>
  <si>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</si>
  <si>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</si>
  <si>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</si>
  <si>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</si>
  <si>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</si>
  <si>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</si>
  <si>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</si>
  <si>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</si>
  <si>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</si>
  <si>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</si>
  <si>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</si>
  <si>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</si>
  <si>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</si>
  <si>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</si>
  <si>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</si>
  <si>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</si>
  <si>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</si>
  <si>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</si>
  <si>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</si>
  <si>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</si>
  <si>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</si>
  <si>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</si>
  <si>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</si>
  <si>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</si>
  <si>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</si>
  <si>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</si>
  <si>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</si>
  <si>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</si>
  <si>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</si>
  <si>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</si>
  <si>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</si>
  <si>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</si>
  <si>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</si>
  <si>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</si>
  <si>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</si>
  <si>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</si>
  <si>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</si>
  <si>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</si>
  <si>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</si>
  <si>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</si>
  <si>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</si>
  <si>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</si>
  <si>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</si>
  <si>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</si>
  <si>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</si>
  <si>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</si>
  <si>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</si>
  <si>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</si>
  <si>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</si>
  <si>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</si>
  <si>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</si>
  <si>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</si>
  <si>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</si>
  <si>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</si>
  <si>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</si>
  <si>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</si>
  <si>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</si>
  <si>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</si>
  <si>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</si>
  <si>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</si>
  <si>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</si>
  <si>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</si>
  <si>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</si>
  <si>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</si>
  <si>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</si>
  <si>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</si>
  <si>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</si>
  <si>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</si>
  <si>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</si>
  <si>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</si>
  <si>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</si>
  <si>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</si>
  <si>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</si>
  <si>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</si>
  <si>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</si>
  <si>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</si>
  <si>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</si>
  <si>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</si>
  <si>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</si>
  <si>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</si>
  <si>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</si>
  <si>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</si>
  <si>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</si>
  <si>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</si>
  <si>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</si>
  <si>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</si>
  <si>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</si>
  <si>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</si>
  <si>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</si>
  <si>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</si>
  <si>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</si>
  <si>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</si>
  <si>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</si>
  <si>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</si>
  <si>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</si>
  <si>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</si>
  <si>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</si>
  <si>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</si>
  <si>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</si>
  <si>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</si>
  <si>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</si>
  <si>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</si>
  <si>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</si>
  <si>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</si>
  <si>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</si>
  <si>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</si>
  <si>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</si>
  <si>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</si>
  <si>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</si>
  <si>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</si>
  <si>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</si>
  <si>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</si>
  <si>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</si>
  <si>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</si>
  <si>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</si>
  <si>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</si>
  <si>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</si>
  <si>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</si>
  <si>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</si>
  <si>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</si>
  <si>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</si>
  <si>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</si>
  <si>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</si>
  <si>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</si>
  <si>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</si>
  <si>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</si>
  <si>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</si>
  <si>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</si>
  <si>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</si>
  <si>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</si>
  <si>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</si>
  <si>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</si>
  <si>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</si>
  <si>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</si>
  <si>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</si>
  <si>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</si>
  <si>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</si>
  <si>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</si>
  <si>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</si>
  <si>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</si>
  <si>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</si>
  <si>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</si>
  <si>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</si>
  <si>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</si>
  <si>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</si>
  <si>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</si>
  <si>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</si>
  <si>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</si>
  <si>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</si>
  <si>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</si>
  <si>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</si>
  <si>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</si>
  <si>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</si>
  <si>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</si>
  <si>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</si>
  <si>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</si>
  <si>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</si>
  <si>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</si>
  <si>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</si>
  <si>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</si>
  <si>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</si>
  <si>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</si>
  <si>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</si>
  <si>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</si>
  <si>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</si>
  <si>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</si>
  <si>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</si>
  <si>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</si>
  <si>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</si>
  <si>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</si>
  <si>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</si>
  <si>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</si>
  <si>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</si>
  <si>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</si>
  <si>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</si>
  <si>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</si>
  <si>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</si>
  <si>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</si>
  <si>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</si>
  <si>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</si>
  <si>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</si>
  <si>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</si>
  <si>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</si>
  <si>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</si>
  <si>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</si>
  <si>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</si>
  <si>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</si>
  <si>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</si>
  <si>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</si>
  <si>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</si>
  <si>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</si>
  <si>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</si>
  <si>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</si>
  <si>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</si>
  <si>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</si>
  <si>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</si>
  <si>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</si>
  <si>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</si>
  <si>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</si>
  <si>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</si>
  <si>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</si>
  <si>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</si>
  <si>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</si>
  <si>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</si>
  <si>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</si>
  <si>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</si>
  <si>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</si>
  <si>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</si>
  <si>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</si>
  <si>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</si>
  <si>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</si>
  <si>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</si>
  <si>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</si>
  <si>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</si>
  <si>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</si>
  <si>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</si>
  <si>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</si>
  <si>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</si>
  <si>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</si>
  <si>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</si>
  <si>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</si>
  <si>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</si>
  <si>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</si>
  <si>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</si>
  <si>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</si>
  <si>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</si>
  <si>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</si>
  <si>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</si>
  <si>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</si>
  <si>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</si>
  <si>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</si>
  <si>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</si>
  <si>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</si>
  <si>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</si>
  <si>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</si>
  <si>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</si>
  <si>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</si>
  <si>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</si>
  <si>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</si>
  <si>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</si>
  <si>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</si>
  <si>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</si>
  <si>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</si>
  <si>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</si>
  <si>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</si>
  <si>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</si>
  <si>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</si>
  <si>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</si>
  <si>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</si>
  <si>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</si>
  <si>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</si>
  <si>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</si>
  <si>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</si>
  <si>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</si>
  <si>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</si>
  <si>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</si>
  <si>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</si>
  <si>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</si>
  <si>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</si>
  <si>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</si>
  <si>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</si>
  <si>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</si>
  <si>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</si>
  <si>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</si>
  <si>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</si>
  <si>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</si>
  <si>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</si>
  <si>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</si>
  <si>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</si>
  <si>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</si>
  <si>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</si>
  <si>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</si>
  <si>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</si>
  <si>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</si>
  <si>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</si>
  <si>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</si>
  <si>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</si>
  <si>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</si>
  <si>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</si>
  <si>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</si>
  <si>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</si>
  <si>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</si>
  <si>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</si>
  <si>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</si>
  <si>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</si>
  <si>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</si>
  <si>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</si>
  <si>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</si>
  <si>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</si>
  <si>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</si>
  <si>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</si>
  <si>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</si>
  <si>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</si>
  <si>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</si>
  <si>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</si>
  <si>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</si>
  <si>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</si>
  <si>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</si>
  <si>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</si>
  <si>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</si>
  <si>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</si>
  <si>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</si>
  <si>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</si>
  <si>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</si>
  <si>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</si>
  <si>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</si>
  <si>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</si>
  <si>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</si>
  <si>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</si>
  <si>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</si>
  <si>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</si>
  <si>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</si>
  <si>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</si>
  <si>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</si>
  <si>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</si>
  <si>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</si>
  <si>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</si>
  <si>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</si>
  <si>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</si>
  <si>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</si>
  <si>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</si>
  <si>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</si>
  <si>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</si>
  <si>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</si>
  <si>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</si>
  <si>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</si>
  <si>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</si>
  <si>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</si>
  <si>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</si>
  <si>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</si>
  <si>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</si>
  <si>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</si>
  <si>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</si>
  <si>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</si>
  <si>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</si>
  <si>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</si>
  <si>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</si>
  <si>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</si>
  <si>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</si>
  <si>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</si>
  <si>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</si>
  <si>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</si>
  <si>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</si>
  <si>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</si>
  <si>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</si>
  <si>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</si>
  <si>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</si>
  <si>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</si>
  <si>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</si>
  <si>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</si>
  <si>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</si>
  <si>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</si>
  <si>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</si>
  <si>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</si>
  <si>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</si>
  <si>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</si>
  <si>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</si>
  <si>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</si>
  <si>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</si>
  <si>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</si>
  <si>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</si>
  <si>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</si>
  <si>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</si>
  <si>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</si>
  <si>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</si>
  <si>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</si>
  <si>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</si>
  <si>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</si>
  <si>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</si>
  <si>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</si>
  <si>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</si>
  <si>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</si>
  <si>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</si>
  <si>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</si>
  <si>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</si>
  <si>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</si>
  <si>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</si>
  <si>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</si>
  <si>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</si>
  <si>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</si>
  <si>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</si>
  <si>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</si>
  <si>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</si>
  <si>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</si>
  <si>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</si>
  <si>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</si>
  <si>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</si>
  <si>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</si>
  <si>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</si>
  <si>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</si>
  <si>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</si>
  <si>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</si>
  <si>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</si>
  <si>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</si>
  <si>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</si>
  <si>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</si>
  <si>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</si>
  <si>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</si>
  <si>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</si>
  <si>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</si>
  <si>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</si>
  <si>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</si>
  <si>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</si>
  <si>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</si>
  <si>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</si>
  <si>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</si>
  <si>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</si>
  <si>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</si>
  <si>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</si>
  <si>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</si>
  <si>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</si>
  <si>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</si>
  <si>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</si>
  <si>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</si>
  <si>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</si>
  <si>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</si>
  <si>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</si>
  <si>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</si>
  <si>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</si>
  <si>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</si>
  <si>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</si>
  <si>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</si>
  <si>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</si>
  <si>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</si>
  <si>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</si>
  <si>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</si>
  <si>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</si>
  <si>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</si>
  <si>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</si>
  <si>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</si>
  <si>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</si>
  <si>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</si>
  <si>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</si>
  <si>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</si>
  <si>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</si>
  <si>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</si>
  <si>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</si>
  <si>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</si>
  <si>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</si>
  <si>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</si>
  <si>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</si>
  <si>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</si>
  <si>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</si>
  <si>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</si>
  <si>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</si>
  <si>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</si>
  <si>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</si>
  <si>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</si>
  <si>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</si>
  <si>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</si>
  <si>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</si>
  <si>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</si>
  <si>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</si>
  <si>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</si>
  <si>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</si>
  <si>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</si>
  <si>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</si>
  <si>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</si>
  <si>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</si>
  <si>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</si>
  <si>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</si>
  <si>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</si>
  <si>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</si>
  <si>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</si>
  <si>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</si>
  <si>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</si>
  <si>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</si>
  <si>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</si>
  <si>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</si>
  <si>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</si>
  <si>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</si>
  <si>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</si>
  <si>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</si>
  <si>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</si>
  <si>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</si>
  <si>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</si>
  <si>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</si>
  <si>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</si>
  <si>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</si>
  <si>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</si>
  <si>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</si>
  <si>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</si>
  <si>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</si>
  <si>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</si>
  <si>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</si>
  <si>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</si>
  <si>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</si>
  <si>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</si>
  <si>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</si>
  <si>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</si>
  <si>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</si>
  <si>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</si>
  <si>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</si>
  <si>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</si>
  <si>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</si>
  <si>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</si>
  <si>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</si>
  <si>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</si>
  <si>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</si>
  <si>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</si>
  <si>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</si>
  <si>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</si>
  <si>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</si>
  <si>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</si>
  <si>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</si>
  <si>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</si>
  <si>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</si>
  <si>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</si>
  <si>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</si>
  <si>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</si>
  <si>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</si>
  <si>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</si>
  <si>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</si>
  <si>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</si>
  <si>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</si>
  <si>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</si>
  <si>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</si>
  <si>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</si>
  <si>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</si>
  <si>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</si>
  <si>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</si>
  <si>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</si>
  <si>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</si>
  <si>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</si>
  <si>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</si>
  <si>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</si>
  <si>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</si>
  <si>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</si>
  <si>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</si>
  <si>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</si>
  <si>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</si>
  <si>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</si>
  <si>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</si>
  <si>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</si>
  <si>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</si>
  <si>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</si>
  <si>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</si>
  <si>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</si>
  <si>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</si>
  <si>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</si>
  <si>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</si>
  <si>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</si>
  <si>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</si>
  <si>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</si>
  <si>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</si>
  <si>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</si>
  <si>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</si>
  <si>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</si>
  <si>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</si>
  <si>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</si>
  <si>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</si>
  <si>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</si>
  <si>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</si>
  <si>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</si>
  <si>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</si>
  <si>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</si>
  <si>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</si>
  <si>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</si>
  <si>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</si>
  <si>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</si>
  <si>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</si>
  <si>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</si>
  <si>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</si>
  <si>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</si>
  <si>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</si>
  <si>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</si>
  <si>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</si>
  <si>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</si>
  <si>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</si>
  <si>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</si>
  <si>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</si>
  <si>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</si>
  <si>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</si>
  <si>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</si>
  <si>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</si>
  <si>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</si>
  <si>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</si>
  <si>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</si>
  <si>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</si>
  <si>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</si>
  <si>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</si>
  <si>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</si>
  <si>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</si>
  <si>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</si>
  <si>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</si>
  <si>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</si>
  <si>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</si>
  <si>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</si>
  <si>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</si>
  <si>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</si>
  <si>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</si>
  <si>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</si>
  <si>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</si>
  <si>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</si>
  <si>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</si>
  <si>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</si>
  <si>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</si>
  <si>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</si>
  <si>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</si>
  <si>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</si>
  <si>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</si>
  <si>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</si>
  <si>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</si>
  <si>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</si>
  <si>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</si>
  <si>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</si>
  <si>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</si>
  <si>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</si>
  <si>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</si>
  <si>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</si>
  <si>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</si>
  <si>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</si>
  <si>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</si>
  <si>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</si>
  <si>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</si>
  <si>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</si>
  <si>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</si>
  <si>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</si>
  <si>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</si>
  <si>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</si>
  <si>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</si>
  <si>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</si>
  <si>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</si>
  <si>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</si>
  <si>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</si>
  <si>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</si>
  <si>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</si>
  <si>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</si>
  <si>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</si>
  <si>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</si>
  <si>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</si>
  <si>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</si>
  <si>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</si>
  <si>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</si>
  <si>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</si>
  <si>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</si>
  <si>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</si>
  <si>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</si>
  <si>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</si>
  <si>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</si>
  <si>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</si>
  <si>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</si>
  <si>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</si>
  <si>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</si>
  <si>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</si>
  <si>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</si>
  <si>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</si>
  <si>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</si>
  <si>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</si>
  <si>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</si>
  <si>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</si>
  <si>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</si>
  <si>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</si>
  <si>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</si>
  <si>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</si>
  <si>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</si>
  <si>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</si>
  <si>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</si>
  <si>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</si>
  <si>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</si>
  <si>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</si>
  <si>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</si>
  <si>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</si>
  <si>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</si>
  <si>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</si>
  <si>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</si>
  <si>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</si>
  <si>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</si>
  <si>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</si>
  <si>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</si>
  <si>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</si>
  <si>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</si>
  <si>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</si>
  <si>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</si>
  <si>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</si>
  <si>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</si>
  <si>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</si>
  <si>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</si>
  <si>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</si>
  <si>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</si>
  <si>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</si>
  <si>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</si>
  <si>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</si>
  <si>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</si>
  <si>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</si>
  <si>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</si>
  <si>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</si>
  <si>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</si>
  <si>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</si>
  <si>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</si>
  <si>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</si>
  <si>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</si>
  <si>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</si>
  <si>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</si>
  <si>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</si>
  <si>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</si>
  <si>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</si>
  <si>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</si>
  <si>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</si>
  <si>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</si>
  <si>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</si>
  <si>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</si>
  <si>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</si>
  <si>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</si>
  <si>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</si>
  <si>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</si>
  <si>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</si>
  <si>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</si>
  <si>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</si>
  <si>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</si>
  <si>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</si>
  <si>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</si>
  <si>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</si>
  <si>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</si>
  <si>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</si>
  <si>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</si>
  <si>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</si>
  <si>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</si>
  <si>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</si>
  <si>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</si>
  <si>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</si>
  <si>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</si>
  <si>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</si>
  <si>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</si>
  <si>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</si>
  <si>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</si>
  <si>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</si>
  <si>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</si>
  <si>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</si>
  <si>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</si>
  <si>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</si>
  <si>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</si>
  <si>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</si>
  <si>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</si>
  <si>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</si>
  <si>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</si>
  <si>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</si>
  <si>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</si>
  <si>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</si>
  <si>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</si>
  <si>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</si>
  <si>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</si>
  <si>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</si>
  <si>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</si>
  <si>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</si>
  <si>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</si>
  <si>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</si>
  <si>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</si>
  <si>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</si>
  <si>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</si>
  <si>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</si>
  <si>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</si>
  <si>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</si>
  <si>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</si>
  <si>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</si>
  <si>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</si>
  <si>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</si>
  <si>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</si>
  <si>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</si>
  <si>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</si>
  <si>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</si>
  <si>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</si>
  <si>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</si>
  <si>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</si>
  <si>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</si>
  <si>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</si>
  <si>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</si>
  <si>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</si>
  <si>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</si>
  <si>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</si>
  <si>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</si>
  <si>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</si>
  <si>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</si>
  <si>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</si>
  <si>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</si>
  <si>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</si>
  <si>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</si>
  <si>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</si>
  <si>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</si>
  <si>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</si>
  <si>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</si>
  <si>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</si>
  <si>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</si>
  <si>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</si>
  <si>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</si>
  <si>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</si>
  <si>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</si>
  <si>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</si>
  <si>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</si>
  <si>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</si>
  <si>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</si>
  <si>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</si>
  <si>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</si>
  <si>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</si>
  <si>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</si>
  <si>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</si>
  <si>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</si>
  <si>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</si>
  <si>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</si>
  <si>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</si>
  <si>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</si>
  <si>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</si>
  <si>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</si>
  <si>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</si>
  <si>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</si>
  <si>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</si>
  <si>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</si>
  <si>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</si>
  <si>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</si>
  <si>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</si>
  <si>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</si>
  <si>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</si>
  <si>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</si>
  <si>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</si>
  <si>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</si>
  <si>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</si>
  <si>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</si>
  <si>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</si>
  <si>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</si>
  <si>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</si>
  <si>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</si>
  <si>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</si>
  <si>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</si>
  <si>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</si>
  <si>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</si>
  <si>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</si>
  <si>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</si>
  <si>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</si>
  <si>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</si>
  <si>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</si>
  <si>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</si>
  <si>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</si>
  <si>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</si>
  <si>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</si>
  <si>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</si>
  <si>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</si>
  <si>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</si>
  <si>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</si>
  <si>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</si>
  <si>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</si>
  <si>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</si>
  <si>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</si>
  <si>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</si>
  <si>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</si>
  <si>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</si>
  <si>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</si>
  <si>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</si>
  <si>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</si>
  <si>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</si>
  <si>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</si>
  <si>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</si>
  <si>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</si>
  <si>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</si>
  <si>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</si>
  <si>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</si>
  <si>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</si>
  <si>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</si>
  <si>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</si>
  <si>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</si>
  <si>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</si>
  <si>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</si>
  <si>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</si>
  <si>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</si>
  <si>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</si>
  <si>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</si>
  <si>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</si>
  <si>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</si>
  <si>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</si>
  <si>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</si>
  <si>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</si>
  <si>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</si>
  <si>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</si>
  <si>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</si>
  <si>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</si>
  <si>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</si>
  <si>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</si>
  <si>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</si>
  <si>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</si>
  <si>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</si>
  <si>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</si>
  <si>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</si>
  <si>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</si>
  <si>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</si>
  <si>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</si>
  <si>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</si>
  <si>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</si>
  <si>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</si>
  <si>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</si>
  <si>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</si>
  <si>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</si>
  <si>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</si>
  <si>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</si>
  <si>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</si>
  <si>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</si>
  <si>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</si>
  <si>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</si>
  <si>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</si>
  <si>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</si>
  <si>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</si>
  <si>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</si>
  <si>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</si>
  <si>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</si>
  <si>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</si>
  <si>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</si>
  <si>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</si>
  <si>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</si>
  <si>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</si>
  <si>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</si>
  <si>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</si>
  <si>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</si>
  <si>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</si>
  <si>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</si>
  <si>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</si>
  <si>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</si>
  <si>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</si>
  <si>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</si>
  <si>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</si>
  <si>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</si>
  <si>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</si>
  <si>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</si>
  <si>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</si>
  <si>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</si>
  <si>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</si>
  <si>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</si>
  <si>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</si>
  <si>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</si>
  <si>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</si>
  <si>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</si>
  <si>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</si>
  <si>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</si>
  <si>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</si>
  <si>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</si>
  <si>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</si>
  <si>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</si>
  <si>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</si>
  <si>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</si>
  <si>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</si>
  <si>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</si>
  <si>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</si>
  <si>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</si>
  <si>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</si>
  <si>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</si>
  <si>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</si>
  <si>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</si>
  <si>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</si>
  <si>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</si>
  <si>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</si>
  <si>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</si>
  <si>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</si>
  <si>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</si>
  <si>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</si>
  <si>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</si>
  <si>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</si>
  <si>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</si>
  <si>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</si>
  <si>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</si>
  <si>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</si>
  <si>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</si>
  <si>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</si>
  <si>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</si>
  <si>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</si>
  <si>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</si>
  <si>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</si>
  <si>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</si>
  <si>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</si>
  <si>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</si>
  <si>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</si>
  <si>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</si>
  <si>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</si>
  <si>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</si>
  <si>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</si>
  <si>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</si>
  <si>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</si>
  <si>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</si>
  <si>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</si>
  <si>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</si>
  <si>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</si>
  <si>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</si>
  <si>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</si>
  <si>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</si>
  <si>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</si>
  <si>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</si>
  <si>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</si>
  <si>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</si>
  <si>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</si>
  <si>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</si>
  <si>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</si>
  <si>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</si>
  <si>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</si>
  <si>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</si>
  <si>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</si>
  <si>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</si>
  <si>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</si>
  <si>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</si>
  <si>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</si>
  <si>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</si>
  <si>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</si>
  <si>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</si>
  <si>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</si>
  <si>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</si>
  <si>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</si>
  <si>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</si>
  <si>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</si>
  <si>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</si>
  <si>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</si>
  <si>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</si>
  <si>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</si>
  <si>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</si>
  <si>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</si>
  <si>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</si>
  <si>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</si>
  <si>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</si>
  <si>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</si>
  <si>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</si>
  <si>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</si>
  <si>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</si>
  <si>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</si>
  <si>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</si>
  <si>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</si>
  <si>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</si>
  <si>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</si>
  <si>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</si>
  <si>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</si>
  <si>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</si>
  <si>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</si>
  <si>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</si>
  <si>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</si>
  <si>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</si>
  <si>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</si>
  <si>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</si>
  <si>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</si>
  <si>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</si>
  <si>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</si>
  <si>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</si>
  <si>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</si>
  <si>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</si>
  <si>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</si>
  <si>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</si>
  <si>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</si>
  <si>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</si>
  <si>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</si>
  <si>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</si>
  <si>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</si>
  <si>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</si>
  <si>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</si>
  <si>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</si>
  <si>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</si>
  <si>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</si>
  <si>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</si>
  <si>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</si>
  <si>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</si>
  <si>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</si>
  <si>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</si>
  <si>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</si>
  <si>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</si>
  <si>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</si>
  <si>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</si>
  <si>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</si>
  <si>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</si>
  <si>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</si>
  <si>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</si>
  <si>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</si>
  <si>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</si>
  <si>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</si>
  <si>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</si>
  <si>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</si>
  <si>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</si>
  <si>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</si>
  <si>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</si>
  <si>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</si>
  <si>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</si>
  <si>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</si>
  <si>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</si>
  <si>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</si>
  <si>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</si>
  <si>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</si>
  <si>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</si>
  <si>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</si>
  <si>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</si>
  <si>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</si>
  <si>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</si>
  <si>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</si>
  <si>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</si>
  <si>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</si>
  <si>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</si>
  <si>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</si>
  <si>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</si>
  <si>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</si>
  <si>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</si>
  <si>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</si>
  <si>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</si>
  <si>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</si>
  <si>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</si>
  <si>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</si>
  <si>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</si>
  <si>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</si>
  <si>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</si>
  <si>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</si>
  <si>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</si>
  <si>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</si>
  <si>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</si>
  <si>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</si>
  <si>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</si>
  <si>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</si>
  <si>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</si>
  <si>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</si>
  <si>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</si>
  <si>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</si>
  <si>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</si>
  <si>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</si>
  <si>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</si>
  <si>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</si>
  <si>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</si>
  <si>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</si>
  <si>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</si>
  <si>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</si>
  <si>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</si>
  <si>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</si>
  <si>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</si>
  <si>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</si>
  <si>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</si>
  <si>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</si>
  <si>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</si>
  <si>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</si>
  <si>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</si>
  <si>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</si>
  <si>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</si>
  <si>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</si>
  <si>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</si>
  <si>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</si>
  <si>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</si>
  <si>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</si>
  <si>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</si>
  <si>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</si>
  <si>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</si>
  <si>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</si>
  <si>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</si>
  <si>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</si>
  <si>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</si>
  <si>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</si>
  <si>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</si>
  <si>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</si>
  <si>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</si>
  <si>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</si>
  <si>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</si>
  <si>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</si>
  <si>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</si>
  <si>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</si>
  <si>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</si>
  <si>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</si>
  <si>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</si>
  <si>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</si>
  <si>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</si>
  <si>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</si>
  <si>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</si>
  <si>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</si>
  <si>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</si>
  <si>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</si>
  <si>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</si>
  <si>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</si>
  <si>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</si>
  <si>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</si>
  <si>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</si>
  <si>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</si>
  <si>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</si>
  <si>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</si>
  <si>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</si>
  <si>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</si>
  <si>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</si>
  <si>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</si>
  <si>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</si>
  <si>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</si>
  <si>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</si>
  <si>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</si>
  <si>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</si>
  <si>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</si>
  <si>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</si>
  <si>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</si>
  <si>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</si>
  <si>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</si>
  <si>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</si>
  <si>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</si>
  <si>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</si>
  <si>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</si>
  <si>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</si>
  <si>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</si>
  <si>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</si>
  <si>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</si>
  <si>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</si>
  <si>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</si>
  <si>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</si>
  <si>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</si>
  <si>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</si>
  <si>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</si>
  <si>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</si>
  <si>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</si>
  <si>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</si>
  <si>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</si>
  <si>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</si>
  <si>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</si>
  <si>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</si>
  <si>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</si>
  <si>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</si>
  <si>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</si>
  <si>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</si>
  <si>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</si>
  <si>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</si>
  <si>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</si>
  <si>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</si>
  <si>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</si>
  <si>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</si>
  <si>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</si>
  <si>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</si>
  <si>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</si>
  <si>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</si>
  <si>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</si>
  <si>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</si>
  <si>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</si>
  <si>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</si>
  <si>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</si>
  <si>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</si>
  <si>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</si>
  <si>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</si>
  <si>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</si>
  <si>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</si>
  <si>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</si>
  <si>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</si>
  <si>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</si>
  <si>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</si>
  <si>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</si>
  <si>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</si>
  <si>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</si>
  <si>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</si>
  <si>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</si>
  <si>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</si>
  <si>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</si>
  <si>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</si>
  <si>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</si>
  <si>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</si>
  <si>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</si>
  <si>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</si>
  <si>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</si>
  <si>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</si>
  <si>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</si>
  <si>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</si>
  <si>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</si>
  <si>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</si>
  <si>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</si>
  <si>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</si>
  <si>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</si>
  <si>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</si>
  <si>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</si>
  <si>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</si>
  <si>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</si>
  <si>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</si>
  <si>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</si>
  <si>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</si>
  <si>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</si>
  <si>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</si>
  <si>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</si>
  <si>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</si>
  <si>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</si>
  <si>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</si>
  <si>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</si>
  <si>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</si>
  <si>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</si>
  <si>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</si>
  <si>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</si>
  <si>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</si>
  <si>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</si>
  <si>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</si>
  <si>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</si>
  <si>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</si>
  <si>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</si>
  <si>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</si>
  <si>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</si>
  <si>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</si>
  <si>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</si>
  <si>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</si>
  <si>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</si>
  <si>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</si>
  <si>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</si>
  <si>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</si>
  <si>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</si>
  <si>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</si>
  <si>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</si>
  <si>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</si>
  <si>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</si>
  <si>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</si>
  <si>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</si>
  <si>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</si>
  <si>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</si>
  <si>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</si>
  <si>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</si>
  <si>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</si>
  <si>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</si>
  <si>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</si>
  <si>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</si>
  <si>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</si>
  <si>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</si>
  <si>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</si>
  <si>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</si>
  <si>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</si>
  <si>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</si>
  <si>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</si>
  <si>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</si>
  <si>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</si>
  <si>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</si>
  <si>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</si>
  <si>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</si>
  <si>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</si>
  <si>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</si>
  <si>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</si>
  <si>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</si>
  <si>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</si>
  <si>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</si>
  <si>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</si>
  <si>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</si>
  <si>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</si>
  <si>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</si>
  <si>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</si>
  <si>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</si>
  <si>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</si>
  <si>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</si>
  <si>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</si>
  <si>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</si>
  <si>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</si>
  <si>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</si>
  <si>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</si>
  <si>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</si>
  <si>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</si>
  <si>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</si>
  <si>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</si>
  <si>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</si>
  <si>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</si>
  <si>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</si>
  <si>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</si>
  <si>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</si>
  <si>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</si>
  <si>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</si>
  <si>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</si>
  <si>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</si>
  <si>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</si>
  <si>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</si>
  <si>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</si>
  <si>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</si>
  <si>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</si>
  <si>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</si>
  <si>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</si>
  <si>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</si>
  <si>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</si>
  <si>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</si>
  <si>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</si>
  <si>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</si>
  <si>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</si>
  <si>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</si>
  <si>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</si>
  <si>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</si>
  <si>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</si>
  <si>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</si>
  <si>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</si>
  <si>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</si>
  <si>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</si>
  <si>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</si>
  <si>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</si>
  <si>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</si>
  <si>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</si>
  <si>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</si>
  <si>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</si>
  <si>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</si>
  <si>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</si>
  <si>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</si>
  <si>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</si>
  <si>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</si>
  <si>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</si>
  <si>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</si>
  <si>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</si>
  <si>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</si>
  <si>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</si>
  <si>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</si>
  <si>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</si>
  <si>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</si>
  <si>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</si>
  <si>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</si>
  <si>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</si>
  <si>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</si>
  <si>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</si>
  <si>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</si>
  <si>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</si>
  <si>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</si>
  <si>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</si>
  <si>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</si>
  <si>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</si>
  <si>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</si>
  <si>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</si>
  <si>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</si>
  <si>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</si>
  <si>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</si>
  <si>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</si>
  <si>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</si>
  <si>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</si>
  <si>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</si>
  <si>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</si>
  <si>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</si>
  <si>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</si>
  <si>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</si>
  <si>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</si>
  <si>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</si>
  <si>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</si>
  <si>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</si>
  <si>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</si>
  <si>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</si>
  <si>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</si>
  <si>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</si>
  <si>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</si>
  <si>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</si>
  <si>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</si>
  <si>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</si>
  <si>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</si>
  <si>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</si>
  <si>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</si>
  <si>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</si>
  <si>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</si>
  <si>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</si>
  <si>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</si>
  <si>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</si>
  <si>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</si>
  <si>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</si>
  <si>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</si>
  <si>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</si>
  <si>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</si>
  <si>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</si>
  <si>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</si>
  <si>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</si>
  <si>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</si>
  <si>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</si>
  <si>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</si>
  <si>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</si>
  <si>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</si>
  <si>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</si>
  <si>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</si>
  <si>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</si>
  <si>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</si>
  <si>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</si>
  <si>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</si>
  <si>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</si>
  <si>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</si>
  <si>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</si>
  <si>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</si>
  <si>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</si>
  <si>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</si>
  <si>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</si>
  <si>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</si>
  <si>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</si>
  <si>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</si>
  <si>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</si>
  <si>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</si>
  <si>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</si>
  <si>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</si>
  <si>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</si>
  <si>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</si>
  <si>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</si>
  <si>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</si>
  <si>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</si>
  <si>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</si>
  <si>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</si>
  <si>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</si>
  <si>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</si>
  <si>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</si>
  <si>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</si>
  <si>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</si>
  <si>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</si>
  <si>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</si>
  <si>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</si>
  <si>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</si>
  <si>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</si>
  <si>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</si>
  <si>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</si>
  <si>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</si>
  <si>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</si>
  <si>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</si>
  <si>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</si>
  <si>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</si>
  <si>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</si>
  <si>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</si>
  <si>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</si>
  <si>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</si>
  <si>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</si>
  <si>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</si>
  <si>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</si>
  <si>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</si>
  <si>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</si>
  <si>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</si>
  <si>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</si>
  <si>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</si>
  <si>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</si>
  <si>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</si>
  <si>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</si>
  <si>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</si>
  <si>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</si>
  <si>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</si>
  <si>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</si>
  <si>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</si>
  <si>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</si>
  <si>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</si>
  <si>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</si>
  <si>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</si>
  <si>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</si>
  <si>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</si>
  <si>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</si>
  <si>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</si>
  <si>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</si>
  <si>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</si>
  <si>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</si>
  <si>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</si>
  <si>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</si>
  <si>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</si>
  <si>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</si>
  <si>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</si>
  <si>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</si>
  <si>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</si>
  <si>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</si>
  <si>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</si>
  <si>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</si>
  <si>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</si>
  <si>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</si>
  <si>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</si>
  <si>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</si>
  <si>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</si>
  <si>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</si>
  <si>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</si>
  <si>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</si>
  <si>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</si>
  <si>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</si>
  <si>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</si>
  <si>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</si>
  <si>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</si>
  <si>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</si>
  <si>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</si>
  <si>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</si>
  <si>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</si>
  <si>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</si>
  <si>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</si>
  <si>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</si>
  <si>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</si>
  <si>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</si>
  <si>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</si>
  <si>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</si>
  <si>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</si>
  <si>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</si>
  <si>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</si>
  <si>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</si>
  <si>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</si>
  <si>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</si>
  <si>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</si>
  <si>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</si>
  <si>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</si>
  <si>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</si>
  <si>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</si>
  <si>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</si>
  <si>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</si>
  <si>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</si>
  <si>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</si>
  <si>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</si>
  <si>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</si>
  <si>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</si>
  <si>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</si>
  <si>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</si>
  <si>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</si>
  <si>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</si>
  <si>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</si>
  <si>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</si>
  <si>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</si>
  <si>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</si>
  <si>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</si>
  <si>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</si>
  <si>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</si>
  <si>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</si>
  <si>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</si>
  <si>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</si>
  <si>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</si>
  <si>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</si>
  <si>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</si>
  <si>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</si>
  <si>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</si>
  <si>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</si>
  <si>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</si>
  <si>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</si>
  <si>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</si>
  <si>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</si>
  <si>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</si>
  <si>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</si>
  <si>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</si>
  <si>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</si>
  <si>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</si>
  <si>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</si>
  <si>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</si>
  <si>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</si>
  <si>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</si>
  <si>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</si>
  <si>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</si>
  <si>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</si>
  <si>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</si>
  <si>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</si>
  <si>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</si>
  <si>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</si>
  <si>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</si>
  <si>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</si>
  <si>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</si>
  <si>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</si>
  <si>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</si>
  <si>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</si>
  <si>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</si>
  <si>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</si>
  <si>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</si>
  <si>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</si>
  <si>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</si>
  <si>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</si>
  <si>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</si>
  <si>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</si>
  <si>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</si>
  <si>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</si>
  <si>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</si>
  <si>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</si>
  <si>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</si>
  <si>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</si>
  <si>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</si>
  <si>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</si>
  <si>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</si>
  <si>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</si>
  <si>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</si>
  <si>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</si>
  <si>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</si>
  <si>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</si>
  <si>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</si>
  <si>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</si>
  <si>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</si>
  <si>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</si>
  <si>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</si>
  <si>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</si>
  <si>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</si>
  <si>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</si>
  <si>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</si>
  <si>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</si>
  <si>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</si>
  <si>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</si>
  <si>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</si>
  <si>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</si>
  <si>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</si>
  <si>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</si>
  <si>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</si>
  <si>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</si>
  <si>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</si>
  <si>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</si>
  <si>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</si>
  <si>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</si>
  <si>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</si>
  <si>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</si>
  <si>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</si>
  <si>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</si>
  <si>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</si>
  <si>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</si>
  <si>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</si>
  <si>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</si>
  <si>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</si>
  <si>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</si>
  <si>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</si>
  <si>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</si>
  <si>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</si>
  <si>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</si>
  <si>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</si>
  <si>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</si>
  <si>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</si>
  <si>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</si>
  <si>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</si>
  <si>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</si>
  <si>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</si>
  <si>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</si>
  <si>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</si>
  <si>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</si>
  <si>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</si>
  <si>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</si>
  <si>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</si>
  <si>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</si>
  <si>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</si>
  <si>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</si>
  <si>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</si>
  <si>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</si>
  <si>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</si>
  <si>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</si>
  <si>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</si>
  <si>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</si>
  <si>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</si>
  <si>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</si>
  <si>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</si>
  <si>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</si>
  <si>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</si>
  <si>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</si>
  <si>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</si>
  <si>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</si>
  <si>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</si>
  <si>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</si>
  <si>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</si>
  <si>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</si>
  <si>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</si>
  <si>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</si>
  <si>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</si>
  <si>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</si>
  <si>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</si>
  <si>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</si>
  <si>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</si>
  <si>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</si>
  <si>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</si>
  <si>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</si>
  <si>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</si>
  <si>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</si>
  <si>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</si>
  <si>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</si>
  <si>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</si>
  <si>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</si>
  <si>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</si>
  <si>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</si>
  <si>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</si>
  <si>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</si>
  <si>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</si>
  <si>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</si>
  <si>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</si>
  <si>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</si>
  <si>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</si>
  <si>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</si>
  <si>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</si>
  <si>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</si>
  <si>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</si>
  <si>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</si>
  <si>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</si>
  <si>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</si>
  <si>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</si>
  <si>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</si>
  <si>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</si>
  <si>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</si>
  <si>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</si>
  <si>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</si>
  <si>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</si>
  <si>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</si>
  <si>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</si>
  <si>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</si>
  <si>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</si>
  <si>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</si>
  <si>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</si>
  <si>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</si>
  <si>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</si>
  <si>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</si>
  <si>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</si>
  <si>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</si>
  <si>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</si>
  <si>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</si>
  <si>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</si>
  <si>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</si>
  <si>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</si>
  <si>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</si>
  <si>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</si>
  <si>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</si>
  <si>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</si>
  <si>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</si>
  <si>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</si>
  <si>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</si>
  <si>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</si>
  <si>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</si>
  <si>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</si>
  <si>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</si>
  <si>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</si>
  <si>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</si>
  <si>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</si>
  <si>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</si>
  <si>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</si>
  <si>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</si>
  <si>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</si>
  <si>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</si>
  <si>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</si>
  <si>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</si>
  <si>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</si>
  <si>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</si>
  <si>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</si>
  <si>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</si>
  <si>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</si>
  <si>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</si>
  <si>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</si>
  <si>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</si>
  <si>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</si>
  <si>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</si>
  <si>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</si>
  <si>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</si>
  <si>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</si>
  <si>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</si>
  <si>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</si>
  <si>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</si>
  <si>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</si>
  <si>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</si>
  <si>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</si>
  <si>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</si>
  <si>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</si>
  <si>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</si>
  <si>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</si>
  <si>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</si>
  <si>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</si>
  <si>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</si>
  <si>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</si>
  <si>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</si>
  <si>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</si>
  <si>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</si>
  <si>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</si>
  <si>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</si>
  <si>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</si>
  <si>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</si>
  <si>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</si>
  <si>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</si>
  <si>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</si>
  <si>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</si>
  <si>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</si>
  <si>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</si>
  <si>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</si>
  <si>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</si>
  <si>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</si>
  <si>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</si>
  <si>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</si>
  <si>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</si>
  <si>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</si>
  <si>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</si>
  <si>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</si>
  <si>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</si>
  <si>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</si>
  <si>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</si>
  <si>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</si>
  <si>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</si>
  <si>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</si>
  <si>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</si>
  <si>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</si>
  <si>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</si>
  <si>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</si>
  <si>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</si>
  <si>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</si>
  <si>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</si>
  <si>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</si>
  <si>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</si>
  <si>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</si>
  <si>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</si>
  <si>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</si>
  <si>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</si>
  <si>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</si>
  <si>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</si>
  <si>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</si>
  <si>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</si>
  <si>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</si>
  <si>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</si>
  <si>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</si>
  <si>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</si>
  <si>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</si>
  <si>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</si>
  <si>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</si>
  <si>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</si>
  <si>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</si>
  <si>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</si>
  <si>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</si>
  <si>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</si>
  <si>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</si>
  <si>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</si>
  <si>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</si>
  <si>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</si>
  <si>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</si>
  <si>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</si>
  <si>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</si>
  <si>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</si>
  <si>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</si>
  <si>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</si>
  <si>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</si>
  <si>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</si>
  <si>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</si>
  <si>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</si>
  <si>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</si>
  <si>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</si>
  <si>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</si>
  <si>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</si>
  <si>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</si>
  <si>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</si>
  <si>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</si>
  <si>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</si>
  <si>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</si>
  <si>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</si>
  <si>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</si>
  <si>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</si>
  <si>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</si>
  <si>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</si>
  <si>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</si>
  <si>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</si>
  <si>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</si>
  <si>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</si>
  <si>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</si>
  <si>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</si>
  <si>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</si>
  <si>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</si>
  <si>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</si>
  <si>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</si>
  <si>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</si>
  <si>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</si>
  <si>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</si>
  <si>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</si>
  <si>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</si>
  <si>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</si>
  <si>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</si>
  <si>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</si>
  <si>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</si>
  <si>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</si>
  <si>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</si>
  <si>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</si>
  <si>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</si>
  <si>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</si>
  <si>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</si>
  <si>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</si>
  <si>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</si>
  <si>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</si>
  <si>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</si>
  <si>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</si>
  <si>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</si>
  <si>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</si>
  <si>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</si>
  <si>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</si>
  <si>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</si>
  <si>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</si>
  <si>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</si>
  <si>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</si>
  <si>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</si>
  <si>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</si>
  <si>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</si>
  <si>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</si>
  <si>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</si>
  <si>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</si>
  <si>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</si>
  <si>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</si>
  <si>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</si>
  <si>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</si>
  <si>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</si>
  <si>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</si>
  <si>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</si>
  <si>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</si>
  <si>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</si>
  <si>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</si>
  <si>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</si>
  <si>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</si>
  <si>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</si>
  <si>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</si>
  <si>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</si>
  <si>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</si>
  <si>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</si>
  <si>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</si>
  <si>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</si>
  <si>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</si>
  <si>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</si>
  <si>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</si>
  <si>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</si>
  <si>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</si>
  <si>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</si>
  <si>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</si>
  <si>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</si>
  <si>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</si>
  <si>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</si>
  <si>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</si>
  <si>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</si>
  <si>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</si>
  <si>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</si>
  <si>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</si>
  <si>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</si>
  <si>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</si>
  <si>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</si>
  <si>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</si>
  <si>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</si>
  <si>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</si>
  <si>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</si>
  <si>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</si>
  <si>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</si>
  <si>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</si>
  <si>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</si>
  <si>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</si>
  <si>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</si>
  <si>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</si>
  <si>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</si>
  <si>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</si>
  <si>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</si>
  <si>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</si>
  <si>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</si>
  <si>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</si>
  <si>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</si>
  <si>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</si>
  <si>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</si>
  <si>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</si>
  <si>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</si>
  <si>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</si>
  <si>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</si>
  <si>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</si>
  <si>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</si>
  <si>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</si>
  <si>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</si>
  <si>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</si>
  <si>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</si>
  <si>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</si>
  <si>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</si>
  <si>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</si>
  <si>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</si>
  <si>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</si>
  <si>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</si>
  <si>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</si>
  <si>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</si>
  <si>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</si>
  <si>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</si>
  <si>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</si>
  <si>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</si>
  <si>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</si>
  <si>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</si>
  <si>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</si>
  <si>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</si>
  <si>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</si>
  <si>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</si>
  <si>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</si>
  <si>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</si>
  <si>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</si>
  <si>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</si>
  <si>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</si>
  <si>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</si>
  <si>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</si>
  <si>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</si>
  <si>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</si>
  <si>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</si>
  <si>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</si>
  <si>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</si>
  <si>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</si>
  <si>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</si>
  <si>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</si>
  <si>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</si>
  <si>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</si>
  <si>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</si>
  <si>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</si>
  <si>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</si>
  <si>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</si>
  <si>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</si>
  <si>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</si>
  <si>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</si>
  <si>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</si>
  <si>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</si>
  <si>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</si>
  <si>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</si>
  <si>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</si>
  <si>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</si>
  <si>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</si>
  <si>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</si>
  <si>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</si>
  <si>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</si>
  <si>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</si>
  <si>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</si>
  <si>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</si>
  <si>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</si>
  <si>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</si>
  <si>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</si>
  <si>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</si>
  <si>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</si>
  <si>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</si>
  <si>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</si>
  <si>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</si>
  <si>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</si>
  <si>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</si>
  <si>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</si>
  <si>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</si>
  <si>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</si>
  <si>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</si>
  <si>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</si>
  <si>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</si>
  <si>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</si>
  <si>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</si>
  <si>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</si>
  <si>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</si>
  <si>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</si>
  <si>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</si>
  <si>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</si>
  <si>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</si>
  <si>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</si>
  <si>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</si>
  <si>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</si>
  <si>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</si>
  <si>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</si>
  <si>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</si>
  <si>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</si>
  <si>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</si>
  <si>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</si>
  <si>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</si>
  <si>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</si>
  <si>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</si>
  <si>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</si>
  <si>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</si>
  <si>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</si>
  <si>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</si>
  <si>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</si>
  <si>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</si>
  <si>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</si>
  <si>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</si>
  <si>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</si>
  <si>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</si>
  <si>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</si>
  <si>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</si>
  <si>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</si>
  <si>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</si>
  <si>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</si>
  <si>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</si>
  <si>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</si>
  <si>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</si>
  <si>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</si>
  <si>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</si>
  <si>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</si>
  <si>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</si>
  <si>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</si>
  <si>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</si>
  <si>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</si>
  <si>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</si>
  <si>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</si>
  <si>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</si>
  <si>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</si>
  <si>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</si>
  <si>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</si>
  <si>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</si>
  <si>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</si>
  <si>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</si>
  <si>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</si>
  <si>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</si>
  <si>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</si>
  <si>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</si>
  <si>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</si>
  <si>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</si>
  <si>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</si>
  <si>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</si>
  <si>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</si>
  <si>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</si>
  <si>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</si>
  <si>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</si>
  <si>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</si>
  <si>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</si>
  <si>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</si>
  <si>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</si>
  <si>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</si>
  <si>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</si>
  <si>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</si>
  <si>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</si>
  <si>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</si>
  <si>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</si>
  <si>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</si>
  <si>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</si>
  <si>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</si>
  <si>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</si>
  <si>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</si>
  <si>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</si>
  <si>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</si>
  <si>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</si>
  <si>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</si>
  <si>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</si>
  <si>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</si>
  <si>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</si>
  <si>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</si>
  <si>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</si>
  <si>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</si>
  <si>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</si>
  <si>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</si>
  <si>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</si>
  <si>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</si>
  <si>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</si>
  <si>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</si>
  <si>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</si>
  <si>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</si>
  <si>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</si>
  <si>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</si>
  <si>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</si>
  <si>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</si>
  <si>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</si>
  <si>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</si>
  <si>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</si>
  <si>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</si>
  <si>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</si>
  <si>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</si>
  <si>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</si>
  <si>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</si>
  <si>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</si>
  <si>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</si>
  <si>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</si>
  <si>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</si>
  <si>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</si>
  <si>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</si>
  <si>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</si>
  <si>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</si>
  <si>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</si>
  <si>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</si>
  <si>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</si>
  <si>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</si>
  <si>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</si>
  <si>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</si>
  <si>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</si>
  <si>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</si>
  <si>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</si>
  <si>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</si>
  <si>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</si>
  <si>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</si>
  <si>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</si>
  <si>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</si>
  <si>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</si>
  <si>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</si>
  <si>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</si>
  <si>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</si>
  <si>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</si>
  <si>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</si>
  <si>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</si>
  <si>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</si>
  <si>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</si>
  <si>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</si>
  <si>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</si>
  <si>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</si>
  <si>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</si>
  <si>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</si>
  <si>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</si>
  <si>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</si>
  <si>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</si>
  <si>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</si>
  <si>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</si>
  <si>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</si>
  <si>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</si>
  <si>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</si>
  <si>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</si>
  <si>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</si>
  <si>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</si>
  <si>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</si>
  <si>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</si>
  <si>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</si>
  <si>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</si>
  <si>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</si>
  <si>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</si>
  <si>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</si>
  <si>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</si>
  <si>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</si>
  <si>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</si>
  <si>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</si>
  <si>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</si>
  <si>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</si>
  <si>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</si>
  <si>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</si>
  <si>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</si>
  <si>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</si>
  <si>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</si>
  <si>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</si>
  <si>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</si>
  <si>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</si>
  <si>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</si>
  <si>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</si>
  <si>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</si>
  <si>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</si>
  <si>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</si>
  <si>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</si>
  <si>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</si>
  <si>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</si>
  <si>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</si>
  <si>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</si>
  <si>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</si>
  <si>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</si>
  <si>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</si>
  <si>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</si>
  <si>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</si>
  <si>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</si>
  <si>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</si>
  <si>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</si>
  <si>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</si>
  <si>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</si>
  <si>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</si>
  <si>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</si>
  <si>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</si>
  <si>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</si>
  <si>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</si>
  <si>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</si>
  <si>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</si>
  <si>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</si>
  <si>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</si>
  <si>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</si>
  <si>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</si>
  <si>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</si>
  <si>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</si>
  <si>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</si>
  <si>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</si>
  <si>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</si>
  <si>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</si>
  <si>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</si>
  <si>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</si>
  <si>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</si>
  <si>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</si>
  <si>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</si>
  <si>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</si>
  <si>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</si>
  <si>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</si>
  <si>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</si>
  <si>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</si>
  <si>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</si>
  <si>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</si>
  <si>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</si>
  <si>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</si>
  <si>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</si>
  <si>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</si>
  <si>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</si>
  <si>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</si>
  <si>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</si>
  <si>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</si>
  <si>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</si>
  <si>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</si>
  <si>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</si>
  <si>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</si>
  <si>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</si>
  <si>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</si>
  <si>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</si>
  <si>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</si>
  <si>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</si>
  <si>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</si>
  <si>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</si>
  <si>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</si>
  <si>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</si>
  <si>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</si>
  <si>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</si>
  <si>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</si>
  <si>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</si>
  <si>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</si>
  <si>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</si>
  <si>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</si>
  <si>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</si>
  <si>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</si>
  <si>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</si>
  <si>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</si>
  <si>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</si>
  <si>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</si>
  <si>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</si>
  <si>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</si>
  <si>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</si>
  <si>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</si>
  <si>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</si>
  <si>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</si>
  <si>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</si>
  <si>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</si>
  <si>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</si>
  <si>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</si>
  <si>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</si>
  <si>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</si>
  <si>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</si>
  <si>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</si>
  <si>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</si>
  <si>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</si>
  <si>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</si>
  <si>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</si>
  <si>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</si>
  <si>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</si>
  <si>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</si>
  <si>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</si>
  <si>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</si>
  <si>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</si>
  <si>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</si>
  <si>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</si>
  <si>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</si>
  <si>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</si>
  <si>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</si>
  <si>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</si>
  <si>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</si>
  <si>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</si>
  <si>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</si>
  <si>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</si>
  <si>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</si>
  <si>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</si>
  <si>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</si>
  <si>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</si>
  <si>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</si>
  <si>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</si>
  <si>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</si>
  <si>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</si>
  <si>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</si>
  <si>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</si>
  <si>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</si>
  <si>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</si>
  <si>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</si>
  <si>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</si>
  <si>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</si>
  <si>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</si>
  <si>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</si>
  <si>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</si>
  <si>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</si>
  <si>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</si>
  <si>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</si>
  <si>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</si>
  <si>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</si>
  <si>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</si>
  <si>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</si>
  <si>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</si>
  <si>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</si>
  <si>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</si>
  <si>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</si>
  <si>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</si>
  <si>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</si>
  <si>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</si>
  <si>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</si>
  <si>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</si>
  <si>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</si>
  <si>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</si>
  <si>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</si>
  <si>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</si>
  <si>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</si>
  <si>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</si>
  <si>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</si>
  <si>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</si>
  <si>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</si>
  <si>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</si>
  <si>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</si>
  <si>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</si>
  <si>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</si>
  <si>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</si>
  <si>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</si>
  <si>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</si>
  <si>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</si>
  <si>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</si>
  <si>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</si>
  <si>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</si>
  <si>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</si>
  <si>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</si>
  <si>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</si>
  <si>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</si>
  <si>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</si>
  <si>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</si>
  <si>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</si>
  <si>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</si>
  <si>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</si>
  <si>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</si>
  <si>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</si>
  <si>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</si>
  <si>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</si>
  <si>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</si>
  <si>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</si>
  <si>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</si>
  <si>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</si>
  <si>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</si>
  <si>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</si>
  <si>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</si>
  <si>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</si>
  <si>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</si>
  <si>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</si>
  <si>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</si>
  <si>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</si>
  <si>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</si>
  <si>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</si>
  <si>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</si>
  <si>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</si>
  <si>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</si>
  <si>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</si>
  <si>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</si>
  <si>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</si>
  <si>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</si>
  <si>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</si>
  <si>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</si>
  <si>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</si>
  <si>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</si>
  <si>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</si>
  <si>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</si>
  <si>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</si>
  <si>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</si>
  <si>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</si>
  <si>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</si>
  <si>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</si>
  <si>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</si>
  <si>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</si>
  <si>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</si>
  <si>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</si>
  <si>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</si>
  <si>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</si>
  <si>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</si>
  <si>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</si>
  <si>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</si>
  <si>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</si>
  <si>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</si>
  <si>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</si>
  <si>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</si>
  <si>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</si>
  <si>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</si>
  <si>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</si>
  <si>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</si>
  <si>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</si>
  <si>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</si>
  <si>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</si>
  <si>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</si>
  <si>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</si>
  <si>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</si>
  <si>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</si>
  <si>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</si>
  <si>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</si>
  <si>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</si>
  <si>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</si>
  <si>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</si>
  <si>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</si>
  <si>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</si>
  <si>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</si>
  <si>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</si>
  <si>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</si>
  <si>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</si>
  <si>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</si>
  <si>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</si>
  <si>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</si>
  <si>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</si>
  <si>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</si>
  <si>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</si>
  <si>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</si>
  <si>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</si>
  <si>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</si>
  <si>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</si>
  <si>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</si>
  <si>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</si>
  <si>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</si>
  <si>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</si>
  <si>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</si>
  <si>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</si>
  <si>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</si>
  <si>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</si>
  <si>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</si>
  <si>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</si>
  <si>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</si>
  <si>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</si>
  <si>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</si>
  <si>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</si>
  <si>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</si>
  <si>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</si>
  <si>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</si>
  <si>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</si>
  <si>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</si>
  <si>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</si>
  <si>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</si>
  <si>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</si>
  <si>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</si>
  <si>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</si>
  <si>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</si>
  <si>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</si>
  <si>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</si>
  <si>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</si>
  <si>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</si>
  <si>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</si>
  <si>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</si>
  <si>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</si>
  <si>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</si>
  <si>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</si>
  <si>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</si>
  <si>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</si>
  <si>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</si>
  <si>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</si>
  <si>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</si>
  <si>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</si>
  <si>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</si>
  <si>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</si>
  <si>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</si>
  <si>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</si>
  <si>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</si>
  <si>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</si>
  <si>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</si>
  <si>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</si>
  <si>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</si>
  <si>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</si>
  <si>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</si>
  <si>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</si>
  <si>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</si>
  <si>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</si>
  <si>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</si>
  <si>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</si>
  <si>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</si>
  <si>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</si>
  <si>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</si>
  <si>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</si>
  <si>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</si>
  <si>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</si>
  <si>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</si>
  <si>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</si>
  <si>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</si>
  <si>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</si>
  <si>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</si>
  <si>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</si>
  <si>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</si>
  <si>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</si>
  <si>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</si>
  <si>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</si>
  <si>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</si>
  <si>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</si>
  <si>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</si>
  <si>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</si>
  <si>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</si>
  <si>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</si>
  <si>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</si>
  <si>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</si>
  <si>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</si>
  <si>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</si>
  <si>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</si>
  <si>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</si>
  <si>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</si>
  <si>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</si>
  <si>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</si>
  <si>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</si>
  <si>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</si>
  <si>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</si>
  <si>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</si>
  <si>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</si>
  <si>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</si>
  <si>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</si>
  <si>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</si>
  <si>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</si>
  <si>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</si>
  <si>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</si>
  <si>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</si>
  <si>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</si>
  <si>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</si>
  <si>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</si>
  <si>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</si>
  <si>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</si>
  <si>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</si>
  <si>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</si>
  <si>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</si>
  <si>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</si>
  <si>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</si>
  <si>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</si>
  <si>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</si>
  <si>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</si>
  <si>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</si>
  <si>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</si>
  <si>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</si>
  <si>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</si>
  <si>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</si>
  <si>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</si>
  <si>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</si>
  <si>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</si>
  <si>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</si>
  <si>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</si>
  <si>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</si>
  <si>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</si>
  <si>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</si>
  <si>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</si>
  <si>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</si>
  <si>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</si>
  <si>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</si>
  <si>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</si>
  <si>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</si>
  <si>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</si>
  <si>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</si>
  <si>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</si>
  <si>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</si>
  <si>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</si>
  <si>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</si>
  <si>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</si>
  <si>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</si>
  <si>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</si>
  <si>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</si>
  <si>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</si>
  <si>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</si>
  <si>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</si>
  <si>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</si>
  <si>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</si>
  <si>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</si>
  <si>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</si>
  <si>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</si>
  <si>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</si>
  <si>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</si>
  <si>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</si>
  <si>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</si>
  <si>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</si>
  <si>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</si>
  <si>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</si>
  <si>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</si>
  <si>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</si>
  <si>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</si>
  <si>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</si>
  <si>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</si>
  <si>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</si>
  <si>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</si>
  <si>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</si>
  <si>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</si>
  <si>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</si>
  <si>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</si>
  <si>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</si>
  <si>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</si>
  <si>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</si>
  <si>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</si>
  <si>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</si>
  <si>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</si>
  <si>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</si>
  <si>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</si>
  <si>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</si>
  <si>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</si>
  <si>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</si>
  <si>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</si>
  <si>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</si>
  <si>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</si>
  <si>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</si>
  <si>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</si>
  <si>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</si>
  <si>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</si>
  <si>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</si>
  <si>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</si>
  <si>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</si>
  <si>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</si>
  <si>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</si>
  <si>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</si>
  <si>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</si>
  <si>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</si>
  <si>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</si>
  <si>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</si>
  <si>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</si>
  <si>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</si>
  <si>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</si>
  <si>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</si>
  <si>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</si>
  <si>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</si>
  <si>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</si>
  <si>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</si>
  <si>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</si>
  <si>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</si>
  <si>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</si>
  <si>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</si>
  <si>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</si>
  <si>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</si>
  <si>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</si>
  <si>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</si>
  <si>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</si>
  <si>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</si>
  <si>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</si>
  <si>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</si>
  <si>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</si>
  <si>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</si>
  <si>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</si>
  <si>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</si>
  <si>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</si>
  <si>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</si>
  <si>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</si>
  <si>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</si>
  <si>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</si>
  <si>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</si>
  <si>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</si>
  <si>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</si>
  <si>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</si>
  <si>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</si>
  <si>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</si>
  <si>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</si>
  <si>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</si>
  <si>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</si>
  <si>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</si>
  <si>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</si>
  <si>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</si>
  <si>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</si>
  <si>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</si>
  <si>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</si>
  <si>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</si>
  <si>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</si>
  <si>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</si>
  <si>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</si>
  <si>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</si>
  <si>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</si>
  <si>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</si>
  <si>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</si>
  <si>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</si>
  <si>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</si>
  <si>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</si>
  <si>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</si>
  <si>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</si>
  <si>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</si>
  <si>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</si>
  <si>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</si>
  <si>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</si>
  <si>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</si>
  <si>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</si>
  <si>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</si>
  <si>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</si>
  <si>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</si>
  <si>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</si>
  <si>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</si>
  <si>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</si>
  <si>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</si>
  <si>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</si>
  <si>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</si>
  <si>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</si>
  <si>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</si>
  <si>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</si>
  <si>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</si>
  <si>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</si>
  <si>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</si>
  <si>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</si>
  <si>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</si>
  <si>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</si>
  <si>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</si>
  <si>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</si>
  <si>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</si>
  <si>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</si>
  <si>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</si>
  <si>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</si>
  <si>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</si>
  <si>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</si>
  <si>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</si>
  <si>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</si>
  <si>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</si>
  <si>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</si>
  <si>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</si>
  <si>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</si>
  <si>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</si>
  <si>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</si>
  <si>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</si>
  <si>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</si>
  <si>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</si>
  <si>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</si>
  <si>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</si>
  <si>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</si>
  <si>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</si>
  <si>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</si>
  <si>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</si>
  <si>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</si>
  <si>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</si>
  <si>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</si>
  <si>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</si>
  <si>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</si>
  <si>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</si>
  <si>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</si>
  <si>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</si>
  <si>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</si>
  <si>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</si>
  <si>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</si>
  <si>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</si>
  <si>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</si>
  <si>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</si>
  <si>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</si>
  <si>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</si>
  <si>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</si>
  <si>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</si>
  <si>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</si>
  <si>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</si>
  <si>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</si>
  <si>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</si>
  <si>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</si>
  <si>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</si>
  <si>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</si>
  <si>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</si>
  <si>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</si>
  <si>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</si>
  <si>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</si>
  <si>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</si>
  <si>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</si>
  <si>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</si>
  <si>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</si>
  <si>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</si>
  <si>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</si>
  <si>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</si>
  <si>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</si>
  <si>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</si>
  <si>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</si>
  <si>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</si>
  <si>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</si>
  <si>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</si>
  <si>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</si>
  <si>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</si>
  <si>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</si>
  <si>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</si>
  <si>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</si>
  <si>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</si>
  <si>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</si>
  <si>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</si>
  <si>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</si>
  <si>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</si>
  <si>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</si>
  <si>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</si>
  <si>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</si>
  <si>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</si>
  <si>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</si>
  <si>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</si>
  <si>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</si>
  <si>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</si>
  <si>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</si>
  <si>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</si>
  <si>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</si>
  <si>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</si>
  <si>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</si>
  <si>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</si>
  <si>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</si>
  <si>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</si>
  <si>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</si>
  <si>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</si>
  <si>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</si>
  <si>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</si>
  <si>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</si>
  <si>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</si>
  <si>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</si>
  <si>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</si>
  <si>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</si>
  <si>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</si>
  <si>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</si>
  <si>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</si>
  <si>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</si>
  <si>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</si>
  <si>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</si>
  <si>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</si>
  <si>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</si>
  <si>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</si>
  <si>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</si>
  <si>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</si>
  <si>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</si>
  <si>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</si>
  <si>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</si>
  <si>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</si>
  <si>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</si>
  <si>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</si>
  <si>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</si>
  <si>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</si>
  <si>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</si>
  <si>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</si>
  <si>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</si>
  <si>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</si>
  <si>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</si>
  <si>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</si>
  <si>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</si>
  <si>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</si>
  <si>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</si>
  <si>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</si>
  <si>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</si>
  <si>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</si>
  <si>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</si>
  <si>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</si>
  <si>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</si>
  <si>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</si>
  <si>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</si>
  <si>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</si>
  <si>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</si>
  <si>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</si>
  <si>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</si>
  <si>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</si>
  <si>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</si>
  <si>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</si>
  <si>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</si>
  <si>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</si>
  <si>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</si>
  <si>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</si>
  <si>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</si>
  <si>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</si>
  <si>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</si>
  <si>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</si>
  <si>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</si>
  <si>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</si>
  <si>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</si>
  <si>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</si>
  <si>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</si>
  <si>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</si>
  <si>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</si>
  <si>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</si>
  <si>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</si>
  <si>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</si>
  <si>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</si>
  <si>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</si>
  <si>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</si>
  <si>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</si>
  <si>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</si>
  <si>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</si>
  <si>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</si>
  <si>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</si>
  <si>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</si>
  <si>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</si>
  <si>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</si>
  <si>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</si>
  <si>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</si>
  <si>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</si>
  <si>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</si>
  <si>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</si>
  <si>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</si>
  <si>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</si>
  <si>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</si>
  <si>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</si>
  <si>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</si>
  <si>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</si>
  <si>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</si>
  <si>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</si>
  <si>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</si>
  <si>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</si>
  <si>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</si>
  <si>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</si>
  <si>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</si>
  <si>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</si>
  <si>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</si>
  <si>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</si>
  <si>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</si>
  <si>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</si>
  <si>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</si>
  <si>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</si>
  <si>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</si>
  <si>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</si>
  <si>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</si>
  <si>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</si>
  <si>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</si>
  <si>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</si>
  <si>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</si>
  <si>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</si>
  <si>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</si>
  <si>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</si>
  <si>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</si>
  <si>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</si>
  <si>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</si>
  <si>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</si>
  <si>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</si>
  <si>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</si>
  <si>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</si>
  <si>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</si>
  <si>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</si>
  <si>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</si>
  <si>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</si>
  <si>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</si>
  <si>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</si>
  <si>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</si>
  <si>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</si>
  <si>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</si>
  <si>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</si>
  <si>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</si>
  <si>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</si>
  <si>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</si>
  <si>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</si>
  <si>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</si>
  <si>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</si>
  <si>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</si>
  <si>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</si>
  <si>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</si>
  <si>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</si>
  <si>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</si>
  <si>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</si>
  <si>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</si>
  <si>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</si>
  <si>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</si>
  <si>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</si>
  <si>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</si>
  <si>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</si>
  <si>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</si>
  <si>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</si>
  <si>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</si>
  <si>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</si>
  <si>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</si>
  <si>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</si>
  <si>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</si>
  <si>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</si>
  <si>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</si>
  <si>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</si>
  <si>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</si>
  <si>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</si>
  <si>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</si>
  <si>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</si>
  <si>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</si>
  <si>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</si>
  <si>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</si>
  <si>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</si>
  <si>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</si>
  <si>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</si>
  <si>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</si>
  <si>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</si>
  <si>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</si>
  <si>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</si>
  <si>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</si>
  <si>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</si>
  <si>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</si>
  <si>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</si>
  <si>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</si>
  <si>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</si>
  <si>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</si>
  <si>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</si>
  <si>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</si>
  <si>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</si>
  <si>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</si>
  <si>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</si>
  <si>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</si>
  <si>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</si>
  <si>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</si>
  <si>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</si>
  <si>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</si>
  <si>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</si>
  <si>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</si>
  <si>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</si>
  <si>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</si>
  <si>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</si>
  <si>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</si>
  <si>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</si>
  <si>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</si>
  <si>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</si>
  <si>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</si>
  <si>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</si>
  <si>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</si>
  <si>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</si>
  <si>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</si>
  <si>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</si>
  <si>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</si>
  <si>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</si>
  <si>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</si>
  <si>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</si>
  <si>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</si>
  <si>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</si>
  <si>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</si>
  <si>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</si>
  <si>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</si>
  <si>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</si>
  <si>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</si>
  <si>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</si>
  <si>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</si>
  <si>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</si>
  <si>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</si>
  <si>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</si>
  <si>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</si>
  <si>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</si>
  <si>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</si>
  <si>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</si>
  <si>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</si>
  <si>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</si>
  <si>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</si>
  <si>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</si>
  <si>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</si>
  <si>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</si>
  <si>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</si>
  <si>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</si>
  <si>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</si>
  <si>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</si>
  <si>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</si>
  <si>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</si>
  <si>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</si>
  <si>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</si>
  <si>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</si>
  <si>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</si>
  <si>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</si>
  <si>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</si>
  <si>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</si>
  <si>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</si>
  <si>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</si>
  <si>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</si>
  <si>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</si>
  <si>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</si>
  <si>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</si>
  <si>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</si>
  <si>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</si>
  <si>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</si>
  <si>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</si>
  <si>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</si>
  <si>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</si>
  <si>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</si>
  <si>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</si>
  <si>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</si>
  <si>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</si>
  <si>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</si>
  <si>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</si>
  <si>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</si>
  <si>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</si>
  <si>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</si>
  <si>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</si>
  <si>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</si>
  <si>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</si>
  <si>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</si>
  <si>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</si>
  <si>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</si>
  <si>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</si>
  <si>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</si>
  <si>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</si>
  <si>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</si>
  <si>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</si>
  <si>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</si>
  <si>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</si>
  <si>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</si>
  <si>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</si>
  <si>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</si>
  <si>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</si>
  <si>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</si>
  <si>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</si>
  <si>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</si>
  <si>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</si>
  <si>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</si>
  <si>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</si>
  <si>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</si>
  <si>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</si>
  <si>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</si>
  <si>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</si>
  <si>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</si>
  <si>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</si>
  <si>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</si>
  <si>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</si>
  <si>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</si>
  <si>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</si>
  <si>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</si>
  <si>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</si>
  <si>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</si>
  <si>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</si>
  <si>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</si>
  <si>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</si>
  <si>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</si>
  <si>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</si>
  <si>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</si>
  <si>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</si>
  <si>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</si>
  <si>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</si>
  <si>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</si>
  <si>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</si>
  <si>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</si>
  <si>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</si>
  <si>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</si>
  <si>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</si>
  <si>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</si>
  <si>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</si>
  <si>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</si>
  <si>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</si>
  <si>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</si>
  <si>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</si>
  <si>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</si>
  <si>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</si>
  <si>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</si>
  <si>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</si>
  <si>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</si>
  <si>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</si>
  <si>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</si>
  <si>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</si>
  <si>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</si>
  <si>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</si>
  <si>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</si>
  <si>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</si>
  <si>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</si>
  <si>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</si>
  <si>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</si>
  <si>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</si>
  <si>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</si>
  <si>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</si>
  <si>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</si>
  <si>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</si>
  <si>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</si>
  <si>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</si>
  <si>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</si>
  <si>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</si>
  <si>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</si>
  <si>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</si>
  <si>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</si>
  <si>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</si>
  <si>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</si>
  <si>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</si>
  <si>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</si>
  <si>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</si>
  <si>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</si>
  <si>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</si>
  <si>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</si>
  <si>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</si>
  <si>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</si>
  <si>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</si>
  <si>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</si>
  <si>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</si>
  <si>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</si>
  <si>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</si>
  <si>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</si>
  <si>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</si>
  <si>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</si>
  <si>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</si>
  <si>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</si>
  <si>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</si>
  <si>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</si>
  <si>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</si>
  <si>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</si>
  <si>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</si>
  <si>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</si>
  <si>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</si>
  <si>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</si>
  <si>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</si>
  <si>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</si>
  <si>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</si>
  <si>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</si>
  <si>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</si>
  <si>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</si>
  <si>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</si>
  <si>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</si>
  <si>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</si>
  <si>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</si>
  <si>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</si>
  <si>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</si>
  <si>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</si>
  <si>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</si>
  <si>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</si>
  <si>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</si>
  <si>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</si>
  <si>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</si>
  <si>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</si>
  <si>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</si>
  <si>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</si>
  <si>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</si>
  <si>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</si>
  <si>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</si>
  <si>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</si>
  <si>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</si>
  <si>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</si>
  <si>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</si>
  <si>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</si>
  <si>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</si>
  <si>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</si>
  <si>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</si>
  <si>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</si>
  <si>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</si>
  <si>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</si>
  <si>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</si>
  <si>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</si>
  <si>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</si>
  <si>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</si>
  <si>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</si>
  <si>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</si>
  <si>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</si>
  <si>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</si>
  <si>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</si>
  <si>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</si>
  <si>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</si>
  <si>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</si>
  <si>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</si>
  <si>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</si>
  <si>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</si>
  <si>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</si>
  <si>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</si>
  <si>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</si>
  <si>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</si>
  <si>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</si>
  <si>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</si>
  <si>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</si>
  <si>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</si>
  <si>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</si>
  <si>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</si>
  <si>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</si>
  <si>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</si>
  <si>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</si>
  <si>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</si>
  <si>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</si>
  <si>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</si>
  <si>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</si>
  <si>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</si>
  <si>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</si>
  <si>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</si>
  <si>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</si>
  <si>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</si>
  <si>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</si>
  <si>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</si>
  <si>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</si>
  <si>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</si>
  <si>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</si>
  <si>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</si>
  <si>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</si>
  <si>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</si>
  <si>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</si>
  <si>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</si>
  <si>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</si>
  <si>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</si>
  <si>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</si>
  <si>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</si>
  <si>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</si>
  <si>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</si>
  <si>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</si>
  <si>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</si>
  <si>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</si>
  <si>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</si>
  <si>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</si>
  <si>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</si>
  <si>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</si>
  <si>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</si>
  <si>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</si>
  <si>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</si>
  <si>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</si>
  <si>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</si>
  <si>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</si>
  <si>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</si>
  <si>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</si>
  <si>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</si>
  <si>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</si>
  <si>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</si>
  <si>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</si>
  <si>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</si>
  <si>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</si>
  <si>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</si>
  <si>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</si>
  <si>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</si>
  <si>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</si>
  <si>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</si>
  <si>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</si>
  <si>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</si>
  <si>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</si>
  <si>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</si>
  <si>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</si>
  <si>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</si>
  <si>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</si>
  <si>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</si>
  <si>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</si>
  <si>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</si>
  <si>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</si>
  <si>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</si>
  <si>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</si>
  <si>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</si>
  <si>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</si>
  <si>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</si>
  <si>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</si>
  <si>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</si>
  <si>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</si>
  <si>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</si>
  <si>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</si>
  <si>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</si>
  <si>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</si>
  <si>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</si>
  <si>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</si>
  <si>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</si>
  <si>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</si>
  <si>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</si>
  <si>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</si>
  <si>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</si>
  <si>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</si>
  <si>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</si>
  <si>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</si>
  <si>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</si>
  <si>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</si>
  <si>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</si>
  <si>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</si>
  <si>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</si>
  <si>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</si>
  <si>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</si>
  <si>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</si>
  <si>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</si>
  <si>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</si>
  <si>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</si>
  <si>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</si>
  <si>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</si>
  <si>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</si>
  <si>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</si>
  <si>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</si>
  <si>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</si>
  <si>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</si>
  <si>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</si>
  <si>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</si>
  <si>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</si>
  <si>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</si>
  <si>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</si>
  <si>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</si>
  <si>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</si>
  <si>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</si>
  <si>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</si>
  <si>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</si>
  <si>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</si>
  <si>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</si>
  <si>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</si>
  <si>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</si>
  <si>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</si>
  <si>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</si>
  <si>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</si>
  <si>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</si>
  <si>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</si>
  <si>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</si>
  <si>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</si>
  <si>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</si>
  <si>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</si>
  <si>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</si>
  <si>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</si>
  <si>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</si>
  <si>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</si>
  <si>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</si>
  <si>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</si>
  <si>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</si>
  <si>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</si>
  <si>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</si>
  <si>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</si>
  <si>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</si>
  <si>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</si>
  <si>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</si>
  <si>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</si>
  <si>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</si>
  <si>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</si>
  <si>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</si>
  <si>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</si>
  <si>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</si>
  <si>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</si>
  <si>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</si>
  <si>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</si>
  <si>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</si>
  <si>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</si>
  <si>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</si>
  <si>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</si>
  <si>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</si>
  <si>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</si>
  <si>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</si>
  <si>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</si>
  <si>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</si>
  <si>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</si>
  <si>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</si>
  <si>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</si>
  <si>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</si>
  <si>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</si>
  <si>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</si>
  <si>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</si>
  <si>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</si>
  <si>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</si>
  <si>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</si>
  <si>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</si>
  <si>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</si>
  <si>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</si>
  <si>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</si>
  <si>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</si>
  <si>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</si>
  <si>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</si>
  <si>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</si>
  <si>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</si>
  <si>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</si>
  <si>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</si>
  <si>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</si>
  <si>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</si>
  <si>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</si>
  <si>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</si>
  <si>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</si>
  <si>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</si>
  <si>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</si>
  <si>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</si>
  <si>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</si>
  <si>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</si>
  <si>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</si>
  <si>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</si>
  <si>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</si>
  <si>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</si>
  <si>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</si>
  <si>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</si>
  <si>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</si>
  <si>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</si>
  <si>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</si>
  <si>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</si>
  <si>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</si>
  <si>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</si>
  <si>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</si>
  <si>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</si>
  <si>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</si>
  <si>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</si>
  <si>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</si>
  <si>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</si>
  <si>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</si>
  <si>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</si>
  <si>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</si>
  <si>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</si>
  <si>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</si>
  <si>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</si>
  <si>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</si>
  <si>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</si>
  <si>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</si>
  <si>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</si>
  <si>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</si>
  <si>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</si>
  <si>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</si>
  <si>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</si>
  <si>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</si>
  <si>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</si>
  <si>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</si>
  <si>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</si>
  <si>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</si>
  <si>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</si>
  <si>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</si>
  <si>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</si>
  <si>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</si>
  <si>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</si>
  <si>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</si>
  <si>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</si>
  <si>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</si>
  <si>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</si>
  <si>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</si>
  <si>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</si>
  <si>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</si>
  <si>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</si>
  <si>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</si>
  <si>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</si>
  <si>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</si>
  <si>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</si>
  <si>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</si>
  <si>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</si>
  <si>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</si>
  <si>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</si>
  <si>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</si>
  <si>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</si>
  <si>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</si>
  <si>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</si>
  <si>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</si>
  <si>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</si>
  <si>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</si>
  <si>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</si>
  <si>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</si>
  <si>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</si>
  <si>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</si>
  <si>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</si>
  <si>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</si>
  <si>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</si>
  <si>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</si>
  <si>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</si>
  <si>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</si>
  <si>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</si>
  <si>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</si>
  <si>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</si>
  <si>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</si>
  <si>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</si>
  <si>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</si>
  <si>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</si>
  <si>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</si>
  <si>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</si>
  <si>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</si>
  <si>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</si>
  <si>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</si>
  <si>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</si>
  <si>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</si>
  <si>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</si>
  <si>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</si>
  <si>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</si>
  <si>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</si>
  <si>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</si>
  <si>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</si>
  <si>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</si>
  <si>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</si>
  <si>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</si>
  <si>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</si>
  <si>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</si>
  <si>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</si>
  <si>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</si>
  <si>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</si>
  <si>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</si>
  <si>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</si>
  <si>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</si>
  <si>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</si>
  <si>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</si>
  <si>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</si>
  <si>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</si>
  <si>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</si>
  <si>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</si>
  <si>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</si>
  <si>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</si>
  <si>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</si>
  <si>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</si>
  <si>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</si>
  <si>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</si>
  <si>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</si>
  <si>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</si>
  <si>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</si>
  <si>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</si>
  <si>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</si>
  <si>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</si>
  <si>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</si>
  <si>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</si>
  <si>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</si>
  <si>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</si>
  <si>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</si>
  <si>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</si>
  <si>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</si>
  <si>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</si>
  <si>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</si>
  <si>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</si>
  <si>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</si>
  <si>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</si>
  <si>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</si>
  <si>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</si>
  <si>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</si>
  <si>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</si>
  <si>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</si>
  <si>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</si>
  <si>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</si>
  <si>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</si>
  <si>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</si>
  <si>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</si>
  <si>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</si>
  <si>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</si>
  <si>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</si>
  <si>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</si>
  <si>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</si>
  <si>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</si>
  <si>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</si>
  <si>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</si>
  <si>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</si>
  <si>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</si>
  <si>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</si>
  <si>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</si>
  <si>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</si>
  <si>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</si>
  <si>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</si>
  <si>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</si>
  <si>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</si>
  <si>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</si>
  <si>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</si>
  <si>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</si>
  <si>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</si>
  <si>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</si>
  <si>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</si>
  <si>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</si>
  <si>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</si>
  <si>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</si>
  <si>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</si>
  <si>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</si>
  <si>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</si>
  <si>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</si>
  <si>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</si>
  <si>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</si>
  <si>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</si>
  <si>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</si>
  <si>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</si>
  <si>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</si>
  <si>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</si>
  <si>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</si>
  <si>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</si>
  <si>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</si>
  <si>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</si>
  <si>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</si>
  <si>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</si>
  <si>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</si>
  <si>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</si>
  <si>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</si>
  <si>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</si>
  <si>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</si>
  <si>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</si>
  <si>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</si>
  <si>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</si>
  <si>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</si>
  <si>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</si>
  <si>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</si>
  <si>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</si>
  <si>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</si>
  <si>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</si>
  <si>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</si>
  <si>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</si>
  <si>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</si>
  <si>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</si>
  <si>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</si>
  <si>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</si>
  <si>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</si>
  <si>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</si>
  <si>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</si>
  <si>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</si>
  <si>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</si>
  <si>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</si>
  <si>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</si>
  <si>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</si>
  <si>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</si>
  <si>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</si>
  <si>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</si>
  <si>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</si>
  <si>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</si>
  <si>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</si>
  <si>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</si>
  <si>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</si>
  <si>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</si>
  <si>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</si>
  <si>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</si>
  <si>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</si>
  <si>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</si>
  <si>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</si>
  <si>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</si>
  <si>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</si>
  <si>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</si>
  <si>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</si>
  <si>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</si>
  <si>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</si>
  <si>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</si>
  <si>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</si>
  <si>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</si>
  <si>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</si>
  <si>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</si>
  <si>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</si>
  <si>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</si>
  <si>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</si>
  <si>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</si>
  <si>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</si>
  <si>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</si>
  <si>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</si>
  <si>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</si>
  <si>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</si>
  <si>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</si>
  <si>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</si>
  <si>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</si>
  <si>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</si>
  <si>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</si>
  <si>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</si>
  <si>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</si>
  <si>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</si>
  <si>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</si>
  <si>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</si>
  <si>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</si>
  <si>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</si>
  <si>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</si>
  <si>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</si>
  <si>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</si>
  <si>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</si>
  <si>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</si>
  <si>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</si>
  <si>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</si>
  <si>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</si>
  <si>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</si>
  <si>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</si>
  <si>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</si>
  <si>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</si>
  <si>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</si>
  <si>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</si>
  <si>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</si>
  <si>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</si>
  <si>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</si>
  <si>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</si>
  <si>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</si>
  <si>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</si>
  <si>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</si>
  <si>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</si>
  <si>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</si>
  <si>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</si>
  <si>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</si>
  <si>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</si>
  <si>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</si>
  <si>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</si>
  <si>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</si>
  <si>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</si>
  <si>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</si>
  <si>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</si>
  <si>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</si>
  <si>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</si>
  <si>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</si>
  <si>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</si>
  <si>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</si>
  <si>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</si>
  <si>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</si>
  <si>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</si>
  <si>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</si>
  <si>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</si>
  <si>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</si>
  <si>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</si>
  <si>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</si>
  <si>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</si>
  <si>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</si>
  <si>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</si>
  <si>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</si>
  <si>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</si>
  <si>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</si>
  <si>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</si>
  <si>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</si>
  <si>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</si>
  <si>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</si>
  <si>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</si>
  <si>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</si>
  <si>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</si>
  <si>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</si>
  <si>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</si>
  <si>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</si>
  <si>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</si>
  <si>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</si>
  <si>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</si>
  <si>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</si>
  <si>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</si>
  <si>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</si>
  <si>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</si>
  <si>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</si>
  <si>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</si>
  <si>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</si>
  <si>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</si>
  <si>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</si>
  <si>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</si>
  <si>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</si>
  <si>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</si>
  <si>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</si>
  <si>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</si>
  <si>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</si>
  <si>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</si>
  <si>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</si>
  <si>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</si>
  <si>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</si>
  <si>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</si>
  <si>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</si>
  <si>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</si>
  <si>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</si>
  <si>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</si>
  <si>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</si>
  <si>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</si>
  <si>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</si>
  <si>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</si>
  <si>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</si>
  <si>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</si>
  <si>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</si>
  <si>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</si>
  <si>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</si>
  <si>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</si>
  <si>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</si>
  <si>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</si>
  <si>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</si>
  <si>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</si>
  <si>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</si>
  <si>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</si>
  <si>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</si>
  <si>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</si>
  <si>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</si>
  <si>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</si>
  <si>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</si>
  <si>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</si>
  <si>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</si>
  <si>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</si>
  <si>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</si>
  <si>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</si>
  <si>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</si>
  <si>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</si>
  <si>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</si>
  <si>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</si>
  <si>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</si>
  <si>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</si>
  <si>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</si>
  <si>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</si>
  <si>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</si>
  <si>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</si>
  <si>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</si>
  <si>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</si>
  <si>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</si>
  <si>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</si>
  <si>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</si>
  <si>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</si>
  <si>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</si>
  <si>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</si>
  <si>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</si>
  <si>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</si>
  <si>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</si>
  <si>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</si>
  <si>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</si>
  <si>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</si>
  <si>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</si>
  <si>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</si>
  <si>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</si>
  <si>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</si>
  <si>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</si>
  <si>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</si>
  <si>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</si>
  <si>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</si>
  <si>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</si>
  <si>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</si>
  <si>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</si>
  <si>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</si>
  <si>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</si>
  <si>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</si>
  <si>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</si>
  <si>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</si>
  <si>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</si>
  <si>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</si>
  <si>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</si>
  <si>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</si>
  <si>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</si>
  <si>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</si>
  <si>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</si>
  <si>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</si>
  <si>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</si>
  <si>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</si>
  <si>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</si>
  <si>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</si>
  <si>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</si>
  <si>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</si>
  <si>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</si>
  <si>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</si>
  <si>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</si>
  <si>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</si>
  <si>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</si>
  <si>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</si>
  <si>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</si>
  <si>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</si>
  <si>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</si>
  <si>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</si>
  <si>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</si>
  <si>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</si>
  <si>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</si>
  <si>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</si>
  <si>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</si>
  <si>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</si>
  <si>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</si>
  <si>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</si>
  <si>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</si>
  <si>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</si>
  <si>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</si>
  <si>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</si>
  <si>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</si>
  <si>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</si>
  <si>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</si>
  <si>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</si>
  <si>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</si>
  <si>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</si>
  <si>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</si>
  <si>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</si>
  <si>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</si>
  <si>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</si>
  <si>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</si>
  <si>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</si>
  <si>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</si>
  <si>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</si>
  <si>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</si>
  <si>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</si>
  <si>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</si>
  <si>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</si>
  <si>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</si>
  <si>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</si>
  <si>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</si>
  <si>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</si>
  <si>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</si>
  <si>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</si>
  <si>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</si>
  <si>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</si>
  <si>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</si>
  <si>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</si>
  <si>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</si>
  <si>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</si>
  <si>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</si>
  <si>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</si>
  <si>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</si>
  <si>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</si>
  <si>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</si>
  <si>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</si>
  <si>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</si>
  <si>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</si>
  <si>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</si>
  <si>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</si>
  <si>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</si>
  <si>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</si>
  <si>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</si>
  <si>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</si>
  <si>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</si>
  <si>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</si>
  <si>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</si>
  <si>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</si>
  <si>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</si>
  <si>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</si>
  <si>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</si>
  <si>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</si>
  <si>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</si>
  <si>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</si>
  <si>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</si>
  <si>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</si>
  <si>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</si>
  <si>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</si>
  <si>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</si>
  <si>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</si>
  <si>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</si>
  <si>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</si>
  <si>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</si>
  <si>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</si>
  <si>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</si>
  <si>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</si>
  <si>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</si>
  <si>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</si>
  <si>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</si>
  <si>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</si>
  <si>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</si>
  <si>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</si>
  <si>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</si>
  <si>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</si>
  <si>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</si>
  <si>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</si>
  <si>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</si>
  <si>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</si>
  <si>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</si>
  <si>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</si>
  <si>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</si>
  <si>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</si>
  <si>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</si>
  <si>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</si>
  <si>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</si>
  <si>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</si>
  <si>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</si>
  <si>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</si>
  <si>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</si>
  <si>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</si>
  <si>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</si>
  <si>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</si>
  <si>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</si>
  <si>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</si>
  <si>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</si>
  <si>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</si>
  <si>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</si>
  <si>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</si>
  <si>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</si>
  <si>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</si>
  <si>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</si>
  <si>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</si>
  <si>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</si>
  <si>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</si>
  <si>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</si>
  <si>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</si>
  <si>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</si>
  <si>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</si>
  <si>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</si>
  <si>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</si>
  <si>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</si>
  <si>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</si>
  <si>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</si>
  <si>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</si>
  <si>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</si>
  <si>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</si>
  <si>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</si>
  <si>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</si>
  <si>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</si>
  <si>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</si>
  <si>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</si>
  <si>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</si>
  <si>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</si>
  <si>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</si>
  <si>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</si>
  <si>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</si>
  <si>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</si>
  <si>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</si>
  <si>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</si>
  <si>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</si>
  <si>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</si>
  <si>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</si>
  <si>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</si>
  <si>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</si>
  <si>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</si>
  <si>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</si>
  <si>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</si>
  <si>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</si>
  <si>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</si>
  <si>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</si>
  <si>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</si>
  <si>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</si>
  <si>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</si>
  <si>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</si>
  <si>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</si>
  <si>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</si>
  <si>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</si>
  <si>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</si>
  <si>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</si>
  <si>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</si>
  <si>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</si>
  <si>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</si>
  <si>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</si>
  <si>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</si>
  <si>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</si>
  <si>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</si>
  <si>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</si>
  <si>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</si>
  <si>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</si>
  <si>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</si>
  <si>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</si>
  <si>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</si>
  <si>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</si>
  <si>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</si>
  <si>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</si>
  <si>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</si>
  <si>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</si>
  <si>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</si>
  <si>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</si>
  <si>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</si>
  <si>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</si>
  <si>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</si>
  <si>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</si>
  <si>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</si>
  <si>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</si>
  <si>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</si>
  <si>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</si>
  <si>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</si>
  <si>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</si>
  <si>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</si>
  <si>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</si>
  <si>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</si>
  <si>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</si>
  <si>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</si>
  <si>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</si>
  <si>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</si>
  <si>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</si>
  <si>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</si>
  <si>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</si>
  <si>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</si>
  <si>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</si>
  <si>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</si>
  <si>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</si>
  <si>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</si>
  <si>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</si>
  <si>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</si>
  <si>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</si>
  <si>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</si>
  <si>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</si>
  <si>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</si>
  <si>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</si>
  <si>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</si>
  <si>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</si>
  <si>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</si>
  <si>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</si>
  <si>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</si>
  <si>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</si>
  <si>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</si>
  <si>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</si>
  <si>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</si>
  <si>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</si>
  <si>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</si>
  <si>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</si>
  <si>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</si>
  <si>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</si>
  <si>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</si>
  <si>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</si>
  <si>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</si>
  <si>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</si>
  <si>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</si>
  <si>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</si>
  <si>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</si>
  <si>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</si>
  <si>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</si>
  <si>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</si>
  <si>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</si>
  <si>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</si>
  <si>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</si>
  <si>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</si>
  <si>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</si>
  <si>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</si>
  <si>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</si>
  <si>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</si>
  <si>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</si>
  <si>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</si>
  <si>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</si>
  <si>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</si>
  <si>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</si>
  <si>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</si>
  <si>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</si>
  <si>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</si>
  <si>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</si>
  <si>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</si>
  <si>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</si>
  <si>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</si>
  <si>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</si>
  <si>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</si>
  <si>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</si>
  <si>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</si>
  <si>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</si>
  <si>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</si>
  <si>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</si>
  <si>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</si>
  <si>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</si>
  <si>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</si>
  <si>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</si>
  <si>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</si>
  <si>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</si>
  <si>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</si>
  <si>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</si>
  <si>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</si>
  <si>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</si>
  <si>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</si>
  <si>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</si>
  <si>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</si>
  <si>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</si>
  <si>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</si>
  <si>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</si>
  <si>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</si>
  <si>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</si>
  <si>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</si>
  <si>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</si>
  <si>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</si>
  <si>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</si>
  <si>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</si>
  <si>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</si>
  <si>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</si>
  <si>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</si>
  <si>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</si>
  <si>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</si>
  <si>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</si>
  <si>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</si>
  <si>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</si>
  <si>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</si>
  <si>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</si>
  <si>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</si>
  <si>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</si>
  <si>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</si>
  <si>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</si>
  <si>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</si>
  <si>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</si>
  <si>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</si>
  <si>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</si>
  <si>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</si>
  <si>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</si>
  <si>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</si>
  <si>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</si>
  <si>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</si>
  <si>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</si>
  <si>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</si>
  <si>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</si>
  <si>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</si>
  <si>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</si>
  <si>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</si>
  <si>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</si>
  <si>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</si>
  <si>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</si>
  <si>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</si>
  <si>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</si>
  <si>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</si>
  <si>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</si>
  <si>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</si>
  <si>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</si>
  <si>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</si>
  <si>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</si>
  <si>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</si>
  <si>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</si>
  <si>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</si>
  <si>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</si>
  <si>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</si>
  <si>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</si>
  <si>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</si>
  <si>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</si>
  <si>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</si>
  <si>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</si>
  <si>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</si>
  <si>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</si>
  <si>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</si>
  <si>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</si>
  <si>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</si>
  <si>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</si>
  <si>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</si>
  <si>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</si>
  <si>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</si>
  <si>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</si>
  <si>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</si>
  <si>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</si>
  <si>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</si>
  <si>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</si>
  <si>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</si>
  <si>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</si>
  <si>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</si>
  <si>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</si>
  <si>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</si>
  <si>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</si>
  <si>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</si>
  <si>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</si>
  <si>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</si>
  <si>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</si>
  <si>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</si>
  <si>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</si>
  <si>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</si>
  <si>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</si>
  <si>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</si>
  <si>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</si>
  <si>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</si>
  <si>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</si>
  <si>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</si>
  <si>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</si>
  <si>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</si>
  <si>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</si>
  <si>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</si>
  <si>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</si>
  <si>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</si>
  <si>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</si>
  <si>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</si>
  <si>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</si>
  <si>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</si>
  <si>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</si>
  <si>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</si>
  <si>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</si>
  <si>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</si>
  <si>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</si>
  <si>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</si>
  <si>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</si>
  <si>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</si>
  <si>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</si>
  <si>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</si>
  <si>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</si>
  <si>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</si>
  <si>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</si>
  <si>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</si>
  <si>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</si>
  <si>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</si>
  <si>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</si>
  <si>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</si>
  <si>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</si>
  <si>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</si>
  <si>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</si>
  <si>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</si>
  <si>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</si>
  <si>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</si>
  <si>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</si>
  <si>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</si>
  <si>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</si>
  <si>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</si>
  <si>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</si>
  <si>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</si>
  <si>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</si>
  <si>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</si>
  <si>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</si>
  <si>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</si>
  <si>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</si>
  <si>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</si>
  <si>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</si>
  <si>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</si>
  <si>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</si>
  <si>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</si>
  <si>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</si>
  <si>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</si>
  <si>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</si>
  <si>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</si>
  <si>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</si>
  <si>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</si>
  <si>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</si>
  <si>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</si>
  <si>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</si>
  <si>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</si>
  <si>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</si>
  <si>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</si>
  <si>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</si>
  <si>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</si>
  <si>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</si>
  <si>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</si>
  <si>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</si>
  <si>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</si>
  <si>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</si>
  <si>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</si>
  <si>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</si>
  <si>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</si>
  <si>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</si>
  <si>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</si>
  <si>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</si>
  <si>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</si>
  <si>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</si>
  <si>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</si>
  <si>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</si>
  <si>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</si>
  <si>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</si>
  <si>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</si>
  <si>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</si>
  <si>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</si>
  <si>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</si>
  <si>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</si>
  <si>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</si>
  <si>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</si>
  <si>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</si>
  <si>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</si>
  <si>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</si>
  <si>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</si>
  <si>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</si>
  <si>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</si>
  <si>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</si>
  <si>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</si>
  <si>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</si>
  <si>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</si>
  <si>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</si>
  <si>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</si>
  <si>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</si>
  <si>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</si>
  <si>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</si>
  <si>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</si>
  <si>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</si>
  <si>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</si>
  <si>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</si>
  <si>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</si>
  <si>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</si>
  <si>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</si>
  <si>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</si>
  <si>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</si>
  <si>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</si>
  <si>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</si>
  <si>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</si>
  <si>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</si>
  <si>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</si>
  <si>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</si>
  <si>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</si>
  <si>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</si>
  <si>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</si>
  <si>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</si>
  <si>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</si>
  <si>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</si>
  <si>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</si>
  <si>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</si>
  <si>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</si>
  <si>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</si>
  <si>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</si>
  <si>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</si>
  <si>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</si>
  <si>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</si>
  <si>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</si>
  <si>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</si>
  <si>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</si>
  <si>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</si>
  <si>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</si>
  <si>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</si>
  <si>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</si>
  <si>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</si>
  <si>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</si>
  <si>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</si>
  <si>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</si>
  <si>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</si>
  <si>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</si>
  <si>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</si>
  <si>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</si>
  <si>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</si>
  <si>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</si>
  <si>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</si>
  <si>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</si>
  <si>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</si>
  <si>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</si>
  <si>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</si>
  <si>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</si>
  <si>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</si>
  <si>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</si>
  <si>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</si>
  <si>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</si>
  <si>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</si>
  <si>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</si>
  <si>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</si>
  <si>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</si>
  <si>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</si>
  <si>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</si>
  <si>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</si>
  <si>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</si>
  <si>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</si>
  <si>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</si>
  <si>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</si>
  <si>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</si>
  <si>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</si>
  <si>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</si>
  <si>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</si>
  <si>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</si>
  <si>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</si>
  <si>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</si>
  <si>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</si>
  <si>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</si>
  <si>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</si>
  <si>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</si>
  <si>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</si>
  <si>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</si>
  <si>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</si>
  <si>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</si>
  <si>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</si>
  <si>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</si>
  <si>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</si>
  <si>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</si>
  <si>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</si>
  <si>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</si>
  <si>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</si>
  <si>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</si>
  <si>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</si>
  <si>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</si>
  <si>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</si>
  <si>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</si>
  <si>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</si>
  <si>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</si>
  <si>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</si>
  <si>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</si>
  <si>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</si>
  <si>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</si>
  <si>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</si>
  <si>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</si>
  <si>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</si>
  <si>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</si>
  <si>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</si>
  <si>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</si>
  <si>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</si>
  <si>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</si>
  <si>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</si>
  <si>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</si>
  <si>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</si>
  <si>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</si>
  <si>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</si>
  <si>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</si>
  <si>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</si>
  <si>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</si>
  <si>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</si>
  <si>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</si>
  <si>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</si>
  <si>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</si>
  <si>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</si>
  <si>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</si>
  <si>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</si>
  <si>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</si>
  <si>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</si>
  <si>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</si>
  <si>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</si>
  <si>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</si>
  <si>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</si>
  <si>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</si>
  <si>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</si>
  <si>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</si>
  <si>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</si>
  <si>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</si>
  <si>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</si>
  <si>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</si>
  <si>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</si>
  <si>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</si>
  <si>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</si>
  <si>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</si>
  <si>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</si>
  <si>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</si>
  <si>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</si>
  <si>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</si>
  <si>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</si>
  <si>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</si>
  <si>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</si>
  <si>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</si>
  <si>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</si>
  <si>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</si>
  <si>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</si>
  <si>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</si>
  <si>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</si>
  <si>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</si>
  <si>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</si>
  <si>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</si>
  <si>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</si>
  <si>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</si>
  <si>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</si>
  <si>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</si>
  <si>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</si>
  <si>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</si>
  <si>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</si>
  <si>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</si>
  <si>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</si>
  <si>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</si>
  <si>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</si>
  <si>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</si>
  <si>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</si>
  <si>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</si>
  <si>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</si>
  <si>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</si>
  <si>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</si>
  <si>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</si>
  <si>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</si>
  <si>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</si>
  <si>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</si>
  <si>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</si>
  <si>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</si>
  <si>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</si>
  <si>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</si>
  <si>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</si>
  <si>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</si>
  <si>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</si>
  <si>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</si>
  <si>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</si>
  <si>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</si>
  <si>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</si>
  <si>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</si>
  <si>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</si>
  <si>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</si>
  <si>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</si>
  <si>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</si>
  <si>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</si>
  <si>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</si>
  <si>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</si>
  <si>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</si>
  <si>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</si>
  <si>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</si>
  <si>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</si>
  <si>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</si>
  <si>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</si>
  <si>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</si>
  <si>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</si>
  <si>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</si>
  <si>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</si>
  <si>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</si>
  <si>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</si>
  <si>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</si>
  <si>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</si>
  <si>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</si>
  <si>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</si>
  <si>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</si>
  <si>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</si>
  <si>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</si>
  <si>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</si>
  <si>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</si>
  <si>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</si>
  <si>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</si>
  <si>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</si>
  <si>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</si>
  <si>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</si>
  <si>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</si>
  <si>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</si>
  <si>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</si>
  <si>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</si>
  <si>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</si>
  <si>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</si>
  <si>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</si>
  <si>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</si>
  <si>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</si>
  <si>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</si>
  <si>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</si>
  <si>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</si>
  <si>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</si>
  <si>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</si>
  <si>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</si>
  <si>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</si>
  <si>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</si>
  <si>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</si>
  <si>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</si>
  <si>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</si>
  <si>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</si>
  <si>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</si>
  <si>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</si>
  <si>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</si>
  <si>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</si>
  <si>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</si>
  <si>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</si>
  <si>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</si>
  <si>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</si>
  <si>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</si>
  <si>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</si>
  <si>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</si>
  <si>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</si>
  <si>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</si>
  <si>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</si>
  <si>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</si>
  <si>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</si>
  <si>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</si>
  <si>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</si>
  <si>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</si>
  <si>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</si>
  <si>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</si>
  <si>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</si>
  <si>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</si>
  <si>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</si>
  <si>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</si>
  <si>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</si>
  <si>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</si>
  <si>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</si>
  <si>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</si>
  <si>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</si>
  <si>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</si>
  <si>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</si>
  <si>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</si>
  <si>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</si>
  <si>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</si>
  <si>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</si>
  <si>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</si>
  <si>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</si>
  <si>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</si>
  <si>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</si>
  <si>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</si>
  <si>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</si>
  <si>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</si>
  <si>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</si>
  <si>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</si>
  <si>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</si>
  <si>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</si>
  <si>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</si>
  <si>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</si>
  <si>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</si>
  <si>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</si>
  <si>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</si>
  <si>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</si>
  <si>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</si>
  <si>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</si>
  <si>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</si>
  <si>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</si>
  <si>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</si>
  <si>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</si>
  <si>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</si>
  <si>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</si>
  <si>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</si>
  <si>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</si>
  <si>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</si>
  <si>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</si>
  <si>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</si>
  <si>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</si>
  <si>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</si>
  <si>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</si>
  <si>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</si>
  <si>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</si>
  <si>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</si>
  <si>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</si>
  <si>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</si>
  <si>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</si>
  <si>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</si>
  <si>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</si>
  <si>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</si>
  <si>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</si>
  <si>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</si>
  <si>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</si>
  <si>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</si>
  <si>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</si>
  <si>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</si>
  <si>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</si>
  <si>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</si>
  <si>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</si>
  <si>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</si>
  <si>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</si>
  <si>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</si>
  <si>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</si>
  <si>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</si>
  <si>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</si>
  <si>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</si>
  <si>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</si>
  <si>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</si>
  <si>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</si>
  <si>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</si>
  <si>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</si>
  <si>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</si>
  <si>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</si>
  <si>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</si>
  <si>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</si>
  <si>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</si>
  <si>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</si>
  <si>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</si>
  <si>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</si>
  <si>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</si>
  <si>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</si>
  <si>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</si>
  <si>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</si>
  <si>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</si>
  <si>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</si>
  <si>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</si>
  <si>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</si>
  <si>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</si>
  <si>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</si>
  <si>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</si>
  <si>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</si>
  <si>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</si>
  <si>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</si>
  <si>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</si>
  <si>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</si>
  <si>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</si>
  <si>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</si>
  <si>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</si>
  <si>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</si>
  <si>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</si>
  <si>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</si>
  <si>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</si>
  <si>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</si>
  <si>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</si>
  <si>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</si>
  <si>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</si>
  <si>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</si>
  <si>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</si>
  <si>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</si>
  <si>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</si>
  <si>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</si>
  <si>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</si>
  <si>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</si>
  <si>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</si>
  <si>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</si>
  <si>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</si>
  <si>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</si>
  <si>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</si>
  <si>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</si>
  <si>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</si>
  <si>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</si>
  <si>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</si>
  <si>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</si>
  <si>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</si>
  <si>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</si>
  <si>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</si>
  <si>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</si>
  <si>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</si>
  <si>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</si>
  <si>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</si>
  <si>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</si>
  <si>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</si>
  <si>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</si>
  <si>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</si>
  <si>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</si>
  <si>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</si>
  <si>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</si>
  <si>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</si>
  <si>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</si>
  <si>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</si>
  <si>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</si>
  <si>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</si>
  <si>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</si>
  <si>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</si>
  <si>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</si>
  <si>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</si>
  <si>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</si>
  <si>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</si>
  <si>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</si>
  <si>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</si>
  <si>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</si>
  <si>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</si>
  <si>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</si>
  <si>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</si>
  <si>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</si>
  <si>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</si>
  <si>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</si>
  <si>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</si>
  <si>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</si>
  <si>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</si>
  <si>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</si>
  <si>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</si>
  <si>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</si>
  <si>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</si>
  <si>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</si>
  <si>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</si>
  <si>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</si>
  <si>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</si>
  <si>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</si>
  <si>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</si>
  <si>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</si>
  <si>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</si>
  <si>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</si>
  <si>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</si>
  <si>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</si>
  <si>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</si>
  <si>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</si>
  <si>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</si>
  <si>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</si>
  <si>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</si>
  <si>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</si>
  <si>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</si>
  <si>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</si>
  <si>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</si>
  <si>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</si>
  <si>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</si>
  <si>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</si>
  <si>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</si>
  <si>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</si>
  <si>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</si>
  <si>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</si>
  <si>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</si>
  <si>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</si>
  <si>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</si>
  <si>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</si>
  <si>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</si>
  <si>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</si>
  <si>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</si>
  <si>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</si>
  <si>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</si>
  <si>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</si>
  <si>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</si>
  <si>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</si>
  <si>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</si>
  <si>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</si>
  <si>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</si>
  <si>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</si>
  <si>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</si>
  <si>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</si>
  <si>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</si>
  <si>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</si>
  <si>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</si>
  <si>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</si>
  <si>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</si>
  <si>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</si>
  <si>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</si>
  <si>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</si>
  <si>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</si>
  <si>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</si>
  <si>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</si>
  <si>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</si>
  <si>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</si>
  <si>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</si>
  <si>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</si>
  <si>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</si>
  <si>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</si>
  <si>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</si>
  <si>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</si>
  <si>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</si>
  <si>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</si>
  <si>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</si>
  <si>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</si>
  <si>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</si>
  <si>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</si>
  <si>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</si>
  <si>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</si>
  <si>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</si>
  <si>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</si>
  <si>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</si>
  <si>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</si>
  <si>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</si>
  <si>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</si>
  <si>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</si>
  <si>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</si>
  <si>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</si>
  <si>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</si>
  <si>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</si>
  <si>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</si>
  <si>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</si>
  <si>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</si>
  <si>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</si>
  <si>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</si>
  <si>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</si>
  <si>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</si>
  <si>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</si>
  <si>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</si>
  <si>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</si>
  <si>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</si>
  <si>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</si>
  <si>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</si>
  <si>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</si>
  <si>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</si>
  <si>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</si>
  <si>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</si>
  <si>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</si>
  <si>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</si>
  <si>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</si>
  <si>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</si>
  <si>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</si>
  <si>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</si>
  <si>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</si>
  <si>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</si>
  <si>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</si>
  <si>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</si>
  <si>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</si>
  <si>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</si>
  <si>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</si>
  <si>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</si>
  <si>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</si>
  <si>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</si>
  <si>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</si>
  <si>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</si>
  <si>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</si>
  <si>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</si>
  <si>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</si>
  <si>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</si>
  <si>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</si>
  <si>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</si>
  <si>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</si>
  <si>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</si>
  <si>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</si>
  <si>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</si>
  <si>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</si>
  <si>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</si>
  <si>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</si>
  <si>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</si>
  <si>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</si>
  <si>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</si>
  <si>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</si>
  <si>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</si>
  <si>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</si>
  <si>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</si>
  <si>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</si>
  <si>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</si>
  <si>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</si>
  <si>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</si>
  <si>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</si>
  <si>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</si>
  <si>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</si>
  <si>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</si>
  <si>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</si>
  <si>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</si>
  <si>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</si>
  <si>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</si>
  <si>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</si>
  <si>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</si>
  <si>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</si>
  <si>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</si>
  <si>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</si>
  <si>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</si>
  <si>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</si>
  <si>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</si>
  <si>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</si>
  <si>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</si>
  <si>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</si>
  <si>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</si>
  <si>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</si>
  <si>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</si>
  <si>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</si>
  <si>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</si>
  <si>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</si>
  <si>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</si>
  <si>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</si>
  <si>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</si>
  <si>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</si>
  <si>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</si>
  <si>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</si>
  <si>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</si>
  <si>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</si>
  <si>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</si>
  <si>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</si>
  <si>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</si>
  <si>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</si>
  <si>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</si>
  <si>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</si>
  <si>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</si>
  <si>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</si>
  <si>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</si>
  <si>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</si>
  <si>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</si>
  <si>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</si>
  <si>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</si>
  <si>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</si>
  <si>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</si>
  <si>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</si>
  <si>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</si>
  <si>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</si>
  <si>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</si>
  <si>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</si>
  <si>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</si>
  <si>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</si>
  <si>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</si>
  <si>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</si>
  <si>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</si>
  <si>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</si>
  <si>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</si>
  <si>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</si>
  <si>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</si>
  <si>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</si>
  <si>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</si>
  <si>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</si>
  <si>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</si>
  <si>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</si>
  <si>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</si>
  <si>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</si>
  <si>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</si>
  <si>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</si>
  <si>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</si>
  <si>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</si>
  <si>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</si>
  <si>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</si>
  <si>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</si>
  <si>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</si>
  <si>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</si>
  <si>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</si>
  <si>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</si>
  <si>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</si>
  <si>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</si>
  <si>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</si>
  <si>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</si>
  <si>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</si>
  <si>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</si>
  <si>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</si>
  <si>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</si>
  <si>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</si>
  <si>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</si>
  <si>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</si>
  <si>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</si>
  <si>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</si>
  <si>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</si>
  <si>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</si>
  <si>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</si>
  <si>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</si>
  <si>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</si>
  <si>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</si>
  <si>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</si>
  <si>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</si>
  <si>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</si>
  <si>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</si>
  <si>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</si>
  <si>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</si>
  <si>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</si>
  <si>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</si>
  <si>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</si>
  <si>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</si>
  <si>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</si>
  <si>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</si>
  <si>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</si>
  <si>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</si>
  <si>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</si>
  <si>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</si>
  <si>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</si>
  <si>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</si>
  <si>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</si>
  <si>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</si>
  <si>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</si>
  <si>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</si>
  <si>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</si>
  <si>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</si>
  <si>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</si>
  <si>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</si>
  <si>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</si>
  <si>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</si>
  <si>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</si>
  <si>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</si>
  <si>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</si>
  <si>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</si>
  <si>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</si>
  <si>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</si>
  <si>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</si>
  <si>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</si>
  <si>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</si>
  <si>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</si>
  <si>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</si>
  <si>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</si>
  <si>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</si>
  <si>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</si>
  <si>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</si>
  <si>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</si>
  <si>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</si>
  <si>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</si>
  <si>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</si>
  <si>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</si>
  <si>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</si>
  <si>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</si>
  <si>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</si>
  <si>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</si>
  <si>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</si>
  <si>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</si>
  <si>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</si>
  <si>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</si>
  <si>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</si>
  <si>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</si>
  <si>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</si>
  <si>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</si>
  <si>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</si>
  <si>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</si>
  <si>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</si>
  <si>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</si>
  <si>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</si>
  <si>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</si>
  <si>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</si>
  <si>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</si>
  <si>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</si>
  <si>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</si>
  <si>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</si>
  <si>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</si>
  <si>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</si>
  <si>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</si>
  <si>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</si>
  <si>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</si>
  <si>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</si>
  <si>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</si>
  <si>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</si>
  <si>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</si>
  <si>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</si>
  <si>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</si>
  <si>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</si>
  <si>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</si>
  <si>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</si>
  <si>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</si>
  <si>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</si>
  <si>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</si>
  <si>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</si>
  <si>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</si>
  <si>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</si>
  <si>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</si>
  <si>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</si>
  <si>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</si>
  <si>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</si>
  <si>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</si>
  <si>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</si>
  <si>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</si>
  <si>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</si>
  <si>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</si>
  <si>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</si>
  <si>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</si>
  <si>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</si>
  <si>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</si>
  <si>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</si>
  <si>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</si>
  <si>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</si>
  <si>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</si>
  <si>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</si>
  <si>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</si>
  <si>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</si>
  <si>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</si>
  <si>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</si>
  <si>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</si>
  <si>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</si>
  <si>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</si>
  <si>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</si>
  <si>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</si>
  <si>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</si>
  <si>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</si>
  <si>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</si>
  <si>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</si>
  <si>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</si>
  <si>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</si>
  <si>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</si>
  <si>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</si>
  <si>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</si>
  <si>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</si>
  <si>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</si>
  <si>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</si>
  <si>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</si>
  <si>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</si>
  <si>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</si>
  <si>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</si>
  <si>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</si>
  <si>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</si>
  <si>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</si>
  <si>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</si>
  <si>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</si>
  <si>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</si>
  <si>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</si>
  <si>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</si>
  <si>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</si>
  <si>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</si>
  <si>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</si>
  <si>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</si>
  <si>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</si>
  <si>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</si>
  <si>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</si>
  <si>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</si>
  <si>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</si>
  <si>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</si>
  <si>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</si>
  <si>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</si>
  <si>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</si>
  <si>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</si>
  <si>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</si>
  <si>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</si>
  <si>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</si>
  <si>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</si>
  <si>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</si>
  <si>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</si>
  <si>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</si>
  <si>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</si>
  <si>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</si>
  <si>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</si>
  <si>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</si>
  <si>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</si>
  <si>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</si>
  <si>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</si>
  <si>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</si>
  <si>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</si>
  <si>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</si>
  <si>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</si>
  <si>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</si>
  <si>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</si>
  <si>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</si>
  <si>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</si>
  <si>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</si>
  <si>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</si>
  <si>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</si>
  <si>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</si>
  <si>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</si>
  <si>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</si>
  <si>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</si>
  <si>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</si>
  <si>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</si>
  <si>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</si>
  <si>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</si>
  <si>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</si>
  <si>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</si>
  <si>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</si>
  <si>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</si>
  <si>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</si>
  <si>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</si>
  <si>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</si>
  <si>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</si>
  <si>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</si>
  <si>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</si>
  <si>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</si>
  <si>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</si>
  <si>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</si>
  <si>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</si>
  <si>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</si>
  <si>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</si>
  <si>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</si>
  <si>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</si>
  <si>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</si>
  <si>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</si>
  <si>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</si>
  <si>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</si>
  <si>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</si>
  <si>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</si>
  <si>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</si>
  <si>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</si>
  <si>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</si>
  <si>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</si>
  <si>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</si>
  <si>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</si>
  <si>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</si>
  <si>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</si>
  <si>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</si>
  <si>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</si>
  <si>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</si>
  <si>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</si>
  <si>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</si>
  <si>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</si>
  <si>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</si>
  <si>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</si>
  <si>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</si>
  <si>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</si>
  <si>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</si>
  <si>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</si>
  <si>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</si>
  <si>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</si>
  <si>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</si>
  <si>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</si>
  <si>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</si>
  <si>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</si>
  <si>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</si>
  <si>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</si>
  <si>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</si>
  <si>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</si>
  <si>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</si>
  <si>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</si>
  <si>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</si>
  <si>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</si>
  <si>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</si>
  <si>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</si>
  <si>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</si>
  <si>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</si>
  <si>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</si>
  <si>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</si>
  <si>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</si>
  <si>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</si>
  <si>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</si>
  <si>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</si>
  <si>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</si>
  <si>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</si>
  <si>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</si>
  <si>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</si>
  <si>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</si>
  <si>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</si>
  <si>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</si>
  <si>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</si>
  <si>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</si>
  <si>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</si>
  <si>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</si>
  <si>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</si>
  <si>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</si>
  <si>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</si>
  <si>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</si>
  <si>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</si>
  <si>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</si>
  <si>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</si>
  <si>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</si>
  <si>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</si>
  <si>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</si>
  <si>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</si>
  <si>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</si>
  <si>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</si>
  <si>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</si>
  <si>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</si>
  <si>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</si>
  <si>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</si>
  <si>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</si>
  <si>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</si>
  <si>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</si>
  <si>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</si>
  <si>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</si>
  <si>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</si>
  <si>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</si>
  <si>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</si>
  <si>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</si>
  <si>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</si>
  <si>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</si>
  <si>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</si>
  <si>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</si>
  <si>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</si>
  <si>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</si>
  <si>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</si>
  <si>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</si>
  <si>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</si>
  <si>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</si>
  <si>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</si>
  <si>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</si>
  <si>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</si>
  <si>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</si>
  <si>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</si>
  <si>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</si>
  <si>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</si>
  <si>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</si>
  <si>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</si>
  <si>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</si>
  <si>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</si>
  <si>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</si>
  <si>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</si>
  <si>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</si>
  <si>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</si>
  <si>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</si>
  <si>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</si>
  <si>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</si>
  <si>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</si>
  <si>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</si>
  <si>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</si>
  <si>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</si>
  <si>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</si>
  <si>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</si>
  <si>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</si>
  <si>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</si>
  <si>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</si>
  <si>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</si>
  <si>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</si>
  <si>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</si>
  <si>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</si>
  <si>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</si>
  <si>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</si>
  <si>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</si>
  <si>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</si>
  <si>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</si>
  <si>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</si>
  <si>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</si>
  <si>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</si>
  <si>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</si>
  <si>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</si>
  <si>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</si>
  <si>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</si>
  <si>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</si>
  <si>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</si>
  <si>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</si>
  <si>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</si>
  <si>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</si>
  <si>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</si>
  <si>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</si>
  <si>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</si>
  <si>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</si>
  <si>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</si>
  <si>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</si>
  <si>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</si>
  <si>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</si>
  <si>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</si>
  <si>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</si>
  <si>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</si>
  <si>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</si>
  <si>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</si>
  <si>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</si>
  <si>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</si>
  <si>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</si>
  <si>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</si>
  <si>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</si>
  <si>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</si>
  <si>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</si>
  <si>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</si>
  <si>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</si>
  <si>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</si>
  <si>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</si>
  <si>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</si>
  <si>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</si>
  <si>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</si>
  <si>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</si>
  <si>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</si>
  <si>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</si>
  <si>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</si>
  <si>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</si>
  <si>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</si>
  <si>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</si>
  <si>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</si>
  <si>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</si>
  <si>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</si>
  <si>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</si>
  <si>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</si>
  <si>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</si>
  <si>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</si>
  <si>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</si>
  <si>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</si>
  <si>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</si>
  <si>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</si>
  <si>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</si>
  <si>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</si>
  <si>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</si>
  <si>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</si>
  <si>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</si>
  <si>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</si>
  <si>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</si>
  <si>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</si>
  <si>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</si>
  <si>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</si>
  <si>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</si>
  <si>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</si>
  <si>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</si>
  <si>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</si>
  <si>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</si>
  <si>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</si>
  <si>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</si>
  <si>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</si>
  <si>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</si>
  <si>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</si>
  <si>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</si>
  <si>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</si>
  <si>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</si>
  <si>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</si>
  <si>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</si>
  <si>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</si>
  <si>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</si>
  <si>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</si>
  <si>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</si>
  <si>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</si>
  <si>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</si>
  <si>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</si>
  <si>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</si>
  <si>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</si>
  <si>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</si>
  <si>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</si>
  <si>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</si>
  <si>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</si>
  <si>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</si>
  <si>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</si>
  <si>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</si>
  <si>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</si>
  <si>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</si>
  <si>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</si>
  <si>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</si>
  <si>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</si>
  <si>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</si>
  <si>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</si>
  <si>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</si>
  <si>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</si>
  <si>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</si>
  <si>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</si>
  <si>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</si>
  <si>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</si>
  <si>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</si>
  <si>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</si>
  <si>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</si>
  <si>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</si>
  <si>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</si>
  <si>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</si>
  <si>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</si>
  <si>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</si>
  <si>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</si>
  <si>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</si>
  <si>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</si>
  <si>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</si>
  <si>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</si>
  <si>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</si>
  <si>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</si>
  <si>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</si>
  <si>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</si>
  <si>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</si>
  <si>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</si>
  <si>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</si>
  <si>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</si>
  <si>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</si>
  <si>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</si>
  <si>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</si>
  <si>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</si>
  <si>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</si>
  <si>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</si>
  <si>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</si>
  <si>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</si>
  <si>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</si>
  <si>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</si>
  <si>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</si>
  <si>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</si>
  <si>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</si>
  <si>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</si>
  <si>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</si>
  <si>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</si>
  <si>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</si>
  <si>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</si>
  <si>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</si>
  <si>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</si>
  <si>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</si>
  <si>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</si>
  <si>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</si>
  <si>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</si>
  <si>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</si>
  <si>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</si>
  <si>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</si>
  <si>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</si>
  <si>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</si>
  <si>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</si>
  <si>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</si>
  <si>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</si>
  <si>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</si>
  <si>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</si>
  <si>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</si>
  <si>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</si>
  <si>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</si>
  <si>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</si>
  <si>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</si>
  <si>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</si>
  <si>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</si>
  <si>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</si>
  <si>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</si>
  <si>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</si>
  <si>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</si>
  <si>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</si>
  <si>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</si>
  <si>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</si>
  <si>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</si>
  <si>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</si>
  <si>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</si>
  <si>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</si>
  <si>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</si>
  <si>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</si>
  <si>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</si>
  <si>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</si>
  <si>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</si>
  <si>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</si>
  <si>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</si>
  <si>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</si>
  <si>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</si>
  <si>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</si>
  <si>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</si>
  <si>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</si>
  <si>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</si>
  <si>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</si>
  <si>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</si>
  <si>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</si>
  <si>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</si>
  <si>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</si>
  <si>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</si>
  <si>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</si>
  <si>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</si>
  <si>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</si>
  <si>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</si>
  <si>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</si>
  <si>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</si>
  <si>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</si>
  <si>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</si>
  <si>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</si>
  <si>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</si>
  <si>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</si>
  <si>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</si>
  <si>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</si>
  <si>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</si>
  <si>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</si>
  <si>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</si>
  <si>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</si>
  <si>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</si>
  <si>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</si>
  <si>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</si>
  <si>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</si>
  <si>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</si>
  <si>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</si>
  <si>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</si>
  <si>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</si>
  <si>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</si>
  <si>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</si>
  <si>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</si>
  <si>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</si>
  <si>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</si>
  <si>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</si>
  <si>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</si>
  <si>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</si>
  <si>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</si>
  <si>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</si>
  <si>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</si>
  <si>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</si>
  <si>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</si>
  <si>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</si>
  <si>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</si>
  <si>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</si>
  <si>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</si>
  <si>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</si>
  <si>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</si>
  <si>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</si>
  <si>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</si>
  <si>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</si>
  <si>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</si>
  <si>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</si>
  <si>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</si>
  <si>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</si>
  <si>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</si>
  <si>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</si>
  <si>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</si>
  <si>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</si>
  <si>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</si>
  <si>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</si>
  <si>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</si>
  <si>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</si>
  <si>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</si>
  <si>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</si>
  <si>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</si>
  <si>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</si>
  <si>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</si>
  <si>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</si>
  <si>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</si>
  <si>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</si>
  <si>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</si>
  <si>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</si>
  <si>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</si>
  <si>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</si>
  <si>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</si>
  <si>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</si>
  <si>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</si>
  <si>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</si>
  <si>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</si>
  <si>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</si>
  <si>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</si>
  <si>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</si>
  <si>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</si>
  <si>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</si>
  <si>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</si>
  <si>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</si>
  <si>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</si>
  <si>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</si>
  <si>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</si>
  <si>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</si>
  <si>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</si>
  <si>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</si>
  <si>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</si>
  <si>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</si>
  <si>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</si>
  <si>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</si>
  <si>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</si>
  <si>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</si>
  <si>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</si>
  <si>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</si>
  <si>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</si>
  <si>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</si>
  <si>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</si>
  <si>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</si>
  <si>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</si>
  <si>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</si>
  <si>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</si>
  <si>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</si>
  <si>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</si>
  <si>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</si>
  <si>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</si>
  <si>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</si>
  <si>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</si>
  <si>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</si>
  <si>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</si>
  <si>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</si>
  <si>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</si>
  <si>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</si>
  <si>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</si>
  <si>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</si>
  <si>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</si>
  <si>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</si>
  <si>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</si>
  <si>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</si>
  <si>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</si>
  <si>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</si>
  <si>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</si>
  <si>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</si>
  <si>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</si>
  <si>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</si>
  <si>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</si>
  <si>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</si>
  <si>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</si>
  <si>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</si>
  <si>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</si>
  <si>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</si>
  <si>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</si>
  <si>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</si>
  <si>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</si>
  <si>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</si>
  <si>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</si>
  <si>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</si>
  <si>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</si>
  <si>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</si>
  <si>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</si>
  <si>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</si>
  <si>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</si>
  <si>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</si>
  <si>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</si>
  <si>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</si>
  <si>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</si>
  <si>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</si>
  <si>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</si>
  <si>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</si>
  <si>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</si>
  <si>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</si>
  <si>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</si>
  <si>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</si>
  <si>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</si>
  <si>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</si>
  <si>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</si>
  <si>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</si>
  <si>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</si>
  <si>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</si>
  <si>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</si>
  <si>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</si>
  <si>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</si>
  <si>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</si>
  <si>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</si>
  <si>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</si>
  <si>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</si>
  <si>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</si>
  <si>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</si>
  <si>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</si>
  <si>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</si>
  <si>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</si>
  <si>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</si>
  <si>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</si>
  <si>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</si>
  <si>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</si>
  <si>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</si>
  <si>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</si>
  <si>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</si>
  <si>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</si>
  <si>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</si>
  <si>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</si>
  <si>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</si>
  <si>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</si>
  <si>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</si>
  <si>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</si>
  <si>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</si>
  <si>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</si>
  <si>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</si>
  <si>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</si>
  <si>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</si>
  <si>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</si>
  <si>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</si>
  <si>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</si>
  <si>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</si>
  <si>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</si>
  <si>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</si>
  <si>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</si>
  <si>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</si>
  <si>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</si>
  <si>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</si>
  <si>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</si>
  <si>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</si>
  <si>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</si>
  <si>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</si>
  <si>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</si>
  <si>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</si>
  <si>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</si>
  <si>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</si>
  <si>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</si>
  <si>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</si>
  <si>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</si>
  <si>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</si>
  <si>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</si>
  <si>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</si>
  <si>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</si>
  <si>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</si>
  <si>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</si>
  <si>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</si>
  <si>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</si>
  <si>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</si>
  <si>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</si>
  <si>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</si>
  <si>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</si>
  <si>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</si>
  <si>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</si>
  <si>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</si>
  <si>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</si>
  <si>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</si>
  <si>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</si>
  <si>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</si>
  <si>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</si>
  <si>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</si>
  <si>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</si>
  <si>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</si>
  <si>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</si>
  <si>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</si>
  <si>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</si>
  <si>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</si>
  <si>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</si>
  <si>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</si>
  <si>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</si>
  <si>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</si>
  <si>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</si>
  <si>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</si>
  <si>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</si>
  <si>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</si>
  <si>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</si>
  <si>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</si>
  <si>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</si>
  <si>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</si>
  <si>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</si>
  <si>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</si>
  <si>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</si>
  <si>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</si>
  <si>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</si>
  <si>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</si>
  <si>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</si>
  <si>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</si>
  <si>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</si>
  <si>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</si>
  <si>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</si>
  <si>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</si>
  <si>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</si>
  <si>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</si>
  <si>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</si>
  <si>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</si>
  <si>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</si>
  <si>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</si>
  <si>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</si>
  <si>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</si>
  <si>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</si>
  <si>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</si>
  <si>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</si>
  <si>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</si>
  <si>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</si>
  <si>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</si>
  <si>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</si>
  <si>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</si>
  <si>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</si>
  <si>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</si>
  <si>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</si>
  <si>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</si>
  <si>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</si>
  <si>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</si>
  <si>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</si>
  <si>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</si>
  <si>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</si>
  <si>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</si>
  <si>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</si>
  <si>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</si>
  <si>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</si>
  <si>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</si>
  <si>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</si>
  <si>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</si>
  <si>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</si>
  <si>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</si>
  <si>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</si>
  <si>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</si>
  <si>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</si>
  <si>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</si>
  <si>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</si>
  <si>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</si>
  <si>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</si>
  <si>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</si>
  <si>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</si>
  <si>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</si>
  <si>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</si>
  <si>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</si>
  <si>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</si>
  <si>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</si>
  <si>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</si>
  <si>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</si>
  <si>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</si>
  <si>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</si>
  <si>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</si>
  <si>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</si>
  <si>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</si>
  <si>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</si>
  <si>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</si>
  <si>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</si>
  <si>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</si>
  <si>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</si>
  <si>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</si>
  <si>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</si>
  <si>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</si>
  <si>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</si>
  <si>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</si>
  <si>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</si>
  <si>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</si>
  <si>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</si>
  <si>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</si>
  <si>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</si>
  <si>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</si>
  <si>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</si>
  <si>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</si>
  <si>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</si>
  <si>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</si>
  <si>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</si>
  <si>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</si>
  <si>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</si>
  <si>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</si>
  <si>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</si>
  <si>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</si>
  <si>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</si>
  <si>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</si>
  <si>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</si>
  <si>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</si>
  <si>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</si>
  <si>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</si>
  <si>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</si>
  <si>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</si>
  <si>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</si>
  <si>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</si>
  <si>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</si>
  <si>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</si>
  <si>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</si>
  <si>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</si>
  <si>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</si>
  <si>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</si>
  <si>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</si>
  <si>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</si>
  <si>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</si>
  <si>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</si>
  <si>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</si>
  <si>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</si>
  <si>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</si>
  <si>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</si>
  <si>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</si>
  <si>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</si>
  <si>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</si>
  <si>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</si>
  <si>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</si>
  <si>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</si>
  <si>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</si>
  <si>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</si>
  <si>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</si>
  <si>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</si>
  <si>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</si>
  <si>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</si>
  <si>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</si>
  <si>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</si>
  <si>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</si>
  <si>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</si>
  <si>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</si>
  <si>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</si>
  <si>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</si>
  <si>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</si>
  <si>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</si>
  <si>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</si>
  <si>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</si>
  <si>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</si>
  <si>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</si>
  <si>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</si>
  <si>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</si>
  <si>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</si>
  <si>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</si>
  <si>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</si>
  <si>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</si>
  <si>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</si>
  <si>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</si>
  <si>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</si>
  <si>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</si>
  <si>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</si>
  <si>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</si>
  <si>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</si>
  <si>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</si>
  <si>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</si>
  <si>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</si>
  <si>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</si>
  <si>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</si>
  <si>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</si>
  <si>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</si>
  <si>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</si>
  <si>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</si>
  <si>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</si>
  <si>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</si>
  <si>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</si>
  <si>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</si>
  <si>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</si>
  <si>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</si>
  <si>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</si>
  <si>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</si>
  <si>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</si>
  <si>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</si>
  <si>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</si>
  <si>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</si>
  <si>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</si>
  <si>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</si>
  <si>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</si>
  <si>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</si>
  <si>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</si>
  <si>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</si>
  <si>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</si>
  <si>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</si>
  <si>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</si>
  <si>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</si>
  <si>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</si>
  <si>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</si>
  <si>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</si>
  <si>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</si>
  <si>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</si>
  <si>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</si>
  <si>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</si>
  <si>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</si>
  <si>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</si>
  <si>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</si>
  <si>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</si>
  <si>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</si>
  <si>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</si>
  <si>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</si>
  <si>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</si>
  <si>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</si>
  <si>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</si>
  <si>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</si>
  <si>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</si>
  <si>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</si>
  <si>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</si>
  <si>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</si>
  <si>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</si>
  <si>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</si>
  <si>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</si>
  <si>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</si>
  <si>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</si>
  <si>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</si>
  <si>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</si>
  <si>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</si>
  <si>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</si>
  <si>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</si>
  <si>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</si>
  <si>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</si>
  <si>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</si>
  <si>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</si>
  <si>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</si>
  <si>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</si>
  <si>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</si>
  <si>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</si>
  <si>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</si>
  <si>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</si>
  <si>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</si>
  <si>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</si>
  <si>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</si>
  <si>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</si>
  <si>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</si>
  <si>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</si>
  <si>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</si>
  <si>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</si>
  <si>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</si>
  <si>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</si>
  <si>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</si>
  <si>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</si>
  <si>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</si>
  <si>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</si>
  <si>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</si>
  <si>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</si>
  <si>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</si>
  <si>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</si>
  <si>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</si>
  <si>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</si>
  <si>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</si>
  <si>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</si>
  <si>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</si>
  <si>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</si>
  <si>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</si>
  <si>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</si>
  <si>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</si>
  <si>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</si>
  <si>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</si>
  <si>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</si>
  <si>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</si>
  <si>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</si>
  <si>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</si>
  <si>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</si>
  <si>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</si>
  <si>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</si>
  <si>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</si>
  <si>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</si>
  <si>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</si>
  <si>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</si>
  <si>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</si>
  <si>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</si>
  <si>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</si>
  <si>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</si>
  <si>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</si>
  <si>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</si>
  <si>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</si>
  <si>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</si>
  <si>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</si>
  <si>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</si>
  <si>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</si>
  <si>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</si>
  <si>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</si>
  <si>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</si>
  <si>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</si>
  <si>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</si>
  <si>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</si>
  <si>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</si>
  <si>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</si>
  <si>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</si>
  <si>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</si>
  <si>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</si>
  <si>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</si>
  <si>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</si>
  <si>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</si>
  <si>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</si>
  <si>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</si>
  <si>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</si>
  <si>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</si>
  <si>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</si>
  <si>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</si>
  <si>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</si>
  <si>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</si>
  <si>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</si>
  <si>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</si>
  <si>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</si>
  <si>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</si>
  <si>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</si>
  <si>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</si>
  <si>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</si>
  <si>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</si>
  <si>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</si>
  <si>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</si>
  <si>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</si>
  <si>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</si>
  <si>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</si>
  <si>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</si>
  <si>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</si>
  <si>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</si>
  <si>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</si>
  <si>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</si>
  <si>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</si>
  <si>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</si>
  <si>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</si>
  <si>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</si>
  <si>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</si>
  <si>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</si>
  <si>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</si>
  <si>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</si>
  <si>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</si>
  <si>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</si>
  <si>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</si>
  <si>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</si>
  <si>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</si>
  <si>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</si>
  <si>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</si>
  <si>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</si>
  <si>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</si>
  <si>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</si>
  <si>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</si>
  <si>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</si>
  <si>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</si>
  <si>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</si>
  <si>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</si>
  <si>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</si>
  <si>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</si>
  <si>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</si>
  <si>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</si>
  <si>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</si>
  <si>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</si>
  <si>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</si>
  <si>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</si>
  <si>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</si>
  <si>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</si>
  <si>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</si>
  <si>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</si>
  <si>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</si>
  <si>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</si>
  <si>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</si>
  <si>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</si>
  <si>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</si>
  <si>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</si>
  <si>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</si>
  <si>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</si>
  <si>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</si>
  <si>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</si>
  <si>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</si>
  <si>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</si>
  <si>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</si>
  <si>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</si>
  <si>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</si>
  <si>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</si>
  <si>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</si>
  <si>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</si>
  <si>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</si>
  <si>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</si>
  <si>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</si>
  <si>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</si>
  <si>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</si>
  <si>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</si>
  <si>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</si>
  <si>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</si>
  <si>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</si>
  <si>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</si>
  <si>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</si>
  <si>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</si>
  <si>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</si>
  <si>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</si>
  <si>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</si>
  <si>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</si>
  <si>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</si>
  <si>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</si>
  <si>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</si>
  <si>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</si>
  <si>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</si>
  <si>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</si>
  <si>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</si>
  <si>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</si>
  <si>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</si>
  <si>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</si>
  <si>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</si>
  <si>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</si>
  <si>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</si>
  <si>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</si>
  <si>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</si>
  <si>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</si>
  <si>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</si>
  <si>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</si>
  <si>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</si>
  <si>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</si>
  <si>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</si>
  <si>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</si>
  <si>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</si>
  <si>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</si>
  <si>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</si>
  <si>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</si>
  <si>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</si>
  <si>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</si>
  <si>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</si>
  <si>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</si>
  <si>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</si>
  <si>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</si>
  <si>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</si>
  <si>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</si>
  <si>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</si>
  <si>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</si>
  <si>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</si>
  <si>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</si>
  <si>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</si>
  <si>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</si>
  <si>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</si>
  <si>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</si>
  <si>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</si>
  <si>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</si>
  <si>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</si>
  <si>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</si>
  <si>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</si>
  <si>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</si>
  <si>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</si>
  <si>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</si>
  <si>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</si>
  <si>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</si>
  <si>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</si>
  <si>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</si>
  <si>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</si>
  <si>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</si>
  <si>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</si>
  <si>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</si>
  <si>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</si>
  <si>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</si>
  <si>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</si>
  <si>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</si>
  <si>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</si>
  <si>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</si>
  <si>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</si>
  <si>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</si>
  <si>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</si>
  <si>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</si>
  <si>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</si>
  <si>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</si>
  <si>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</si>
  <si>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</si>
  <si>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</si>
  <si>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</si>
  <si>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</si>
  <si>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</si>
  <si>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</si>
  <si>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</si>
  <si>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</si>
  <si>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</si>
  <si>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</si>
  <si>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</si>
  <si>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</si>
  <si>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</si>
  <si>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</si>
  <si>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</si>
  <si>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</si>
  <si>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</si>
  <si>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</si>
  <si>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</si>
  <si>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</si>
  <si>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</si>
  <si>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</si>
  <si>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</si>
  <si>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</si>
  <si>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</si>
  <si>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</si>
  <si>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</si>
  <si>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</si>
  <si>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</si>
  <si>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</si>
  <si>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</si>
  <si>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</si>
  <si>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</si>
  <si>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</si>
  <si>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</si>
  <si>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</si>
  <si>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</si>
  <si>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</si>
  <si>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</si>
  <si>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</si>
  <si>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</si>
  <si>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</si>
  <si>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</si>
  <si>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</si>
  <si>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</si>
  <si>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</si>
  <si>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</si>
  <si>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</si>
  <si>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</si>
  <si>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</si>
  <si>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</si>
  <si>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</si>
  <si>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</si>
  <si>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</si>
  <si>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</si>
  <si>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</si>
  <si>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</si>
  <si>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</si>
  <si>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</si>
  <si>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</si>
  <si>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</si>
  <si>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</si>
  <si>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</si>
  <si>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</si>
  <si>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</si>
  <si>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</si>
  <si>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</si>
  <si>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</si>
  <si>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</si>
  <si>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</si>
  <si>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</si>
  <si>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</si>
  <si>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</si>
  <si>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</si>
  <si>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</si>
  <si>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</si>
  <si>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</si>
  <si>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</si>
  <si>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</si>
  <si>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</si>
  <si>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</si>
  <si>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</si>
  <si>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</si>
  <si>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</si>
  <si>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</si>
  <si>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</si>
  <si>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</si>
  <si>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</si>
  <si>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</si>
  <si>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</si>
  <si>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</si>
  <si>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</si>
  <si>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</si>
  <si>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</si>
  <si>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</si>
  <si>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</si>
  <si>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</si>
  <si>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</si>
  <si>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</si>
  <si>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</si>
  <si>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</si>
  <si>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</si>
  <si>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</si>
  <si>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</si>
  <si>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</si>
  <si>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</si>
  <si>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</si>
  <si>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</si>
  <si>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</si>
  <si>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</si>
  <si>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</si>
  <si>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</si>
  <si>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</si>
  <si>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</si>
  <si>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</si>
  <si>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</si>
  <si>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</si>
  <si>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</si>
  <si>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</si>
  <si>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</si>
  <si>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</si>
  <si>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</si>
  <si>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</si>
  <si>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</si>
  <si>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</si>
  <si>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</si>
  <si>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</si>
  <si>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</si>
  <si>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</si>
  <si>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</si>
  <si>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</si>
  <si>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</si>
  <si>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</si>
  <si>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</si>
  <si>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</si>
  <si>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</si>
  <si>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</si>
  <si>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</si>
  <si>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</si>
  <si>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</si>
  <si>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</si>
  <si>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</si>
  <si>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</si>
  <si>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</si>
  <si>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</si>
  <si>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</si>
  <si>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</si>
  <si>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</si>
  <si>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</si>
  <si>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</si>
  <si>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</si>
  <si>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</si>
  <si>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</si>
  <si>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</si>
  <si>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</si>
  <si>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</si>
  <si>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</si>
  <si>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</si>
  <si>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</si>
  <si>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</si>
  <si>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</si>
  <si>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</si>
  <si>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</si>
  <si>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</si>
  <si>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</si>
  <si>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</si>
  <si>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</si>
  <si>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</si>
  <si>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</si>
  <si>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</si>
  <si>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</si>
  <si>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</si>
  <si>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</si>
  <si>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</si>
  <si>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</si>
  <si>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</si>
  <si>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</si>
  <si>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</si>
  <si>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</si>
  <si>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</si>
  <si>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</si>
  <si>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</si>
  <si>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</si>
  <si>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</si>
  <si>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</si>
  <si>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</si>
  <si>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</si>
  <si>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</si>
  <si>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</si>
  <si>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</si>
  <si>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</si>
  <si>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</si>
  <si>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</si>
  <si>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</si>
  <si>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</si>
  <si>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</si>
  <si>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</si>
  <si>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</si>
  <si>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</si>
  <si>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</si>
  <si>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</si>
  <si>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</si>
  <si>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</si>
  <si>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</si>
  <si>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</si>
  <si>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</si>
  <si>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</si>
  <si>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</si>
  <si>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</si>
  <si>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</si>
  <si>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</si>
  <si>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</si>
  <si>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</si>
  <si>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</si>
  <si>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</si>
  <si>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</si>
  <si>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</si>
  <si>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</si>
  <si>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</si>
  <si>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</si>
  <si>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</si>
  <si>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</si>
  <si>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</si>
  <si>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</si>
  <si>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</si>
  <si>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</si>
  <si>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</si>
  <si>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</si>
  <si>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</si>
  <si>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</si>
  <si>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</si>
  <si>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</si>
  <si>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</si>
  <si>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</si>
  <si>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</si>
  <si>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</si>
  <si>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</si>
  <si>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</si>
  <si>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</si>
  <si>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</si>
  <si>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</si>
  <si>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</si>
  <si>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</si>
  <si>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</si>
  <si>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</si>
  <si>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</si>
  <si>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</si>
  <si>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</si>
  <si>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</si>
  <si>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</si>
  <si>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</si>
  <si>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</si>
  <si>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</si>
  <si>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</si>
  <si>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</si>
  <si>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</si>
  <si>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</si>
  <si>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</si>
  <si>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</si>
  <si>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</si>
  <si>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</si>
  <si>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</si>
  <si>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</si>
  <si>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</si>
  <si>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</si>
  <si>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</si>
  <si>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</si>
  <si>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</si>
  <si>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</si>
  <si>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</si>
  <si>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</si>
  <si>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</si>
  <si>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</si>
  <si>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</si>
  <si>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</si>
  <si>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</si>
  <si>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</si>
  <si>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</si>
  <si>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</si>
  <si>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</si>
  <si>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</si>
  <si>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</si>
  <si>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</si>
  <si>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</si>
  <si>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</si>
  <si>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</si>
  <si>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</si>
  <si>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</si>
  <si>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</si>
  <si>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</si>
  <si>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</si>
  <si>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</si>
  <si>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</si>
  <si>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</si>
  <si>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</si>
  <si>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</si>
  <si>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</si>
  <si>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</si>
  <si>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</si>
  <si>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</si>
  <si>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</si>
  <si>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</si>
  <si>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</si>
  <si>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</si>
  <si>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</si>
  <si>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</si>
  <si>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</si>
  <si>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</si>
  <si>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</si>
  <si>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</si>
  <si>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</si>
  <si>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</si>
  <si>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</si>
  <si>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</si>
  <si>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</si>
  <si>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</si>
  <si>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</si>
  <si>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</si>
  <si>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</si>
  <si>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</si>
  <si>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</si>
  <si>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</si>
  <si>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</si>
  <si>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</si>
  <si>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</si>
  <si>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</si>
  <si>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</si>
  <si>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</si>
  <si>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</si>
  <si>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</si>
  <si>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</si>
  <si>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</si>
  <si>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</si>
  <si>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</si>
  <si>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</si>
  <si>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</si>
  <si>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</si>
  <si>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</si>
  <si>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</si>
  <si>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</si>
  <si>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</si>
  <si>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</si>
  <si>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</si>
  <si>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</si>
  <si>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</si>
  <si>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</si>
  <si>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</si>
  <si>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</si>
  <si>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</si>
  <si>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</si>
  <si>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</si>
  <si>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</si>
  <si>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</si>
  <si>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</si>
  <si>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</si>
  <si>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</si>
  <si>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</si>
  <si>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</si>
  <si>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</si>
  <si>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</si>
  <si>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</si>
  <si>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</si>
  <si>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</si>
  <si>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</si>
  <si>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</si>
  <si>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</si>
  <si>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</si>
  <si>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</si>
  <si>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</si>
  <si>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</si>
  <si>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</si>
  <si>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</si>
  <si>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</si>
  <si>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</si>
  <si>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</si>
  <si>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</si>
  <si>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</si>
  <si>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</si>
  <si>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</si>
  <si>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</si>
  <si>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</si>
  <si>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</si>
  <si>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</si>
  <si>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</si>
  <si>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</si>
  <si>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</si>
  <si>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</si>
  <si>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</si>
  <si>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</si>
  <si>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</si>
  <si>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</si>
  <si>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</si>
  <si>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</si>
  <si>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</si>
  <si>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</si>
  <si>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</si>
  <si>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</si>
  <si>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</si>
  <si>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</si>
  <si>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</si>
  <si>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</si>
  <si>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</si>
  <si>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</si>
  <si>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</si>
  <si>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</si>
  <si>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</si>
  <si>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</si>
  <si>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</si>
  <si>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</si>
  <si>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</si>
  <si>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</si>
  <si>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</si>
  <si>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</si>
  <si>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</si>
  <si>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</si>
  <si>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</si>
  <si>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</si>
  <si>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</si>
  <si>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</si>
  <si>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</si>
  <si>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</si>
  <si>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</si>
  <si>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</si>
  <si>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</si>
  <si>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</si>
  <si>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</si>
  <si>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</si>
  <si>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</si>
  <si>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</si>
  <si>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</si>
  <si>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</si>
  <si>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</si>
  <si>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</si>
  <si>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</si>
  <si>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</si>
  <si>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</si>
  <si>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</si>
  <si>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</si>
  <si>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</si>
  <si>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</si>
  <si>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</si>
  <si>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</si>
  <si>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</si>
  <si>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</si>
  <si>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</si>
  <si>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</si>
  <si>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</si>
  <si>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</si>
  <si>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</si>
  <si>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</si>
  <si>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</si>
  <si>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</si>
  <si>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</si>
  <si>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</si>
  <si>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</si>
  <si>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</si>
  <si>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</si>
  <si>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</si>
  <si>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</si>
  <si>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</si>
  <si>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</si>
  <si>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</si>
  <si>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</si>
  <si>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</si>
  <si>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</si>
  <si>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</si>
  <si>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</si>
  <si>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</si>
  <si>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</si>
  <si>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</si>
  <si>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</si>
  <si>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</si>
  <si>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</si>
  <si>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</si>
  <si>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</si>
  <si>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</si>
  <si>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</si>
  <si>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</si>
  <si>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</si>
  <si>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</si>
  <si>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</si>
  <si>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</si>
  <si>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</si>
  <si>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</si>
  <si>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</si>
  <si>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</si>
  <si>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</si>
  <si>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</si>
  <si>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</si>
  <si>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</si>
  <si>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</si>
  <si>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</si>
  <si>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</si>
  <si>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</si>
  <si>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</si>
  <si>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</si>
  <si>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</si>
  <si>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</si>
  <si>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</si>
  <si>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</si>
  <si>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</si>
  <si>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</si>
  <si>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</si>
  <si>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</si>
  <si>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</si>
  <si>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</si>
  <si>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</si>
  <si>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</si>
  <si>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</si>
  <si>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</si>
  <si>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</si>
  <si>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</si>
  <si>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</si>
  <si>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</si>
  <si>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</si>
  <si>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</si>
  <si>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</si>
  <si>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</si>
  <si>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</si>
  <si>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</si>
  <si>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</si>
  <si>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</si>
  <si>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</si>
  <si>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</si>
  <si>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</si>
  <si>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</si>
  <si>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</si>
  <si>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</si>
  <si>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</si>
  <si>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</si>
  <si>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</si>
  <si>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</si>
  <si>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</si>
  <si>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</si>
  <si>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</si>
  <si>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</si>
  <si>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</si>
  <si>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</si>
  <si>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</si>
  <si>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</si>
  <si>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</si>
  <si>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</si>
  <si>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</si>
  <si>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</si>
  <si>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</si>
  <si>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</si>
  <si>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</si>
  <si>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</si>
  <si>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</si>
  <si>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</si>
  <si>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</si>
  <si>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</si>
  <si>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</si>
  <si>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</si>
  <si>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</si>
  <si>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</si>
  <si>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</si>
  <si>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</si>
  <si>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</si>
  <si>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</si>
  <si>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</si>
  <si>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</si>
  <si>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</si>
  <si>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</si>
  <si>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</si>
  <si>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</si>
  <si>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</si>
  <si>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</si>
  <si>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</si>
  <si>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</si>
  <si>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</si>
  <si>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</si>
  <si>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</si>
  <si>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</si>
  <si>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</si>
  <si>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</si>
  <si>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</si>
  <si>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</si>
  <si>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</si>
  <si>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</si>
  <si>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</si>
  <si>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</si>
  <si>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</si>
  <si>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</si>
  <si>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</si>
  <si>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</si>
  <si>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</si>
  <si>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</si>
  <si>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</si>
  <si>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</si>
  <si>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</si>
  <si>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</si>
  <si>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</si>
  <si>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</si>
  <si>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</si>
  <si>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</si>
  <si>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</si>
  <si>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</si>
  <si>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</si>
  <si>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</si>
  <si>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</si>
  <si>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</si>
  <si>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</si>
  <si>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</si>
  <si>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</si>
  <si>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</si>
  <si>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</si>
  <si>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</si>
  <si>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</si>
  <si>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</si>
  <si>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</si>
  <si>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</si>
  <si>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</si>
  <si>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</si>
  <si>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</si>
  <si>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</si>
  <si>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</si>
  <si>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</si>
  <si>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</si>
  <si>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</si>
  <si>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</si>
  <si>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</si>
  <si>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</si>
  <si>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</si>
  <si>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</si>
  <si>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</si>
  <si>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</si>
  <si>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</si>
  <si>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</si>
  <si>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</si>
  <si>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</si>
  <si>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</si>
  <si>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</si>
  <si>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</si>
  <si>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</si>
  <si>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</si>
  <si>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</si>
  <si>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</si>
  <si>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</si>
  <si>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</si>
  <si>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</si>
  <si>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</si>
  <si>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</si>
  <si>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</si>
  <si>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</si>
  <si>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</si>
  <si>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</si>
  <si>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</si>
  <si>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</si>
  <si>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</si>
  <si>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</si>
  <si>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</si>
  <si>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</si>
  <si>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</si>
  <si>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</si>
  <si>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</si>
  <si>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</si>
  <si>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</si>
  <si>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</si>
  <si>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</si>
  <si>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</si>
  <si>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</si>
  <si>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</si>
  <si>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</si>
  <si>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</si>
  <si>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</si>
  <si>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</si>
  <si>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</si>
  <si>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</si>
  <si>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</si>
  <si>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</si>
  <si>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</si>
  <si>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</si>
  <si>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</si>
  <si>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</si>
  <si>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</si>
  <si>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</si>
  <si>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</si>
  <si>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</si>
  <si>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</si>
  <si>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</si>
  <si>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</si>
  <si>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</si>
  <si>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</si>
  <si>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</si>
  <si>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</si>
  <si>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</si>
  <si>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</si>
  <si>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</si>
  <si>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</si>
  <si>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</si>
  <si>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</si>
  <si>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</si>
  <si>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</si>
  <si>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</si>
  <si>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</si>
  <si>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</si>
  <si>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</si>
  <si>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</si>
  <si>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</si>
  <si>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</si>
  <si>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</si>
  <si>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</si>
  <si>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</si>
  <si>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</si>
  <si>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</si>
  <si>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</si>
  <si>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</si>
  <si>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</si>
  <si>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</si>
  <si>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</si>
  <si>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</si>
  <si>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</si>
  <si>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</si>
  <si>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</si>
  <si>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</si>
  <si>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</si>
  <si>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</si>
  <si>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</si>
  <si>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</si>
  <si>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</si>
  <si>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</si>
  <si>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</si>
  <si>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</si>
  <si>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</si>
  <si>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</si>
  <si>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</si>
  <si>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</si>
  <si>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</si>
  <si>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</si>
  <si>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</si>
  <si>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</si>
  <si>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</si>
  <si>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</si>
  <si>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</si>
  <si>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</si>
  <si>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</si>
  <si>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</si>
  <si>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</si>
  <si>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</si>
  <si>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</si>
  <si>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</si>
  <si>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</si>
  <si>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</si>
  <si>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</si>
  <si>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</si>
  <si>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</si>
  <si>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</si>
  <si>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</si>
  <si>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</si>
  <si>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</si>
  <si>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</si>
  <si>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</si>
  <si>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</si>
  <si>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</si>
  <si>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</si>
  <si>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</si>
  <si>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</si>
  <si>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</si>
  <si>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</si>
  <si>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</si>
  <si>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</si>
  <si>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</si>
  <si>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</si>
  <si>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</si>
  <si>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</si>
  <si>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</si>
  <si>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</si>
  <si>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</si>
  <si>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</si>
  <si>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</si>
  <si>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</si>
  <si>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</si>
  <si>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</si>
  <si>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</si>
  <si>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</si>
  <si>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</si>
  <si>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</si>
  <si>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</si>
  <si>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</si>
  <si>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</si>
  <si>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</si>
  <si>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</si>
  <si>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</si>
  <si>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</si>
  <si>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</si>
  <si>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</si>
  <si>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</si>
  <si>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</si>
  <si>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</si>
  <si>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</si>
  <si>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</si>
  <si>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</si>
  <si>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</si>
  <si>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</si>
  <si>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</si>
  <si>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</si>
  <si>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</si>
  <si>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</si>
  <si>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</si>
  <si>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</si>
  <si>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</si>
  <si>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</si>
  <si>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</si>
  <si>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</si>
  <si>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</si>
  <si>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</si>
  <si>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</si>
  <si>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</si>
  <si>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</si>
  <si>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</si>
  <si>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</si>
  <si>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</si>
  <si>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</si>
  <si>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</si>
  <si>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</si>
  <si>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</si>
  <si>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</si>
  <si>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</si>
  <si>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</si>
  <si>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</si>
  <si>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</si>
  <si>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</si>
  <si>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</si>
  <si>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</si>
  <si>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</si>
  <si>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</si>
  <si>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</si>
  <si>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</si>
  <si>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</si>
  <si>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</si>
  <si>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</si>
  <si>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</si>
  <si>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</si>
  <si>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</si>
  <si>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</si>
  <si>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</si>
  <si>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</si>
  <si>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</si>
  <si>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</si>
  <si>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</si>
  <si>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</si>
  <si>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</si>
  <si>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</si>
  <si>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</si>
  <si>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</si>
  <si>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</si>
  <si>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</si>
  <si>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</si>
  <si>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</si>
  <si>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</si>
  <si>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</si>
  <si>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</si>
  <si>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</si>
  <si>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</si>
  <si>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</si>
  <si>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</si>
  <si>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</si>
  <si>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</si>
  <si>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</si>
  <si>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</si>
  <si>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</si>
  <si>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</si>
  <si>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</si>
  <si>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</si>
  <si>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</si>
  <si>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</si>
  <si>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</si>
  <si>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</si>
  <si>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</si>
  <si>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</si>
  <si>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</si>
  <si>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</si>
  <si>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</si>
  <si>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</si>
  <si>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</si>
  <si>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</si>
  <si>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</si>
  <si>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</si>
  <si>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</si>
  <si>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</si>
  <si>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</si>
  <si>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</si>
  <si>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</si>
  <si>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</si>
  <si>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</si>
  <si>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</si>
  <si>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</si>
  <si>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</si>
  <si>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</si>
  <si>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</si>
  <si>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</si>
  <si>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</si>
  <si>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</si>
  <si>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</si>
  <si>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</si>
  <si>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</si>
  <si>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</si>
  <si>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</si>
  <si>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</si>
  <si>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</si>
  <si>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</si>
  <si>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</si>
  <si>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</si>
  <si>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</si>
  <si>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</si>
  <si>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</si>
  <si>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</si>
  <si>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</si>
  <si>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</si>
  <si>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</si>
  <si>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</si>
  <si>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</si>
  <si>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</si>
  <si>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</si>
  <si>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</si>
  <si>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</si>
  <si>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</si>
  <si>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</si>
  <si>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</si>
  <si>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</si>
  <si>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</si>
  <si>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</si>
  <si>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</si>
  <si>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</si>
  <si>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</si>
  <si>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</si>
  <si>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</si>
  <si>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</si>
  <si>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</si>
  <si>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</si>
  <si>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</si>
  <si>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</si>
  <si>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</si>
  <si>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</si>
  <si>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</si>
  <si>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</si>
  <si>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</si>
  <si>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</si>
  <si>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</si>
  <si>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</si>
  <si>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</si>
  <si>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</si>
  <si>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</si>
  <si>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</si>
  <si>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</si>
  <si>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</si>
  <si>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</si>
  <si>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</si>
  <si>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</si>
  <si>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</si>
  <si>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</si>
  <si>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</si>
  <si>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</si>
  <si>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</si>
  <si>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</si>
  <si>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</si>
  <si>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</si>
  <si>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</si>
  <si>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</si>
  <si>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</si>
  <si>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</si>
  <si>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</si>
  <si>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</si>
  <si>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</si>
  <si>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</si>
  <si>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</si>
  <si>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</si>
  <si>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</si>
  <si>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</si>
  <si>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</si>
  <si>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</si>
  <si>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</si>
  <si>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</si>
  <si>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</si>
  <si>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</si>
  <si>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</si>
  <si>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</si>
  <si>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</si>
  <si>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</si>
  <si>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</si>
  <si>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</si>
  <si>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</si>
  <si>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</si>
  <si>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</si>
  <si>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</si>
  <si>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</si>
  <si>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</si>
  <si>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</si>
  <si>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</si>
  <si>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</si>
  <si>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</si>
  <si>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</si>
  <si>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</si>
  <si>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</si>
  <si>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</si>
  <si>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</si>
  <si>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</si>
  <si>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</si>
  <si>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</si>
  <si>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</si>
  <si>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</si>
  <si>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</si>
  <si>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</si>
  <si>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</si>
  <si>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</si>
  <si>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</si>
  <si>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</si>
  <si>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</si>
  <si>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</si>
  <si>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</si>
  <si>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</si>
  <si>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</si>
  <si>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</si>
  <si>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</si>
  <si>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</si>
  <si>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</si>
  <si>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</si>
  <si>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</si>
  <si>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</si>
  <si>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</si>
  <si>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</si>
  <si>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</si>
  <si>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</si>
  <si>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</si>
  <si>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</si>
  <si>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</si>
  <si>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</si>
  <si>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</si>
  <si>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</si>
  <si>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</si>
  <si>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</si>
  <si>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</si>
  <si>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</si>
  <si>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</si>
  <si>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</si>
  <si>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</si>
  <si>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</si>
  <si>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</si>
  <si>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</si>
  <si>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</si>
  <si>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</si>
  <si>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</si>
  <si>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</si>
  <si>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</si>
  <si>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</si>
  <si>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</si>
  <si>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</si>
  <si>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</si>
  <si>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</si>
  <si>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</si>
  <si>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</si>
  <si>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</si>
  <si>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</si>
  <si>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</si>
  <si>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</si>
  <si>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</si>
  <si>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</si>
  <si>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</si>
  <si>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</si>
  <si>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</si>
  <si>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</si>
  <si>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</si>
  <si>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</si>
  <si>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</si>
  <si>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</si>
  <si>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</si>
  <si>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</si>
  <si>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</si>
  <si>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</si>
  <si>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</si>
  <si>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</si>
  <si>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</si>
  <si>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</si>
  <si>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</si>
  <si>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</si>
  <si>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</si>
  <si>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</si>
  <si>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</si>
  <si>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</si>
  <si>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</si>
  <si>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</si>
  <si>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</si>
  <si>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</si>
  <si>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</si>
  <si>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</si>
  <si>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</si>
  <si>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</si>
  <si>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</si>
  <si>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</si>
  <si>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</si>
  <si>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</si>
  <si>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</si>
  <si>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</si>
  <si>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</si>
  <si>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</si>
  <si>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</si>
  <si>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</si>
  <si>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</si>
  <si>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</si>
  <si>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</si>
  <si>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</si>
  <si>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</si>
  <si>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</si>
  <si>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</si>
  <si>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</si>
  <si>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</si>
  <si>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</si>
  <si>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</si>
  <si>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</si>
  <si>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</si>
  <si>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</si>
  <si>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</si>
  <si>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</si>
  <si>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</si>
  <si>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</si>
  <si>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</si>
  <si>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</si>
  <si>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</si>
  <si>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</si>
  <si>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</si>
  <si>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</si>
  <si>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</si>
  <si>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</si>
  <si>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</si>
  <si>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</si>
  <si>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</si>
  <si>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</si>
  <si>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</si>
  <si>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</si>
  <si>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</si>
  <si>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</si>
  <si>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</si>
  <si>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</si>
  <si>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</si>
  <si>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</si>
  <si>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</si>
  <si>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</si>
  <si>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</si>
  <si>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</si>
  <si>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</si>
  <si>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</si>
  <si>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</si>
  <si>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</si>
  <si>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</si>
  <si>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</si>
  <si>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</si>
  <si>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</si>
  <si>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</si>
  <si>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</si>
  <si>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</si>
  <si>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</si>
  <si>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</si>
  <si>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</si>
  <si>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</si>
  <si>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</si>
  <si>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</si>
  <si>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</si>
  <si>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</si>
  <si>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</si>
  <si>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</si>
  <si>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</si>
  <si>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</si>
  <si>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</si>
  <si>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</si>
  <si>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</si>
  <si>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</si>
  <si>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</si>
  <si>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</si>
  <si>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</si>
  <si>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</si>
  <si>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</si>
  <si>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</si>
  <si>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</si>
  <si>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</si>
  <si>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</si>
  <si>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</si>
  <si>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</si>
  <si>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</si>
  <si>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</si>
  <si>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</si>
  <si>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</si>
  <si>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</si>
  <si>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</si>
  <si>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</si>
  <si>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</si>
  <si>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</si>
  <si>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</si>
  <si>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</si>
  <si>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</si>
  <si>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</si>
  <si>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</si>
  <si>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</si>
  <si>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</si>
  <si>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</si>
  <si>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</si>
  <si>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</si>
  <si>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</si>
  <si>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</si>
  <si>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</si>
  <si>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</si>
  <si>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</si>
  <si>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</si>
  <si>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</si>
  <si>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</si>
  <si>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</si>
  <si>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</si>
  <si>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</si>
  <si>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</si>
  <si>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</si>
  <si>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</si>
  <si>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</si>
  <si>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</si>
  <si>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</si>
  <si>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</si>
  <si>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</si>
  <si>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</si>
  <si>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</si>
  <si>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</si>
  <si>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</si>
  <si>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</si>
  <si>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</si>
  <si>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</si>
  <si>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</si>
  <si>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</si>
  <si>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</si>
  <si>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</si>
  <si>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</si>
  <si>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</si>
  <si>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</si>
  <si>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</si>
  <si>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</si>
  <si>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</si>
  <si>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</si>
  <si>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</si>
  <si>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</si>
  <si>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</si>
  <si>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</si>
  <si>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</si>
  <si>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</si>
  <si>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</si>
  <si>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</si>
  <si>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</si>
  <si>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</si>
  <si>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</si>
  <si>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</si>
  <si>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</si>
  <si>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</si>
  <si>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</si>
  <si>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</si>
  <si>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</si>
  <si>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</si>
  <si>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</si>
  <si>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</si>
  <si>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</si>
  <si>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</si>
  <si>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</si>
  <si>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</si>
  <si>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</si>
  <si>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</si>
  <si>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</si>
  <si>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</si>
  <si>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</si>
  <si>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</si>
  <si>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</si>
  <si>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</si>
  <si>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</si>
  <si>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</si>
  <si>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</si>
  <si>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</si>
  <si>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</si>
  <si>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</si>
  <si>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</si>
  <si>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</si>
  <si>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</si>
  <si>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</si>
  <si>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</si>
  <si>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</si>
  <si>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</si>
  <si>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</si>
  <si>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</si>
  <si>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</si>
  <si>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</si>
  <si>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</si>
  <si>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</si>
  <si>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</si>
  <si>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</si>
  <si>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</si>
  <si>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</si>
  <si>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</si>
  <si>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</si>
  <si>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</si>
  <si>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</si>
  <si>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</si>
  <si>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</si>
  <si>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</si>
  <si>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</si>
  <si>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</si>
  <si>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</si>
  <si>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</si>
  <si>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</si>
  <si>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</si>
  <si>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</si>
  <si>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</si>
  <si>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</si>
  <si>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</si>
  <si>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</si>
  <si>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</si>
  <si>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</si>
  <si>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</si>
  <si>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</si>
  <si>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</si>
  <si>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</si>
  <si>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</si>
  <si>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</si>
  <si>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</si>
  <si>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</si>
  <si>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</si>
  <si>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</si>
  <si>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</si>
  <si>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</si>
  <si>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</si>
  <si>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</si>
  <si>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</si>
  <si>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</si>
  <si>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</si>
  <si>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</si>
  <si>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</si>
  <si>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</si>
  <si>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</si>
  <si>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</si>
  <si>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</si>
  <si>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</si>
  <si>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</si>
  <si>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</si>
  <si>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</si>
  <si>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</si>
  <si>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</si>
  <si>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</si>
  <si>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</si>
  <si>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</si>
  <si>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</si>
  <si>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</si>
  <si>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</si>
  <si>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</si>
  <si>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</si>
  <si>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</si>
  <si>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</si>
  <si>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</si>
  <si>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</si>
  <si>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</si>
  <si>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</si>
  <si>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</si>
  <si>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</si>
  <si>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</si>
  <si>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</si>
  <si>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</si>
  <si>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</si>
  <si>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</si>
  <si>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</si>
  <si>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</si>
  <si>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</si>
  <si>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</si>
  <si>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</si>
  <si>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</si>
  <si>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</si>
  <si>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</si>
  <si>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</si>
  <si>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</si>
  <si>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</si>
  <si>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</si>
  <si>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</si>
  <si>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</si>
  <si>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</si>
  <si>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</si>
  <si>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</si>
  <si>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</si>
  <si>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</si>
  <si>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</si>
  <si>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</si>
  <si>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</si>
  <si>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</si>
  <si>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</si>
  <si>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</si>
  <si>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</si>
  <si>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</si>
  <si>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</si>
  <si>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</si>
  <si>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</si>
  <si>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</si>
  <si>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</si>
  <si>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</si>
  <si>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</si>
  <si>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</si>
  <si>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</si>
  <si>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</si>
  <si>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</si>
  <si>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</si>
  <si>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</si>
  <si>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</si>
  <si>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</si>
  <si>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</si>
  <si>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</si>
  <si>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</si>
  <si>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</si>
  <si>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</si>
  <si>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</si>
  <si>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</si>
  <si>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</si>
  <si>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</si>
  <si>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</si>
  <si>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</si>
  <si>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</si>
  <si>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</si>
  <si>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</si>
  <si>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</si>
  <si>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</si>
  <si>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</si>
  <si>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</si>
  <si>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</si>
  <si>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</si>
  <si>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</si>
  <si>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</si>
  <si>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</si>
  <si>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</si>
  <si>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</si>
  <si>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</si>
  <si>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</si>
  <si>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</si>
  <si>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</si>
  <si>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</si>
  <si>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</si>
  <si>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</si>
  <si>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</si>
  <si>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</si>
  <si>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</si>
  <si>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</si>
  <si>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</si>
  <si>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</si>
  <si>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</si>
  <si>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</si>
  <si>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</si>
  <si>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</si>
  <si>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</si>
  <si>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</si>
  <si>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</si>
  <si>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</si>
  <si>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</si>
  <si>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</si>
  <si>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</si>
  <si>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</si>
  <si>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</si>
  <si>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</si>
  <si>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</si>
  <si>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</si>
  <si>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</si>
  <si>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</si>
  <si>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</si>
  <si>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</si>
  <si>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</si>
  <si>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</si>
  <si>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</si>
  <si>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</si>
  <si>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</si>
  <si>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</si>
  <si>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</si>
  <si>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</si>
  <si>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</si>
  <si>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</si>
  <si>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</si>
  <si>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</si>
  <si>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</si>
  <si>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</si>
  <si>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</si>
  <si>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</si>
  <si>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</si>
  <si>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</si>
  <si>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</si>
  <si>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</si>
  <si>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</si>
  <si>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</si>
  <si>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</si>
  <si>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</si>
  <si>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</si>
  <si>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</si>
  <si>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</si>
  <si>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</si>
  <si>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</si>
  <si>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</si>
  <si>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</si>
  <si>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</si>
  <si>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</si>
  <si>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</si>
  <si>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</si>
  <si>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</si>
  <si>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</si>
  <si>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</si>
  <si>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</si>
  <si>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</si>
  <si>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</si>
  <si>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</si>
  <si>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</si>
  <si>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</si>
  <si>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</si>
  <si>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</si>
  <si>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</si>
  <si>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</si>
  <si>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</si>
  <si>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</si>
  <si>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</si>
  <si>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</si>
  <si>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</si>
  <si>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</si>
  <si>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</si>
  <si>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</si>
  <si>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</si>
  <si>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</si>
  <si>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</si>
  <si>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</si>
  <si>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</si>
  <si>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</si>
  <si>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</si>
  <si>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</si>
  <si>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</si>
  <si>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</si>
  <si>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</si>
  <si>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</si>
  <si>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</si>
  <si>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</si>
  <si>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</si>
  <si>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</si>
  <si>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</si>
  <si>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</si>
  <si>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</si>
  <si>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</si>
  <si>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</si>
  <si>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</si>
  <si>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</si>
  <si>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</si>
  <si>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</si>
  <si>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</si>
  <si>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</si>
  <si>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</si>
  <si>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</si>
  <si>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</si>
  <si>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</si>
  <si>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</si>
  <si>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</si>
  <si>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</si>
  <si>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</si>
  <si>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</si>
  <si>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</si>
  <si>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</si>
  <si>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</si>
  <si>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</si>
  <si>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</si>
  <si>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</si>
  <si>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</si>
  <si>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</si>
  <si>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</si>
  <si>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</si>
  <si>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</si>
  <si>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</si>
  <si>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</si>
  <si>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</si>
  <si>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</si>
  <si>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</si>
  <si>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</si>
  <si>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</si>
  <si>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</si>
  <si>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</si>
  <si>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</si>
  <si>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</si>
  <si>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</si>
  <si>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</si>
  <si>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</si>
  <si>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</si>
  <si>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</si>
  <si>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</si>
  <si>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</si>
  <si>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</si>
  <si>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</si>
  <si>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</si>
  <si>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</si>
  <si>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</si>
  <si>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</si>
  <si>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</si>
  <si>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</si>
  <si>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</si>
  <si>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</si>
  <si>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</si>
  <si>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</si>
  <si>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</si>
  <si>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</si>
  <si>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</si>
  <si>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</si>
  <si>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</si>
  <si>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</si>
  <si>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</si>
  <si>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</si>
  <si>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</si>
  <si>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</si>
  <si>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</si>
  <si>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</si>
  <si>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</si>
  <si>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</si>
  <si>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</si>
  <si>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</si>
  <si>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</si>
  <si>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</si>
  <si>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</si>
  <si>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</si>
  <si>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</si>
  <si>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</si>
  <si>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</si>
  <si>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</si>
  <si>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</si>
  <si>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</si>
  <si>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</si>
  <si>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</si>
  <si>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</si>
  <si>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</si>
  <si>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</si>
  <si>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</si>
  <si>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</si>
  <si>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</si>
  <si>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</si>
  <si>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</si>
  <si>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</si>
  <si>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</si>
  <si>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</si>
  <si>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</si>
  <si>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</si>
  <si>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</si>
  <si>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</si>
  <si>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</si>
  <si>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</si>
  <si>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</si>
  <si>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</si>
  <si>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</si>
  <si>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</si>
  <si>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</si>
  <si>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</si>
  <si>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</si>
  <si>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</si>
  <si>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</si>
  <si>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</si>
  <si>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</si>
  <si>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</si>
  <si>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</si>
  <si>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</si>
  <si>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</si>
  <si>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</si>
  <si>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</si>
  <si>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</si>
  <si>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</si>
  <si>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</si>
  <si>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</si>
  <si>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</si>
  <si>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</si>
  <si>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</si>
  <si>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</si>
  <si>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</si>
  <si>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</si>
  <si>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</si>
  <si>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</si>
  <si>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</si>
  <si>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</si>
  <si>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</si>
  <si>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</si>
  <si>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</si>
  <si>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</si>
  <si>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</si>
  <si>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</si>
  <si>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</si>
  <si>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</si>
  <si>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</si>
  <si>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</si>
  <si>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</si>
  <si>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</si>
  <si>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</si>
  <si>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</si>
  <si>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</si>
  <si>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</si>
  <si>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</si>
  <si>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</si>
  <si>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</si>
  <si>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</si>
  <si>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</si>
  <si>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</si>
  <si>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</si>
  <si>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</si>
  <si>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</si>
  <si>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</si>
  <si>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</si>
  <si>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</si>
  <si>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</si>
  <si>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</si>
  <si>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</si>
  <si>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</si>
  <si>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</si>
  <si>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</si>
  <si>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</si>
  <si>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</si>
  <si>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</si>
  <si>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</si>
  <si>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</si>
  <si>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</si>
  <si>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</si>
  <si>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</si>
  <si>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</si>
  <si>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</si>
  <si>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</si>
  <si>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</si>
  <si>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</si>
  <si>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</si>
  <si>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</si>
  <si>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</si>
  <si>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</si>
  <si>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</si>
  <si>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</si>
  <si>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</si>
  <si>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</si>
  <si>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</si>
  <si>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</si>
  <si>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</si>
  <si>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</si>
  <si>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</si>
  <si>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</si>
  <si>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</si>
  <si>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</si>
  <si>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</si>
  <si>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</si>
  <si>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</si>
  <si>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</si>
  <si>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</si>
  <si>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</si>
  <si>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</si>
  <si>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</si>
  <si>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</si>
  <si>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</si>
  <si>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</si>
  <si>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</si>
  <si>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</si>
  <si>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</si>
  <si>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</si>
  <si>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</si>
  <si>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</si>
  <si>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</si>
  <si>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</si>
  <si>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</si>
  <si>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</si>
  <si>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</si>
  <si>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</si>
  <si>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</si>
  <si>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</si>
  <si>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</si>
  <si>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</si>
  <si>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</si>
  <si>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</si>
  <si>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</si>
  <si>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</si>
  <si>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</si>
  <si>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</si>
  <si>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</si>
  <si>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</si>
  <si>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</si>
  <si>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</si>
  <si>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</si>
  <si>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</si>
  <si>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</si>
  <si>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</si>
  <si>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</si>
  <si>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</si>
  <si>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</si>
  <si>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</si>
  <si>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</si>
  <si>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</si>
  <si>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</si>
  <si>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</si>
  <si>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</si>
  <si>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</si>
  <si>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</si>
  <si>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</si>
  <si>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</si>
  <si>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</si>
  <si>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</si>
  <si>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</si>
  <si>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</si>
  <si>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</si>
  <si>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</si>
  <si>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</si>
  <si>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</si>
  <si>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</si>
  <si>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</si>
  <si>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</si>
  <si>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</si>
  <si>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</si>
  <si>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</si>
  <si>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</si>
  <si>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</si>
  <si>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</si>
  <si>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</si>
  <si>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</si>
  <si>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</si>
  <si>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</si>
  <si>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</si>
  <si>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</si>
  <si>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</si>
  <si>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</si>
  <si>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</si>
  <si>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</si>
  <si>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</si>
  <si>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</si>
  <si>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</si>
  <si>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</si>
  <si>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</si>
  <si>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</si>
  <si>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</si>
  <si>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</si>
  <si>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</si>
  <si>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</si>
  <si>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</si>
  <si>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</si>
  <si>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</si>
  <si>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</si>
  <si>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</si>
  <si>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</si>
  <si>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</si>
  <si>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</si>
  <si>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</si>
  <si>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</si>
  <si>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</si>
  <si>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</si>
  <si>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</si>
  <si>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</si>
  <si>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</si>
  <si>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</si>
  <si>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</si>
  <si>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</si>
  <si>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</si>
  <si>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</si>
  <si>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</si>
  <si>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</si>
  <si>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</si>
  <si>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</si>
  <si>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</si>
  <si>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</si>
  <si>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</si>
  <si>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</si>
  <si>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</si>
  <si>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</si>
  <si>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</si>
  <si>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</si>
  <si>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</si>
  <si>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</si>
  <si>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</si>
  <si>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</si>
  <si>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</si>
  <si>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</si>
  <si>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</si>
  <si>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</si>
  <si>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</si>
  <si>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</si>
  <si>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</si>
  <si>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</si>
  <si>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</si>
  <si>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</si>
  <si>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</si>
  <si>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</si>
  <si>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</si>
  <si>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</si>
  <si>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</si>
  <si>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</si>
  <si>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</si>
  <si>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</si>
  <si>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</si>
  <si>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</si>
  <si>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</si>
  <si>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</si>
  <si>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</si>
  <si>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</si>
  <si>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</si>
  <si>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</si>
  <si>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</si>
  <si>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</si>
  <si>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</si>
  <si>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</si>
  <si>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</si>
  <si>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</si>
  <si>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</si>
  <si>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</si>
  <si>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</si>
  <si>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</si>
  <si>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</si>
  <si>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</si>
  <si>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</si>
  <si>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</si>
  <si>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</si>
  <si>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</si>
  <si>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</si>
  <si>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</si>
  <si>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</si>
  <si>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</si>
  <si>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</si>
  <si>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</si>
  <si>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</si>
  <si>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</si>
  <si>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</si>
  <si>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</si>
  <si>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</si>
  <si>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</si>
  <si>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</si>
  <si>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</si>
  <si>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</si>
  <si>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</si>
  <si>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</si>
  <si>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</si>
  <si>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</si>
  <si>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</si>
  <si>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</si>
  <si>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</si>
  <si>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</si>
  <si>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</si>
  <si>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</si>
  <si>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</si>
  <si>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</si>
  <si>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</si>
  <si>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</si>
  <si>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</si>
  <si>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</si>
  <si>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</si>
  <si>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</si>
  <si>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</si>
  <si>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</si>
  <si>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</si>
  <si>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</si>
  <si>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</si>
  <si>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</si>
  <si>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</si>
  <si>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</si>
  <si>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</si>
  <si>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</si>
  <si>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</si>
  <si>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</si>
  <si>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</si>
  <si>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</si>
  <si>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</si>
  <si>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</si>
  <si>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</si>
  <si>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</si>
  <si>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</si>
  <si>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</si>
  <si>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</si>
  <si>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</si>
  <si>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</si>
  <si>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</si>
  <si>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</si>
  <si>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</si>
  <si>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</si>
  <si>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</si>
  <si>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</si>
  <si>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</si>
  <si>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</si>
  <si>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</si>
  <si>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</si>
  <si>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</si>
  <si>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</si>
  <si>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</si>
  <si>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</si>
  <si>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</si>
  <si>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</si>
  <si>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</si>
  <si>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</si>
  <si>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</si>
  <si>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</si>
  <si>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</si>
  <si>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</si>
  <si>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</si>
  <si>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</si>
  <si>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</si>
  <si>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</si>
  <si>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</si>
  <si>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</si>
  <si>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</si>
  <si>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</si>
  <si>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</si>
  <si>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</si>
  <si>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</si>
  <si>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</si>
  <si>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</si>
  <si>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</si>
  <si>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</si>
  <si>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</si>
  <si>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</si>
  <si>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</si>
  <si>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</si>
  <si>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</si>
  <si>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</si>
  <si>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</si>
  <si>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</si>
  <si>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</si>
  <si>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</si>
  <si>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</si>
  <si>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</si>
  <si>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</si>
  <si>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</si>
  <si>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</si>
  <si>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</si>
  <si>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</si>
  <si>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</si>
  <si>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</si>
  <si>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</si>
  <si>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</si>
  <si>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</si>
  <si>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</si>
  <si>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</si>
  <si>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</si>
  <si>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</si>
  <si>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</si>
  <si>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</si>
  <si>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</si>
  <si>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</si>
  <si>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</si>
  <si>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</si>
  <si>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</si>
  <si>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</si>
  <si>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</si>
  <si>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</si>
  <si>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</si>
  <si>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</si>
  <si>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</si>
  <si>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</si>
  <si>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</si>
  <si>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</si>
  <si>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</si>
  <si>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</si>
  <si>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</si>
  <si>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</si>
  <si>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</si>
  <si>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</si>
  <si>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</si>
  <si>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</si>
  <si>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</si>
  <si>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</si>
  <si>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</si>
  <si>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</si>
  <si>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</si>
  <si>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</si>
  <si>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</si>
  <si>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</si>
  <si>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</si>
  <si>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</si>
  <si>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</si>
  <si>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</si>
  <si>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</si>
  <si>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</si>
  <si>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</si>
  <si>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</si>
  <si>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</si>
  <si>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</si>
  <si>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</si>
  <si>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</si>
  <si>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</si>
  <si>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</si>
  <si>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</si>
  <si>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</si>
  <si>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</si>
  <si>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</si>
  <si>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</si>
  <si>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</si>
  <si>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</si>
  <si>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</si>
  <si>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</si>
  <si>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</si>
  <si>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</si>
  <si>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</si>
  <si>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</si>
  <si>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</si>
  <si>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</si>
  <si>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</si>
  <si>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</si>
  <si>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</si>
  <si>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</si>
  <si>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</si>
  <si>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</si>
  <si>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</si>
  <si>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</si>
  <si>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</si>
  <si>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</si>
  <si>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</si>
  <si>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</si>
  <si>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</si>
  <si>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</si>
  <si>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</si>
  <si>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</si>
  <si>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</si>
  <si>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</si>
  <si>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</si>
  <si>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</si>
  <si>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</si>
  <si>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</si>
  <si>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</si>
  <si>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</si>
  <si>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</si>
  <si>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</si>
  <si>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</si>
  <si>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</si>
  <si>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</si>
  <si>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</si>
  <si>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</si>
  <si>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</si>
  <si>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</si>
  <si>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</si>
  <si>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</si>
  <si>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</si>
  <si>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</si>
  <si>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</si>
  <si>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</si>
  <si>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</si>
  <si>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</si>
  <si>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</si>
  <si>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</si>
  <si>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</si>
  <si>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</si>
  <si>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</si>
  <si>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</si>
  <si>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</si>
  <si>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</si>
  <si>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</si>
  <si>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</si>
  <si>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</si>
  <si>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</si>
  <si>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</si>
  <si>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</si>
  <si>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</si>
  <si>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</si>
  <si>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</si>
  <si>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</si>
  <si>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</si>
  <si>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</si>
  <si>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</si>
  <si>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</si>
  <si>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</si>
  <si>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</si>
  <si>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</si>
  <si>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</si>
  <si>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</si>
  <si>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</si>
  <si>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</si>
  <si>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</si>
  <si>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</si>
  <si>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</si>
  <si>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</si>
  <si>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</si>
  <si>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</si>
  <si>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</si>
  <si>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</si>
  <si>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</si>
  <si>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</si>
  <si>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</si>
  <si>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</si>
  <si>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</si>
  <si>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</si>
  <si>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</si>
  <si>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</si>
  <si>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</si>
  <si>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</si>
  <si>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</si>
  <si>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</si>
  <si>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</si>
  <si>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</si>
  <si>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</si>
  <si>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</si>
  <si>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</si>
  <si>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</si>
  <si>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</si>
  <si>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</si>
  <si>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</si>
  <si>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</si>
  <si>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</si>
  <si>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</si>
  <si>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</si>
  <si>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</si>
  <si>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</si>
  <si>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</si>
  <si>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</si>
  <si>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</si>
  <si>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</si>
  <si>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</si>
  <si>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</si>
  <si>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</si>
  <si>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</si>
  <si>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</si>
  <si>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</si>
  <si>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</si>
  <si>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</si>
  <si>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</si>
  <si>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</si>
  <si>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</si>
  <si>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</si>
  <si>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</si>
  <si>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</si>
  <si>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</si>
  <si>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</si>
  <si>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</si>
  <si>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</si>
  <si>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</si>
  <si>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</si>
  <si>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</si>
  <si>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</si>
  <si>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</si>
  <si>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</si>
  <si>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</si>
  <si>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</si>
  <si>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</si>
  <si>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</si>
  <si>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</si>
  <si>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</si>
  <si>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</si>
  <si>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</si>
  <si>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</si>
  <si>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</si>
  <si>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</si>
  <si>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</si>
  <si>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</si>
  <si>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</si>
  <si>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</si>
  <si>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</si>
  <si>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</si>
  <si>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</si>
  <si>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</si>
  <si>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</si>
  <si>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</si>
  <si>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</si>
  <si>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</si>
  <si>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</si>
  <si>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</si>
  <si>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</si>
  <si>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</si>
  <si>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</si>
  <si>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</si>
  <si>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</si>
  <si>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</si>
  <si>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</si>
  <si>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</si>
  <si>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</si>
  <si>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</si>
  <si>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</si>
  <si>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</si>
  <si>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</si>
  <si>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</si>
  <si>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</si>
  <si>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</si>
  <si>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</si>
  <si>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</si>
  <si>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</si>
  <si>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</si>
  <si>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</si>
  <si>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</si>
  <si>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</si>
  <si>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</si>
  <si>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</si>
  <si>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</si>
  <si>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</si>
  <si>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</si>
  <si>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</si>
  <si>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</si>
  <si>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</si>
  <si>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</si>
  <si>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</si>
  <si>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</si>
  <si>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</si>
  <si>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</si>
  <si>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</si>
  <si>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</si>
  <si>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</si>
  <si>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</si>
  <si>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</si>
  <si>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</si>
  <si>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</si>
  <si>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</si>
  <si>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</si>
  <si>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</si>
  <si>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</si>
  <si>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</si>
  <si>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</si>
  <si>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</si>
  <si>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</si>
  <si>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</si>
  <si>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</si>
  <si>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</si>
  <si>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</si>
  <si>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</si>
  <si>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</si>
  <si>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</si>
  <si>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</si>
  <si>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</si>
  <si>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</si>
  <si>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</si>
  <si>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</si>
  <si>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</si>
  <si>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</si>
  <si>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</si>
  <si>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</si>
  <si>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</si>
  <si>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</si>
  <si>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</si>
  <si>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</si>
  <si>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</si>
  <si>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</si>
  <si>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</si>
  <si>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</si>
  <si>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</si>
  <si>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</si>
  <si>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</si>
  <si>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</si>
  <si>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</si>
  <si>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</si>
  <si>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</si>
  <si>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</si>
  <si>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</si>
  <si>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</si>
  <si>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</si>
  <si>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</si>
  <si>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</si>
  <si>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</si>
  <si>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</si>
  <si>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</si>
  <si>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</si>
  <si>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</si>
  <si>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</si>
  <si>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</si>
  <si>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</si>
  <si>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</si>
  <si>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</si>
  <si>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</si>
  <si>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</si>
  <si>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</si>
  <si>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</si>
  <si>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</si>
  <si>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</si>
  <si>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</si>
  <si>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</si>
  <si>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</si>
  <si>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</si>
  <si>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</si>
  <si>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</si>
  <si>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</si>
  <si>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</si>
  <si>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</si>
  <si>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</si>
  <si>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</si>
  <si>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</si>
  <si>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</si>
  <si>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</si>
  <si>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</si>
  <si>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</si>
  <si>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</si>
  <si>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</si>
  <si>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</si>
  <si>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</si>
  <si>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</si>
  <si>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</si>
  <si>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</si>
  <si>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</si>
  <si>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</si>
  <si>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</si>
  <si>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</si>
  <si>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</si>
  <si>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</si>
  <si>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</si>
  <si>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</si>
  <si>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</si>
  <si>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</si>
  <si>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</si>
  <si>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</si>
  <si>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</si>
  <si>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</si>
  <si>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</si>
  <si>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</si>
  <si>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</si>
  <si>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</si>
  <si>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</si>
  <si>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</si>
  <si>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</si>
  <si>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</si>
  <si>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</si>
  <si>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</si>
  <si>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</si>
  <si>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</si>
  <si>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</si>
  <si>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</si>
  <si>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</si>
  <si>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</si>
  <si>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</si>
  <si>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</si>
  <si>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</si>
  <si>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</si>
  <si>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</si>
  <si>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</si>
  <si>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</si>
  <si>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</si>
  <si>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</si>
  <si>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</si>
  <si>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</si>
  <si>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</si>
  <si>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</si>
  <si>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</si>
  <si>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</si>
  <si>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</si>
  <si>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</si>
  <si>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</si>
  <si>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</si>
  <si>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</si>
  <si>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</si>
  <si>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</si>
  <si>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</si>
  <si>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</si>
  <si>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</si>
  <si>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</si>
  <si>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</si>
  <si>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</si>
  <si>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</si>
  <si>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</si>
  <si>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</si>
  <si>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</si>
  <si>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</si>
  <si>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</si>
  <si>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</si>
  <si>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</si>
  <si>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</si>
  <si>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</si>
  <si>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</si>
  <si>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</si>
  <si>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</si>
  <si>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</si>
  <si>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</si>
  <si>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</si>
  <si>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</si>
  <si>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</si>
  <si>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</si>
  <si>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</si>
  <si>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</si>
  <si>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</si>
  <si>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</si>
  <si>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</si>
  <si>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</si>
  <si>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</si>
  <si>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</si>
  <si>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</si>
  <si>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</si>
  <si>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</si>
  <si>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</si>
  <si>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</si>
  <si>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</si>
  <si>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</si>
  <si>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</si>
  <si>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</si>
  <si>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</si>
  <si>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</si>
  <si>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</si>
  <si>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</si>
  <si>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</si>
  <si>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</si>
  <si>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</si>
  <si>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</si>
  <si>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</si>
  <si>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</si>
  <si>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</si>
  <si>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</si>
  <si>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</si>
  <si>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</si>
  <si>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</si>
  <si>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</si>
  <si>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</si>
  <si>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</si>
  <si>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</si>
  <si>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</si>
  <si>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</si>
  <si>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</si>
  <si>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</si>
  <si>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</si>
  <si>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</si>
  <si>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</si>
  <si>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</si>
  <si>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</si>
  <si>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</si>
  <si>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</si>
  <si>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</si>
  <si>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</si>
  <si>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</si>
  <si>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</si>
  <si>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</si>
  <si>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</si>
  <si>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</si>
  <si>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</si>
  <si>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</si>
  <si>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</si>
  <si>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</si>
  <si>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</si>
  <si>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</si>
  <si>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</si>
  <si>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</si>
  <si>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</si>
  <si>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</si>
  <si>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</si>
  <si>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</si>
  <si>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</si>
  <si>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</si>
  <si>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</si>
  <si>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</si>
  <si>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</si>
  <si>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</si>
  <si>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</si>
  <si>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</si>
  <si>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</si>
  <si>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</si>
  <si>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</si>
  <si>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</si>
  <si>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</si>
  <si>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</si>
  <si>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</si>
  <si>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</si>
  <si>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</si>
  <si>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</si>
  <si>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</si>
  <si>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</si>
  <si>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</si>
  <si>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</si>
  <si>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</si>
  <si>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</si>
  <si>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</si>
  <si>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</si>
  <si>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</si>
  <si>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</si>
  <si>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</si>
  <si>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</si>
  <si>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</si>
  <si>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</si>
  <si>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</si>
  <si>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</si>
  <si>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</si>
  <si>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</si>
  <si>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</si>
  <si>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</si>
  <si>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</si>
  <si>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</si>
  <si>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</si>
  <si>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</si>
  <si>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</si>
  <si>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</si>
  <si>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</si>
  <si>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</si>
  <si>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</si>
  <si>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</si>
  <si>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</si>
  <si>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</si>
  <si>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</si>
  <si>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</si>
  <si>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</si>
  <si>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</si>
  <si>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</si>
  <si>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</si>
  <si>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</si>
  <si>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</si>
  <si>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</si>
  <si>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</si>
  <si>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</si>
  <si>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</si>
  <si>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</si>
  <si>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</si>
  <si>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</si>
  <si>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</si>
  <si>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</si>
  <si>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</si>
  <si>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</si>
  <si>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</si>
  <si>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</si>
  <si>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</si>
  <si>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</si>
  <si>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</si>
  <si>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</si>
  <si>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</si>
  <si>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</si>
  <si>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</si>
  <si>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</si>
  <si>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</si>
  <si>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</si>
  <si>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</si>
  <si>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</si>
  <si>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</si>
  <si>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</si>
  <si>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</si>
  <si>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</si>
  <si>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</si>
  <si>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</si>
  <si>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</si>
  <si>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</si>
  <si>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</si>
  <si>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</si>
  <si>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</si>
  <si>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</si>
  <si>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</si>
  <si>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</si>
  <si>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</si>
  <si>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</si>
  <si>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</si>
  <si>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</si>
  <si>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</si>
  <si>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</si>
  <si>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</si>
  <si>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</si>
  <si>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</si>
  <si>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</si>
  <si>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</si>
  <si>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</si>
  <si>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</si>
  <si>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</si>
  <si>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</si>
  <si>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</si>
  <si>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</si>
  <si>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</si>
  <si>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</si>
  <si>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</si>
  <si>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</si>
  <si>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</si>
  <si>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</si>
  <si>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</si>
  <si>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</si>
  <si>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</si>
  <si>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</si>
  <si>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</si>
  <si>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</si>
  <si>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</si>
  <si>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</si>
  <si>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</si>
  <si>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</si>
  <si>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</si>
  <si>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</si>
  <si>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</si>
  <si>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</si>
  <si>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</si>
  <si>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</si>
  <si>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</si>
  <si>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</si>
  <si>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</si>
  <si>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</si>
  <si>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</si>
  <si>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</si>
  <si>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</si>
  <si>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</si>
  <si>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</si>
  <si>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</si>
  <si>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</si>
  <si>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</si>
  <si>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</si>
  <si>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</si>
  <si>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</si>
  <si>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</si>
  <si>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</si>
  <si>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</si>
  <si>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</si>
  <si>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</si>
  <si>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</si>
  <si>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</si>
  <si>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</si>
  <si>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</si>
  <si>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</si>
  <si>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</si>
  <si>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</si>
  <si>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</si>
  <si>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</si>
  <si>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</si>
  <si>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</si>
  <si>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</si>
  <si>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</si>
  <si>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</si>
  <si>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</si>
  <si>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</si>
  <si>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</si>
  <si>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</si>
  <si>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</si>
  <si>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</si>
  <si>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</si>
  <si>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</si>
  <si>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</si>
  <si>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</si>
  <si>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</si>
  <si>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</si>
  <si>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</si>
  <si>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</si>
  <si>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</si>
  <si>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</si>
  <si>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</si>
  <si>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</si>
  <si>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</si>
  <si>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</si>
  <si>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</si>
  <si>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</si>
  <si>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</si>
  <si>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</si>
  <si>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</si>
  <si>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</si>
  <si>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</si>
  <si>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</si>
  <si>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</si>
  <si>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</si>
  <si>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</si>
  <si>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</si>
  <si>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</si>
  <si>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</si>
  <si>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</si>
  <si>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</si>
  <si>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</si>
  <si>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</si>
  <si>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</si>
  <si>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</si>
  <si>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</si>
  <si>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</si>
  <si>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</si>
  <si>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</si>
  <si>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</si>
  <si>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</si>
  <si>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</si>
  <si>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</si>
  <si>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</si>
  <si>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</si>
  <si>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</si>
  <si>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</si>
  <si>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</si>
  <si>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</si>
  <si>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</si>
  <si>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</si>
  <si>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</si>
  <si>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</si>
  <si>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</si>
  <si>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</si>
  <si>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</si>
  <si>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</si>
  <si>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</si>
  <si>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</si>
  <si>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</si>
  <si>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</si>
  <si>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</si>
  <si>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</si>
  <si>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</si>
  <si>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</si>
  <si>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</si>
  <si>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</si>
  <si>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</si>
  <si>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</si>
  <si>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</si>
  <si>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</si>
  <si>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</si>
  <si>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</si>
  <si>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</si>
  <si>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</si>
  <si>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</si>
  <si>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</si>
  <si>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</si>
  <si>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</si>
  <si>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</si>
  <si>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</si>
  <si>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</si>
  <si>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</si>
  <si>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</si>
  <si>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</si>
  <si>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</si>
  <si>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</si>
  <si>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</si>
  <si>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</si>
  <si>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</si>
  <si>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</si>
  <si>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</si>
  <si>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</si>
  <si>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</si>
  <si>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</si>
  <si>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</si>
  <si>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</si>
  <si>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</si>
  <si>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</si>
  <si>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</si>
  <si>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</si>
  <si>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</si>
  <si>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</si>
  <si>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</si>
  <si>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</si>
  <si>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</si>
  <si>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</si>
  <si>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</si>
  <si>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</si>
  <si>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</si>
  <si>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</si>
  <si>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</si>
  <si>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</si>
  <si>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</si>
  <si>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</si>
  <si>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</si>
  <si>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</si>
  <si>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</si>
  <si>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</si>
  <si>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</si>
  <si>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</si>
  <si>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</si>
  <si>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</si>
  <si>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</si>
  <si>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</si>
  <si>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</si>
  <si>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</si>
  <si>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</si>
  <si>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</si>
  <si>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</si>
  <si>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</si>
  <si>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</si>
  <si>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</si>
  <si>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</si>
  <si>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</si>
  <si>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</si>
  <si>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</si>
  <si>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</si>
  <si>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</si>
  <si>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</si>
  <si>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</si>
  <si>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</si>
  <si>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</si>
  <si>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</si>
  <si>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</si>
  <si>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</si>
  <si>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</si>
  <si>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</si>
  <si>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</si>
  <si>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</si>
  <si>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</si>
  <si>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</si>
  <si>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</si>
  <si>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</si>
  <si>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</si>
  <si>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</si>
  <si>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</si>
  <si>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</si>
  <si>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</si>
  <si>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</si>
  <si>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</si>
  <si>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</si>
  <si>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</si>
  <si>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</si>
  <si>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</si>
  <si>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</si>
  <si>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</si>
  <si>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</si>
  <si>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</si>
  <si>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</si>
  <si>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</si>
  <si>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</si>
  <si>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</si>
  <si>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</si>
  <si>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</si>
  <si>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</si>
  <si>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</si>
  <si>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</si>
  <si>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</si>
  <si>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</si>
  <si>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</si>
  <si>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</si>
  <si>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</si>
  <si>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</si>
  <si>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</si>
  <si>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</si>
  <si>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</si>
  <si>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</si>
  <si>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</si>
  <si>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</si>
  <si>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</si>
  <si>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</si>
  <si>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</si>
  <si>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</si>
  <si>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</si>
  <si>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</si>
  <si>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</si>
  <si>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</si>
  <si>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</si>
  <si>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</si>
  <si>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</si>
  <si>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</si>
  <si>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</si>
  <si>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</si>
  <si>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</si>
  <si>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</si>
  <si>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</si>
  <si>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</si>
  <si>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</si>
  <si>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</si>
  <si>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</si>
  <si>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</si>
  <si>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</si>
  <si>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</si>
  <si>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</si>
  <si>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</si>
  <si>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</si>
  <si>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</si>
  <si>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</si>
  <si>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</si>
  <si>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</si>
  <si>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</si>
  <si>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</si>
  <si>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</si>
  <si>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</si>
  <si>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</si>
  <si>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</si>
  <si>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</si>
  <si>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</si>
  <si>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</si>
  <si>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</si>
  <si>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</si>
  <si>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</si>
  <si>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</si>
  <si>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</si>
  <si>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</si>
  <si>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</si>
  <si>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</si>
  <si>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</si>
  <si>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</si>
  <si>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</si>
  <si>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</si>
  <si>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</si>
  <si>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</si>
  <si>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</si>
  <si>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</si>
  <si>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</si>
  <si>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</si>
  <si>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</si>
  <si>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</si>
  <si>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</si>
  <si>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</si>
  <si>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</si>
  <si>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</si>
  <si>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</si>
  <si>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</si>
  <si>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</si>
  <si>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</si>
  <si>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</si>
  <si>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</si>
  <si>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</si>
  <si>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</si>
  <si>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</si>
  <si>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</si>
  <si>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</si>
  <si>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</si>
  <si>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</si>
  <si>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</si>
  <si>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</si>
  <si>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</si>
  <si>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</si>
  <si>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</si>
  <si>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</si>
  <si>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</si>
  <si>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</si>
  <si>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</si>
  <si>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</si>
  <si>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</si>
  <si>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</si>
  <si>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</si>
  <si>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</si>
  <si>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</si>
  <si>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</si>
  <si>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</si>
  <si>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</si>
  <si>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</si>
  <si>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</si>
  <si>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</si>
  <si>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</si>
  <si>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</si>
  <si>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</si>
  <si>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</si>
  <si>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</si>
  <si>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</si>
  <si>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</si>
  <si>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</si>
  <si>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</si>
  <si>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</si>
  <si>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</si>
  <si>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</si>
  <si>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</si>
  <si>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</si>
  <si>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</si>
  <si>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</si>
  <si>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</si>
  <si>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</si>
  <si>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</si>
  <si>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</si>
  <si>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</si>
  <si>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</si>
  <si>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</si>
  <si>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</si>
  <si>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</si>
  <si>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</si>
  <si>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</si>
  <si>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</si>
  <si>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</si>
  <si>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</si>
  <si>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</si>
  <si>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</si>
  <si>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</si>
  <si>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</si>
  <si>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</si>
  <si>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</si>
  <si>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</si>
  <si>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</si>
  <si>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</si>
  <si>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</si>
  <si>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</si>
  <si>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</si>
  <si>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</si>
  <si>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</si>
  <si>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</si>
  <si>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</si>
  <si>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</si>
  <si>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</si>
  <si>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</si>
  <si>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</si>
  <si>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</si>
  <si>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</si>
  <si>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</si>
  <si>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</si>
  <si>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</si>
  <si>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</si>
  <si>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</si>
  <si>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</si>
  <si>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</si>
  <si>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</si>
  <si>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</si>
  <si>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</si>
  <si>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</si>
  <si>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</si>
  <si>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</si>
  <si>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</si>
  <si>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</si>
  <si>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</si>
  <si>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</si>
  <si>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</si>
  <si>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</si>
  <si>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</si>
  <si>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</si>
  <si>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</si>
  <si>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</si>
  <si>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</si>
  <si>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</si>
  <si>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</si>
  <si>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</si>
  <si>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</si>
  <si>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</si>
  <si>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</si>
  <si>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</si>
  <si>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</si>
  <si>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</si>
  <si>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</si>
  <si>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</si>
  <si>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</si>
  <si>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</si>
  <si>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</si>
  <si>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</si>
  <si>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</si>
  <si>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</si>
  <si>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</si>
  <si>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</si>
  <si>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</si>
  <si>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</si>
  <si>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</si>
  <si>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</si>
  <si>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</si>
  <si>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</si>
  <si>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</si>
  <si>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</si>
  <si>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</si>
  <si>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</si>
  <si>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</si>
  <si>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</si>
  <si>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</si>
  <si>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</si>
  <si>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</si>
  <si>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</si>
  <si>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</si>
  <si>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</si>
  <si>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</si>
  <si>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</si>
  <si>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</si>
  <si>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</si>
  <si>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</si>
  <si>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</si>
  <si>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</si>
  <si>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</si>
  <si>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</si>
  <si>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</si>
  <si>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</si>
  <si>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</si>
  <si>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</si>
  <si>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</si>
  <si>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</si>
  <si>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</si>
  <si>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</si>
  <si>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</si>
  <si>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</si>
  <si>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</si>
  <si>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</si>
  <si>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</si>
  <si>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</si>
  <si>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</si>
  <si>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</si>
  <si>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</si>
  <si>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</si>
  <si>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</si>
  <si>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</si>
  <si>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</si>
  <si>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</si>
  <si>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</si>
  <si>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</si>
  <si>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</si>
  <si>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</si>
  <si>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</si>
  <si>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</si>
  <si>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</si>
  <si>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</si>
  <si>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</si>
  <si>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</si>
  <si>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</si>
  <si>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</si>
  <si>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</si>
  <si>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</si>
  <si>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</si>
  <si>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</si>
  <si>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</si>
  <si>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</si>
  <si>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</si>
  <si>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</si>
  <si>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</si>
  <si>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</si>
  <si>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</si>
  <si>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</si>
  <si>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</si>
  <si>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</si>
  <si>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</si>
  <si>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</si>
  <si>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</si>
  <si>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</si>
  <si>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</si>
  <si>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</si>
  <si>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</si>
  <si>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</si>
  <si>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</si>
  <si>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</si>
  <si>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</si>
  <si>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</si>
  <si>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</si>
  <si>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</si>
  <si>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</si>
  <si>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</si>
  <si>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</si>
  <si>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</si>
  <si>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</si>
  <si>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</si>
  <si>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</si>
  <si>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</si>
  <si>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</si>
  <si>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</si>
  <si>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</si>
  <si>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</si>
  <si>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</si>
  <si>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</si>
  <si>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</si>
  <si>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</si>
  <si>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</si>
  <si>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</si>
  <si>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</si>
  <si>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</si>
  <si>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</si>
  <si>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</si>
  <si>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</si>
  <si>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</si>
  <si>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</si>
  <si>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</si>
  <si>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</si>
  <si>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</si>
  <si>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</si>
  <si>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</si>
  <si>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</si>
  <si>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</si>
  <si>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</si>
  <si>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</si>
  <si>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</si>
  <si>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</si>
  <si>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</si>
  <si>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</si>
  <si>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</si>
  <si>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</si>
  <si>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</si>
  <si>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</si>
  <si>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</si>
  <si>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</si>
  <si>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</si>
  <si>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</si>
  <si>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</si>
  <si>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</si>
  <si>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</si>
  <si>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</si>
  <si>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</si>
  <si>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</si>
  <si>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</si>
  <si>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</si>
  <si>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</si>
  <si>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</si>
  <si>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</si>
  <si>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</si>
  <si>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</si>
  <si>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</si>
  <si>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</si>
  <si>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</si>
  <si>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</si>
  <si>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</si>
  <si>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</si>
  <si>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</si>
  <si>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</si>
  <si>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</si>
  <si>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</si>
  <si>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</si>
  <si>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</si>
  <si>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</si>
  <si>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</si>
  <si>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</si>
  <si>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</si>
  <si>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</si>
  <si>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</si>
  <si>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</si>
  <si>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</si>
  <si>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</si>
  <si>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</si>
  <si>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</si>
  <si>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</si>
  <si>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</si>
  <si>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</si>
  <si>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</si>
  <si>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</si>
  <si>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</si>
  <si>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</si>
  <si>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</si>
  <si>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</si>
  <si>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</si>
  <si>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</si>
  <si>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</si>
  <si>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</si>
  <si>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</si>
  <si>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</si>
  <si>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</si>
  <si>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</si>
  <si>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</si>
  <si>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</si>
  <si>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</si>
  <si>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</si>
  <si>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</si>
  <si>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</si>
  <si>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</si>
  <si>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</si>
  <si>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</si>
  <si>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</si>
  <si>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</si>
  <si>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</si>
  <si>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</si>
  <si>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</si>
  <si>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</si>
  <si>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</si>
  <si>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</si>
  <si>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</si>
  <si>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</si>
  <si>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</si>
  <si>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</si>
  <si>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</si>
  <si>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</si>
  <si>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</si>
  <si>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</si>
  <si>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</si>
  <si>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</si>
  <si>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</si>
  <si>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</si>
  <si>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</si>
  <si>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</si>
  <si>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</si>
  <si>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</si>
  <si>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</si>
  <si>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</si>
  <si>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</si>
  <si>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</si>
  <si>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</si>
  <si>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</si>
  <si>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</si>
  <si>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</si>
  <si>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</si>
  <si>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</si>
  <si>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</si>
  <si>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</si>
  <si>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</si>
  <si>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</si>
  <si>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</si>
  <si>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</si>
  <si>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</si>
  <si>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</si>
  <si>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</si>
  <si>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</si>
  <si>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</si>
  <si>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</si>
  <si>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</si>
  <si>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</si>
  <si>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</si>
  <si>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</si>
  <si>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</si>
  <si>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</si>
  <si>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</si>
  <si>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</si>
  <si>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</si>
  <si>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</si>
  <si>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</si>
  <si>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</si>
  <si>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</si>
  <si>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</si>
  <si>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</si>
  <si>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</si>
  <si>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</si>
  <si>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</si>
  <si>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</si>
  <si>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</si>
  <si>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</si>
  <si>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</si>
  <si>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</si>
  <si>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</si>
  <si>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</si>
  <si>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</si>
  <si>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</si>
  <si>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</si>
  <si>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</si>
  <si>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</si>
  <si>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</si>
  <si>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</si>
  <si>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</si>
  <si>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</si>
  <si>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</si>
  <si>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</si>
  <si>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</si>
  <si>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</si>
  <si>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</si>
  <si>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</si>
  <si>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</si>
  <si>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</si>
  <si>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</si>
  <si>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</si>
  <si>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</si>
  <si>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</si>
  <si>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</si>
  <si>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</si>
  <si>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</si>
  <si>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</si>
  <si>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</si>
  <si>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</si>
  <si>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</si>
  <si>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</si>
  <si>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</si>
  <si>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</si>
  <si>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</si>
  <si>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</si>
  <si>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</si>
  <si>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</si>
  <si>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</si>
  <si>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</si>
  <si>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</si>
  <si>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</si>
  <si>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</si>
  <si>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</si>
  <si>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</si>
  <si>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</si>
  <si>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</si>
  <si>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</si>
  <si>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</si>
  <si>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</si>
  <si>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</si>
  <si>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</si>
  <si>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</si>
  <si>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</si>
  <si>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</si>
  <si>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</si>
  <si>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</si>
  <si>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</si>
  <si>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</si>
  <si>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</si>
  <si>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</si>
  <si>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</si>
  <si>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</si>
  <si>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</si>
  <si>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</si>
  <si>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</si>
  <si>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</si>
  <si>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</si>
  <si>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</si>
  <si>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</si>
  <si>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</si>
  <si>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</si>
  <si>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</si>
  <si>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</si>
  <si>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</si>
  <si>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</si>
  <si>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</si>
  <si>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</si>
  <si>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</si>
  <si>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</si>
  <si>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</si>
  <si>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</si>
  <si>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</si>
  <si>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</si>
  <si>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</si>
  <si>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</si>
  <si>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</si>
  <si>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</si>
  <si>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</si>
  <si>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</si>
  <si>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</si>
  <si>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</si>
  <si>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</si>
  <si>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</si>
  <si>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</si>
  <si>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</si>
  <si>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</si>
  <si>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</si>
  <si>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</si>
  <si>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</si>
  <si>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</si>
  <si>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</si>
  <si>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</si>
  <si>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</si>
  <si>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</si>
  <si>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</si>
  <si>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</si>
  <si>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</si>
  <si>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</si>
  <si>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</si>
  <si>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</si>
  <si>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</si>
  <si>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</si>
  <si>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</si>
  <si>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</si>
  <si>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</si>
  <si>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</si>
  <si>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</si>
  <si>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</si>
  <si>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</si>
  <si>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</si>
  <si>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</si>
  <si>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</si>
  <si>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</si>
  <si>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</si>
  <si>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</si>
  <si>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</si>
  <si>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</si>
  <si>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</si>
  <si>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</si>
  <si>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</si>
  <si>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</si>
  <si>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</si>
  <si>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</si>
  <si>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</si>
  <si>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</si>
  <si>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</si>
  <si>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</si>
  <si>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</si>
  <si>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</si>
  <si>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</si>
  <si>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</si>
  <si>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</si>
  <si>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</si>
  <si>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</si>
  <si>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</si>
  <si>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</si>
  <si>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</si>
  <si>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</si>
  <si>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</si>
  <si>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</si>
  <si>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</si>
  <si>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</si>
  <si>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</si>
  <si>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</si>
  <si>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</si>
  <si>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</si>
  <si>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</si>
  <si>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</si>
  <si>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</si>
  <si>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</si>
  <si>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</si>
  <si>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</si>
  <si>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</si>
  <si>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</si>
  <si>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</si>
  <si>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</si>
  <si>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</si>
  <si>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</si>
  <si>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</si>
  <si>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</si>
  <si>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</si>
  <si>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</si>
  <si>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</si>
  <si>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</si>
  <si>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</si>
  <si>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</si>
  <si>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</si>
  <si>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</si>
  <si>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</si>
  <si>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</si>
  <si>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</si>
  <si>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</si>
  <si>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</si>
  <si>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</si>
  <si>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</si>
  <si>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</si>
  <si>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</si>
  <si>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</si>
  <si>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</si>
  <si>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</si>
  <si>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</si>
  <si>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</si>
  <si>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</si>
  <si>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</si>
  <si>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</si>
  <si>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</si>
  <si>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</si>
  <si>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</si>
  <si>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</si>
  <si>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</si>
  <si>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</si>
  <si>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</si>
  <si>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</si>
  <si>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</si>
  <si>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</si>
  <si>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</si>
  <si>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</si>
  <si>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</si>
  <si>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</si>
  <si>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</si>
  <si>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</si>
  <si>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</si>
  <si>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</si>
  <si>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</si>
  <si>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</si>
  <si>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</si>
  <si>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</si>
  <si>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</si>
  <si>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</si>
  <si>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</si>
  <si>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</si>
  <si>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</si>
  <si>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</si>
  <si>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</si>
  <si>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</si>
  <si>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</si>
  <si>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</si>
  <si>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</si>
  <si>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</si>
  <si>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</si>
  <si>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</si>
  <si>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</si>
  <si>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</si>
  <si>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</si>
  <si>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</si>
  <si>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</si>
  <si>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</si>
  <si>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</si>
  <si>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</si>
  <si>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</si>
  <si>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</si>
  <si>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</si>
  <si>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</si>
  <si>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</si>
  <si>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</si>
  <si>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</si>
  <si>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</si>
  <si>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</si>
  <si>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</si>
  <si>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</si>
  <si>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</si>
  <si>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</si>
  <si>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</si>
  <si>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</si>
  <si>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</si>
  <si>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</si>
  <si>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</si>
  <si>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</si>
  <si>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</si>
  <si>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</si>
  <si>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</si>
  <si>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</si>
  <si>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</si>
  <si>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</si>
  <si>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</si>
  <si>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</si>
  <si>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</si>
  <si>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</si>
  <si>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</si>
  <si>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</si>
  <si>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</si>
  <si>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</si>
  <si>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</si>
  <si>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</si>
  <si>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</si>
  <si>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</si>
  <si>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</si>
  <si>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</si>
  <si>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</si>
  <si>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</si>
  <si>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</si>
  <si>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</si>
  <si>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</si>
  <si>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</si>
  <si>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</si>
  <si>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</si>
  <si>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</si>
  <si>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</si>
  <si>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</si>
  <si>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</si>
  <si>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</si>
  <si>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</si>
  <si>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</si>
  <si>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</si>
  <si>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</si>
  <si>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</si>
  <si>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</si>
  <si>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</si>
  <si>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</si>
  <si>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</si>
  <si>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</si>
  <si>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</si>
  <si>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</si>
  <si>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</si>
  <si>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</si>
  <si>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</si>
  <si>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</si>
  <si>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</si>
  <si>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</si>
  <si>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</si>
  <si>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</si>
  <si>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</si>
  <si>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</si>
  <si>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</si>
  <si>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</si>
  <si>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</si>
  <si>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</si>
  <si>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</si>
  <si>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</si>
  <si>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</si>
  <si>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</si>
  <si>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</si>
  <si>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</si>
  <si>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</si>
  <si>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</si>
  <si>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</si>
  <si>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</si>
  <si>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</si>
  <si>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</si>
  <si>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</si>
  <si>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</si>
  <si>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</si>
  <si>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</si>
  <si>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</si>
  <si>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</si>
  <si>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</si>
  <si>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</si>
  <si>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</si>
  <si>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</si>
  <si>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</si>
  <si>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</si>
  <si>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</si>
  <si>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</si>
  <si>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</si>
  <si>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</si>
  <si>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</si>
  <si>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</si>
  <si>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</si>
  <si>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</si>
  <si>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</si>
  <si>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</si>
  <si>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</si>
  <si>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</si>
  <si>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</si>
  <si>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</si>
  <si>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</si>
  <si>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</si>
  <si>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</si>
  <si>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</si>
  <si>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</si>
  <si>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</si>
  <si>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</si>
  <si>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</si>
  <si>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</si>
  <si>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</si>
  <si>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</si>
  <si>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</si>
  <si>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</si>
  <si>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</si>
  <si>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</si>
  <si>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</si>
  <si>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</si>
  <si>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</si>
  <si>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</si>
  <si>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</si>
  <si>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</si>
  <si>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</si>
  <si>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</si>
  <si>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</si>
  <si>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</si>
  <si>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</si>
  <si>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</si>
  <si>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</si>
  <si>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</si>
  <si>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</si>
  <si>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</si>
  <si>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</si>
  <si>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</si>
  <si>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</si>
  <si>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</si>
  <si>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</si>
  <si>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</si>
  <si>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</si>
  <si>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</si>
  <si>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</si>
  <si>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</si>
  <si>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</si>
  <si>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</si>
  <si>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</si>
  <si>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</si>
  <si>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</si>
  <si>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</si>
  <si>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</si>
  <si>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</si>
  <si>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</si>
  <si>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</si>
  <si>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</si>
  <si>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</si>
  <si>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</si>
  <si>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</si>
  <si>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</si>
  <si>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</si>
  <si>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</si>
  <si>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</si>
  <si>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</si>
  <si>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</si>
  <si>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</si>
  <si>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</si>
  <si>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</si>
  <si>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</si>
  <si>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</si>
  <si>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</si>
  <si>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</si>
  <si>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</si>
  <si>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</si>
  <si>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</si>
  <si>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</si>
  <si>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</si>
  <si>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</si>
  <si>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</si>
  <si>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</si>
  <si>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</si>
  <si>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</si>
  <si>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</si>
  <si>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</si>
  <si>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</si>
  <si>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</si>
  <si>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</si>
  <si>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</si>
  <si>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</si>
  <si>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</si>
  <si>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</si>
  <si>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</si>
  <si>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</si>
  <si>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</si>
  <si>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</si>
  <si>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</si>
  <si>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</si>
  <si>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</si>
  <si>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</si>
  <si>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</si>
  <si>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</si>
  <si>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</si>
  <si>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</si>
  <si>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</si>
  <si>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</si>
  <si>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</si>
  <si>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</si>
  <si>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</si>
  <si>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</si>
  <si>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</si>
  <si>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</si>
  <si>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</si>
  <si>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</si>
  <si>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</si>
  <si>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</si>
  <si>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</si>
  <si>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</si>
  <si>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</si>
  <si>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</si>
  <si>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</si>
  <si>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</si>
  <si>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</si>
  <si>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</si>
  <si>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</si>
  <si>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</si>
  <si>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</si>
  <si>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</si>
  <si>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</si>
  <si>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</si>
  <si>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</si>
  <si>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</si>
  <si>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</si>
  <si>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</si>
  <si>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</si>
  <si>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</si>
  <si>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</si>
  <si>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</si>
  <si>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</si>
  <si>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</si>
  <si>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</si>
  <si>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</si>
  <si>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</si>
  <si>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</si>
  <si>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</si>
  <si>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</si>
  <si>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</si>
  <si>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</si>
  <si>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</si>
  <si>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</si>
  <si>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</si>
  <si>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</si>
  <si>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</si>
  <si>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</si>
  <si>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</si>
  <si>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</si>
  <si>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</si>
  <si>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</si>
  <si>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</si>
  <si>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</si>
  <si>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</si>
  <si>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</si>
  <si>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</si>
  <si>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</si>
  <si>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</si>
  <si>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</si>
  <si>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</si>
  <si>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</si>
  <si>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</si>
  <si>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</si>
  <si>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</si>
  <si>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</si>
  <si>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</si>
  <si>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</si>
  <si>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</si>
  <si>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</si>
  <si>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</si>
  <si>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</si>
  <si>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</si>
  <si>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</si>
  <si>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</si>
  <si>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</si>
  <si>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</si>
  <si>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</si>
  <si>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</si>
  <si>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</si>
  <si>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</si>
  <si>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</si>
  <si>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</si>
  <si>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</si>
  <si>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</si>
  <si>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</si>
  <si>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</si>
  <si>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</si>
  <si>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</si>
  <si>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</si>
  <si>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</si>
  <si>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</si>
  <si>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</si>
  <si>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</si>
  <si>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</si>
  <si>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</si>
  <si>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</si>
  <si>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</si>
  <si>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</si>
  <si>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</si>
  <si>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</si>
  <si>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</si>
  <si>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</si>
  <si>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</si>
  <si>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</si>
  <si>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</si>
  <si>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</si>
  <si>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</si>
  <si>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</si>
  <si>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</si>
  <si>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</si>
  <si>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</si>
  <si>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</si>
  <si>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</si>
  <si>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</si>
  <si>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</si>
  <si>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</si>
  <si>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</si>
  <si>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</si>
  <si>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</si>
  <si>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</si>
  <si>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</si>
  <si>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</si>
  <si>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</si>
  <si>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</si>
  <si>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</si>
  <si>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</si>
  <si>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</si>
  <si>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</si>
  <si>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</si>
  <si>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</si>
  <si>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</si>
  <si>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</si>
  <si>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</si>
  <si>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</si>
  <si>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</si>
  <si>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</si>
  <si>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</si>
  <si>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</si>
  <si>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</si>
  <si>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</si>
  <si>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</si>
  <si>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</si>
  <si>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</si>
  <si>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</si>
  <si>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</si>
  <si>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</si>
  <si>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</si>
  <si>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</si>
  <si>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</si>
  <si>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</si>
  <si>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</si>
  <si>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</si>
  <si>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</si>
  <si>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</si>
  <si>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</si>
  <si>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</si>
  <si>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</si>
  <si>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</si>
  <si>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</si>
  <si>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</si>
  <si>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</si>
  <si>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</si>
  <si>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</si>
  <si>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</si>
  <si>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</si>
  <si>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</si>
  <si>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</si>
  <si>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</si>
  <si>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</si>
  <si>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</si>
  <si>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</si>
  <si>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</si>
  <si>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</si>
  <si>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</si>
  <si>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</si>
  <si>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</si>
  <si>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</si>
  <si>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</si>
  <si>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</si>
  <si>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</si>
  <si>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</si>
  <si>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</si>
  <si>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</si>
  <si>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</si>
  <si>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</si>
  <si>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</si>
  <si>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</si>
  <si>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</si>
  <si>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</si>
  <si>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</si>
  <si>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</si>
  <si>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</si>
  <si>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</si>
  <si>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</si>
  <si>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</si>
  <si>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</si>
  <si>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</si>
  <si>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</si>
  <si>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</si>
  <si>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</si>
  <si>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</si>
  <si>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</si>
  <si>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</si>
  <si>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</si>
  <si>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</si>
  <si>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</si>
  <si>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</si>
  <si>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</si>
  <si>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</si>
  <si>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</si>
  <si>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</si>
  <si>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</si>
  <si>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</si>
  <si>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</si>
  <si>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</si>
  <si>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</si>
  <si>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</si>
  <si>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</si>
  <si>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</si>
  <si>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</si>
  <si>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</si>
  <si>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</si>
  <si>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</si>
  <si>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</si>
  <si>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</si>
  <si>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</si>
  <si>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</si>
  <si>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</si>
  <si>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</si>
  <si>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</si>
  <si>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</si>
  <si>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</si>
  <si>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</si>
  <si>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</si>
  <si>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</si>
  <si>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</si>
  <si>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</si>
  <si>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</si>
  <si>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</si>
  <si>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</si>
  <si>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</si>
  <si>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</si>
  <si>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</si>
  <si>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</si>
  <si>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</si>
  <si>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</si>
  <si>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</si>
  <si>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</si>
  <si>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</si>
  <si>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</si>
  <si>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</si>
  <si>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</si>
  <si>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</si>
  <si>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</si>
  <si>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</si>
  <si>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</si>
  <si>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</si>
  <si>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</si>
  <si>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</si>
  <si>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</si>
  <si>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</si>
  <si>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</si>
  <si>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</si>
  <si>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</si>
  <si>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</si>
  <si>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</si>
  <si>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</si>
  <si>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</si>
  <si>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</si>
  <si>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</si>
  <si>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</si>
  <si>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</si>
  <si>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</si>
  <si>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</si>
  <si>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</si>
  <si>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</si>
  <si>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</si>
  <si>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</si>
  <si>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</si>
  <si>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</si>
  <si>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</si>
  <si>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</si>
  <si>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</si>
  <si>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</si>
  <si>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</si>
  <si>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</si>
  <si>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</si>
  <si>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</si>
  <si>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</si>
  <si>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</si>
  <si>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</si>
  <si>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</si>
  <si>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</si>
  <si>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</si>
  <si>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</si>
  <si>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</si>
  <si>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</si>
  <si>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</si>
  <si>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</si>
  <si>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</si>
  <si>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</si>
  <si>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</si>
  <si>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</si>
  <si>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</si>
  <si>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</si>
  <si>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</si>
  <si>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</si>
  <si>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</si>
  <si>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</si>
  <si>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</si>
  <si>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</si>
  <si>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</si>
  <si>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</si>
  <si>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</si>
  <si>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</si>
  <si>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</si>
  <si>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</si>
  <si>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</si>
  <si>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</si>
  <si>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</si>
  <si>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</si>
  <si>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</si>
  <si>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</si>
  <si>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</si>
  <si>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</si>
  <si>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</si>
  <si>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</si>
  <si>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</si>
  <si>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</si>
  <si>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</si>
  <si>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</si>
  <si>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</si>
  <si>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</si>
  <si>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</si>
  <si>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</si>
  <si>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</si>
  <si>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</si>
  <si>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</si>
  <si>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</si>
  <si>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</si>
  <si>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</si>
  <si>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</si>
  <si>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</si>
  <si>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</si>
  <si>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</si>
  <si>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</si>
  <si>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MAXIMUM SALES</t>
  </si>
  <si>
    <t>MINIMUM SALES</t>
  </si>
  <si>
    <t>TOTAL ORDERS PLACED</t>
  </si>
  <si>
    <t>Name</t>
  </si>
  <si>
    <t>Maths</t>
  </si>
  <si>
    <t>English</t>
  </si>
  <si>
    <t>Science</t>
  </si>
  <si>
    <t>A</t>
  </si>
  <si>
    <t>B</t>
  </si>
  <si>
    <t>C</t>
  </si>
  <si>
    <t>D</t>
  </si>
  <si>
    <t>E</t>
  </si>
  <si>
    <t>F</t>
  </si>
  <si>
    <t>PRODUCT NAME</t>
  </si>
  <si>
    <t>PRODUCT PRICE</t>
  </si>
  <si>
    <t>PRICE WITH GST</t>
  </si>
  <si>
    <t>GST</t>
  </si>
  <si>
    <t>LAYS</t>
  </si>
  <si>
    <t>BALAJI</t>
  </si>
  <si>
    <t>TOO YUMM</t>
  </si>
  <si>
    <t>Date</t>
  </si>
  <si>
    <t>Sales</t>
  </si>
  <si>
    <t>Jan Sales</t>
  </si>
  <si>
    <t>MARCH SALES</t>
  </si>
  <si>
    <t>FEB SALES</t>
  </si>
  <si>
    <t>SUM</t>
  </si>
  <si>
    <t>NUM-1</t>
  </si>
  <si>
    <t>NUM-2</t>
  </si>
  <si>
    <t>NUM-3</t>
  </si>
  <si>
    <t>FORMULA</t>
  </si>
  <si>
    <t>FORMULA-APPLIED</t>
  </si>
  <si>
    <t>ROUND</t>
  </si>
  <si>
    <t>ABS</t>
  </si>
  <si>
    <t>AVERAGE</t>
  </si>
  <si>
    <t>MAX</t>
  </si>
  <si>
    <t>MIN</t>
  </si>
  <si>
    <t>NAME</t>
  </si>
  <si>
    <t>MATH</t>
  </si>
  <si>
    <t>SCIENCE</t>
  </si>
  <si>
    <t>ENGLISH</t>
  </si>
  <si>
    <t>TOTAL</t>
  </si>
  <si>
    <t>GRADE</t>
  </si>
  <si>
    <t>NEHA</t>
  </si>
  <si>
    <t>KETAN</t>
  </si>
  <si>
    <t>AND FUNCTION</t>
  </si>
  <si>
    <t>Number-1</t>
  </si>
  <si>
    <t>Number-2</t>
  </si>
  <si>
    <t>AND-FUNCTION</t>
  </si>
  <si>
    <t>Sahil</t>
  </si>
  <si>
    <t>DISTINCTION(SCI AND ENGLISH)&gt;40</t>
  </si>
  <si>
    <t>DISTINCTION(SCI OR MATH)&gt;40</t>
  </si>
  <si>
    <t>OR Function</t>
  </si>
  <si>
    <t>Product</t>
  </si>
  <si>
    <t>Week1</t>
  </si>
  <si>
    <t>Week2</t>
  </si>
  <si>
    <t>Weeek3</t>
  </si>
  <si>
    <t>Week4</t>
  </si>
  <si>
    <t>Price With GST(named range)</t>
  </si>
  <si>
    <t>Total(Named Range)</t>
  </si>
  <si>
    <t>Jan</t>
  </si>
  <si>
    <t>Feb</t>
  </si>
  <si>
    <t>Mar</t>
  </si>
  <si>
    <t>P1</t>
  </si>
  <si>
    <t>P2</t>
  </si>
  <si>
    <t>P3</t>
  </si>
  <si>
    <t>P4</t>
  </si>
  <si>
    <t>P5</t>
  </si>
  <si>
    <t>P6</t>
  </si>
  <si>
    <t>SALARY</t>
  </si>
  <si>
    <t>ALLOWANCES</t>
  </si>
  <si>
    <t>MOHAN</t>
  </si>
  <si>
    <t>RAM</t>
  </si>
  <si>
    <t>BABLU</t>
  </si>
  <si>
    <t>ROHAN</t>
  </si>
  <si>
    <t>AVERAGE SALARY</t>
  </si>
  <si>
    <t>AVERAGE ALLOWANCE</t>
  </si>
  <si>
    <t>TOTAL PROFIT</t>
  </si>
  <si>
    <t>TOTAL NET REVENUE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</si>
  <si>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</si>
  <si>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</si>
  <si>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</si>
  <si>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</si>
  <si>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</si>
  <si>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</si>
  <si>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</si>
  <si>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</si>
  <si>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</si>
  <si>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</si>
  <si>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</si>
  <si>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</si>
  <si>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</si>
  <si>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</si>
  <si>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</si>
  <si>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</si>
  <si>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</si>
  <si>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</si>
  <si>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</si>
  <si>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</si>
  <si>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</si>
  <si>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</si>
  <si>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</si>
  <si>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NUMBERS</t>
  </si>
  <si>
    <t>DAYS</t>
  </si>
  <si>
    <t>Days</t>
  </si>
  <si>
    <t>Sunday</t>
  </si>
  <si>
    <t>Sun</t>
  </si>
  <si>
    <t>Monday</t>
  </si>
  <si>
    <t>Tuesday</t>
  </si>
  <si>
    <t>Wednesday</t>
  </si>
  <si>
    <t>Thursday</t>
  </si>
  <si>
    <t>Friday</t>
  </si>
  <si>
    <t>Saturday</t>
  </si>
  <si>
    <t>Mon</t>
  </si>
  <si>
    <t>Tue</t>
  </si>
  <si>
    <t>Wed</t>
  </si>
  <si>
    <t>Thu</t>
  </si>
  <si>
    <t>Fri</t>
  </si>
  <si>
    <t>Sat</t>
  </si>
  <si>
    <t>FIRST NAME</t>
  </si>
  <si>
    <t>LAST NAME</t>
  </si>
  <si>
    <t>ANKIT</t>
  </si>
  <si>
    <t>SHIVAM</t>
  </si>
  <si>
    <t>ANKIT SINGH</t>
  </si>
  <si>
    <t>SHIVAM DUBE</t>
  </si>
  <si>
    <t>PRAKASH SINHA</t>
  </si>
  <si>
    <t>DHARMENDRA JHA</t>
  </si>
  <si>
    <t>PRAKASH</t>
  </si>
  <si>
    <t>DHARMENDRA</t>
  </si>
  <si>
    <t>SINGH</t>
  </si>
  <si>
    <t>DUBE</t>
  </si>
  <si>
    <t>SINHA</t>
  </si>
  <si>
    <t>JHA</t>
  </si>
  <si>
    <t>ID</t>
  </si>
  <si>
    <t>amit@gmail.com</t>
  </si>
  <si>
    <t>neha@yahoo.com</t>
  </si>
  <si>
    <t>ketan@microsoft.com</t>
  </si>
  <si>
    <t>pooja@gmail.com</t>
  </si>
  <si>
    <t>gmail</t>
  </si>
  <si>
    <t>yahoo</t>
  </si>
  <si>
    <t>microsoft</t>
  </si>
  <si>
    <t>amit</t>
  </si>
  <si>
    <t>neha</t>
  </si>
  <si>
    <t>ketan</t>
  </si>
  <si>
    <t>pooja</t>
  </si>
  <si>
    <t>Num-1</t>
  </si>
  <si>
    <t>Num-2</t>
  </si>
  <si>
    <t>Addition</t>
  </si>
  <si>
    <t>PRODUCTION</t>
  </si>
  <si>
    <t>MANUFACTURING</t>
  </si>
  <si>
    <t>SALES</t>
  </si>
  <si>
    <t>MARKETING</t>
  </si>
  <si>
    <t>R&amp;D</t>
  </si>
  <si>
    <t>PACKAGING</t>
  </si>
  <si>
    <t>LOGISTICS</t>
  </si>
  <si>
    <t>FINANCE</t>
  </si>
  <si>
    <t>GOLD</t>
  </si>
  <si>
    <t>SILVER</t>
  </si>
  <si>
    <t>PLATINUM</t>
  </si>
  <si>
    <t>DIAMOND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</si>
</sst>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2"/>
      <name val="Calibri"/>
      <family val="2"/>
      <scheme val="minor"/>
    </font>
    <font>
      <sz val="14"/>
      <color theme="1"/>
      <name val="Cambria"/>
      <family val="1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41">
    <xf numFmtId="0" fontId="0" fillId="0" borderId="0" xfId="0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/>
    <xf numFmtId="0" fontId="8" fillId="0" borderId="1" xfId="0" applyFont="1" applyBorder="1"/>
    <xf numFmtId="0" fontId="9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1" fillId="5" borderId="0" xfId="0" applyFont="1" applyFill="1"/>
    <xf numFmtId="0" fontId="0" fillId="0" borderId="0" xfId="0" applyAlignment="1">
      <alignment horizontal="center"/>
    </xf>
    <xf numFmtId="14" fontId="0" fillId="0" borderId="0" xfId="0" applyNumberFormat="1"/>
    <xf numFmtId="0" fontId="12" fillId="0" borderId="0" xfId="0" applyFont="1"/>
    <xf numFmtId="0" fontId="4" fillId="0" borderId="0" xfId="0" applyFont="1" applyAlignment="1">
      <alignment horizontal="center"/>
    </xf>
    <xf numFmtId="0" fontId="13" fillId="5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12" fillId="8" borderId="0" xfId="0" applyFont="1" applyFill="1" applyAlignment="1">
      <alignment horizontal="center"/>
    </xf>
    <xf numFmtId="0" fontId="12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12" fillId="8" borderId="0" xfId="0" applyFont="1" applyFill="1"/>
    <xf numFmtId="0" fontId="3" fillId="0" borderId="0" xfId="0" applyFont="1"/>
    <xf numFmtId="0" fontId="5" fillId="0" borderId="0" xfId="0" applyFont="1" applyAlignment="1">
      <alignment horizontal="center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" fillId="7" borderId="0" xfId="0" applyFont="1" applyFill="1" applyAlignment="1">
      <alignment wrapText="1"/>
    </xf>
    <xf numFmtId="0" fontId="14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/>
    <xf numFmtId="0" fontId="16" fillId="0" borderId="0" xfId="1"/>
  </cellXfs>
  <cellStyles count="2">
    <cellStyle name="Hyperlink" xfId="1" builtinId="8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center" textRotation="0" wrapText="0" indent="0" justifyLastLine="0" shrinkToFit="0" readingOrder="0"/>
    </dxf>
    <dxf>
      <font>
        <b/>
        <family val="2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family val="2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/>
        <family val="2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'LOGICAL FUNCTIONS'!$B$18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'LOGICAL FUNCTIONS'!$A$19:$A$24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FUNCTIONS'!$B$19:$B$24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500</c:v>
                </c:pt>
                <c:pt idx="5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94-45EC-BE48-7DF8A3DABBE9}"/>
            </c:ext>
          </c:extLst>
        </c:ser>
        <c:ser>
          <c:idx val="2"/>
          <c:order val="2"/>
          <c:tx>
            <c:strRef>
              <c:f>'LOGICAL FUNCTIONS'!$C$18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'LOGICAL FUNCTIONS'!$A$19:$A$24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FUNCTIONS'!$C$19:$C$24</c:f>
              <c:numCache>
                <c:formatCode>General</c:formatCode>
                <c:ptCount val="6"/>
                <c:pt idx="0">
                  <c:v>400</c:v>
                </c:pt>
                <c:pt idx="1">
                  <c:v>500</c:v>
                </c:pt>
                <c:pt idx="2">
                  <c:v>200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4-45EC-BE48-7DF8A3DABBE9}"/>
            </c:ext>
          </c:extLst>
        </c:ser>
        <c:ser>
          <c:idx val="3"/>
          <c:order val="3"/>
          <c:tx>
            <c:strRef>
              <c:f>'LOGICAL FUNCTIONS'!$D$18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'LOGICAL FUNCTIONS'!$A$19:$A$24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FUNCTIONS'!$D$19:$D$24</c:f>
              <c:numCache>
                <c:formatCode>General</c:formatCode>
                <c:ptCount val="6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600</c:v>
                </c:pt>
                <c:pt idx="5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4-45EC-BE48-7DF8A3DAB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02434927"/>
        <c:axId val="180053051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FUNCTIONS'!$A$18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'LOGICAL FUNCTIONS'!$A$19:$A$24</c15:sqref>
                        </c15:formulaRef>
                      </c:ext>
                    </c:extLst>
                    <c:strCache>
                      <c:ptCount val="6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  <c:pt idx="4">
                        <c:v>P5</c:v>
                      </c:pt>
                      <c:pt idx="5">
                        <c:v>P6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FUNCTIONS'!$A$19:$A$24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494-45EC-BE48-7DF8A3DABBE9}"/>
                  </c:ext>
                </c:extLst>
              </c15:ser>
            </c15:filteredBarSeries>
          </c:ext>
        </c:extLst>
      </c:barChart>
      <c:catAx>
        <c:axId val="180243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530511"/>
        <c:crosses val="autoZero"/>
        <c:auto val="1"/>
        <c:lblAlgn val="ctr"/>
        <c:lblOffset val="100"/>
        <c:noMultiLvlLbl val="0"/>
      </c:catAx>
      <c:valAx>
        <c:axId val="180053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243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'LOGICAL FUNCTIONS'!$A$18</c:f>
              <c:strCache>
                <c:ptCount val="1"/>
                <c:pt idx="0">
                  <c:v>Name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FUNCTIONS'!$A$19:$A$24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56-469D-9CAE-FF7F65900339}"/>
            </c:ext>
          </c:extLst>
        </c:ser>
        <c:ser>
          <c:idx val="1"/>
          <c:order val="1"/>
          <c:tx>
            <c:strRef>
              <c:f>'LOGICAL FUNCTIONS'!$B$18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FUNCTIONS'!$B$19:$B$24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500</c:v>
                </c:pt>
                <c:pt idx="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56-469D-9CAE-FF7F65900339}"/>
            </c:ext>
          </c:extLst>
        </c:ser>
        <c:ser>
          <c:idx val="2"/>
          <c:order val="2"/>
          <c:tx>
            <c:strRef>
              <c:f>'LOGICAL FUNCTIONS'!$C$18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FUNCTIONS'!$C$19:$C$24</c:f>
              <c:numCache>
                <c:formatCode>General</c:formatCode>
                <c:ptCount val="6"/>
                <c:pt idx="0">
                  <c:v>400</c:v>
                </c:pt>
                <c:pt idx="1">
                  <c:v>500</c:v>
                </c:pt>
                <c:pt idx="2">
                  <c:v>200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56-469D-9CAE-FF7F65900339}"/>
            </c:ext>
          </c:extLst>
        </c:ser>
        <c:ser>
          <c:idx val="3"/>
          <c:order val="3"/>
          <c:tx>
            <c:strRef>
              <c:f>'LOGICAL FUNCTIONS'!$D$18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FUNCTIONS'!$D$19:$D$24</c:f>
              <c:numCache>
                <c:formatCode>General</c:formatCode>
                <c:ptCount val="6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600</c:v>
                </c:pt>
                <c:pt idx="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56-469D-9CAE-FF7F65900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364399"/>
        <c:axId val="1800470511"/>
      </c:lineChart>
      <c:catAx>
        <c:axId val="18653643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470511"/>
        <c:crosses val="autoZero"/>
        <c:auto val="1"/>
        <c:lblAlgn val="ctr"/>
        <c:lblOffset val="100"/>
        <c:noMultiLvlLbl val="0"/>
      </c:catAx>
      <c:valAx>
        <c:axId val="180047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3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1371600</xdr:colOff>
      <xdr:row>6</xdr:row>
      <xdr:rowOff>118110</xdr:rowOff>
    </xdr:from>
    <xdr:to>
      <xdr:col>15</xdr:col>
      <xdr:colOff>45720</xdr:colOff>
      <xdr:row>21</xdr:row>
      <xdr:rowOff>118110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29AC19-D312-5A8E-7969-1CD713932B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365760</xdr:colOff>
      <xdr:row>6</xdr:row>
      <xdr:rowOff>11430</xdr:rowOff>
    </xdr:from>
    <xdr:to>
      <xdr:col>8</xdr:col>
      <xdr:colOff>1318260</xdr:colOff>
      <xdr:row>21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495886-99FB-9377-B2A7-C5A2337CDD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CE5959-729F-4352-AA93-2304D8A0CD58}" name="DMART_SALES_DATA" displayName="DMART_SALES_DATA" ref="A1:O15346" totalsRowShown="0" headerRowDxfId="32" dataDxfId="31">
  <autoFilter ref="A1:O15346" xr:uid="{7BCE5959-729F-4352-AA93-2304D8A0CD58}"/>
  <tableColumns count="15">
    <tableColumn id="1" xr3:uid="{A7F49140-517E-4C6E-8BE1-531A4CAB6642}" name="order_id" dataDxfId="30"/>
    <tableColumn id="15" xr3:uid="{221A06B5-4035-44B4-8D5D-1AB0BFFAE28B}" name="ID" dataDxfId="0"/>
    <tableColumn id="2" xr3:uid="{2AEB7646-B323-43C0-A67A-B834547C4294}" name="region" dataDxfId="29"/>
    <tableColumn id="3" xr3:uid="{56E6AACB-6D4D-4FB9-A702-6F8A9339F1EA}" name="category" dataDxfId="28"/>
    <tableColumn id="4" xr3:uid="{2AD2856A-0BB5-4C1E-A194-39C627168CCB}" name="sales" dataDxfId="27"/>
    <tableColumn id="5" xr3:uid="{F02F6BEF-C5CE-4E67-86A8-FD37984063D5}" name="discount" dataDxfId="26"/>
    <tableColumn id="6" xr3:uid="{2E3E0C46-B97E-420A-B786-C692EDB86619}" name="discount_value" dataDxfId="25">
      <calculatedColumnFormula>E2*F2</calculatedColumnFormula>
    </tableColumn>
    <tableColumn id="7" xr3:uid="{2553AAFF-FDA3-4F4A-A12E-8A161EEBA4AD}" name="Net_Revenue" dataDxfId="24">
      <calculatedColumnFormula>E2-G2</calculatedColumnFormula>
    </tableColumn>
    <tableColumn id="8" xr3:uid="{686ECC2A-9236-42F7-8D27-2844CEEA120E}" name="quantity" dataDxfId="23"/>
    <tableColumn id="9" xr3:uid="{CB187F9F-CCA5-447D-918E-C488F608872D}" name="order_date" dataDxfId="22"/>
    <tableColumn id="10" xr3:uid="{70FA81A7-1856-4E99-B18D-EB4CB37F380E}" name="delivery_date" dataDxfId="21"/>
    <tableColumn id="11" xr3:uid="{0AFE8164-3E3E-463C-9A12-10DF7F3A1C6A}" name="customer_type" dataDxfId="20"/>
    <tableColumn id="12" xr3:uid="{0F0CE05D-BC57-4E92-9AEB-AA52CAAFD6C3}" name="payment_mode" dataDxfId="19"/>
    <tableColumn id="13" xr3:uid="{4D230058-5596-4F8F-840E-F2E9A993E3B4}" name="profit" dataDxfId="18"/>
    <tableColumn id="14" xr3:uid="{7694A9F0-715F-4E1B-87E4-56C9E2BACD01}" name="city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1E7620-21CB-4A31-8B3C-1CFB65B93F67}" name="SALES_DATA" displayName="SALES_DATA" ref="A18:D25" totalsRowCount="1" headerRowDxfId="16" dataDxfId="15" totalsRowDxfId="14">
  <autoFilter ref="A18:D24" xr:uid="{5B1E7620-21CB-4A31-8B3C-1CFB65B93F67}"/>
  <tableColumns count="4">
    <tableColumn id="1" xr3:uid="{B95D619C-4427-45F0-A0EF-2A53F488699B}" name="Name" dataDxfId="13" totalsRowDxfId="4"/>
    <tableColumn id="2" xr3:uid="{86D21182-523C-4FB7-9758-EA7278E02C4F}" name="Jan" totalsRowFunction="custom" dataDxfId="12" totalsRowDxfId="3">
      <totalsRowFormula>SUM(Jan_sales)</totalsRowFormula>
    </tableColumn>
    <tableColumn id="3" xr3:uid="{83B832F7-6A53-4A77-AE53-50A3976130FD}" name="Feb" totalsRowFunction="custom" dataDxfId="11" totalsRowDxfId="2">
      <totalsRowFormula>SUM(Feb_Sales)</totalsRowFormula>
    </tableColumn>
    <tableColumn id="4" xr3:uid="{33C2A3B4-2513-49B8-9EDD-1CCAAFCE5781}" name="Mar" totalsRowFunction="custom" dataDxfId="10" totalsRowDxfId="1">
      <totalsRowFormula>SUM(Mar_Sales)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D1EA45-8B99-4DFB-BA7D-BFB3F74CBB5C}" name="EMPLOYEE_DATA" displayName="EMPLOYEE_DATA" ref="A29:C33" totalsRowShown="0" headerRowDxfId="9" dataDxfId="8">
  <autoFilter ref="A29:C33" xr:uid="{6BD1EA45-8B99-4DFB-BA7D-BFB3F74CBB5C}"/>
  <tableColumns count="3">
    <tableColumn id="1" xr3:uid="{317BBA71-4F8F-47F9-AEFF-8015F7473BC5}" name="NAME" dataDxfId="7"/>
    <tableColumn id="2" xr3:uid="{1D20B108-C100-4143-B832-85F3E6CC222D}" name="SALARY" dataDxfId="6"/>
    <tableColumn id="3" xr3:uid="{4E7D6EC1-A915-46DD-A1CA-54934323E8A4}" name="ALLOWANCES" dataDxfId="5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mailto:ketan@microsoft.com" TargetMode="External"/><Relationship Id="rId2" Type="http://schemas.openxmlformats.org/officeDocument/2006/relationships/hyperlink" Target="mailto:neha@yahoo.com" TargetMode="External"/><Relationship Id="rId1" Type="http://schemas.openxmlformats.org/officeDocument/2006/relationships/hyperlink" Target="mailto:amit@gmail.com" TargetMode="External"/><Relationship Id="rId4" Type="http://schemas.openxmlformats.org/officeDocument/2006/relationships/hyperlink" Target="mailto:pooj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50"/>
  <sheetViews>
    <sheetView workbookViewId="0">
      <selection activeCell="B3" sqref="B3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44140625" customWidth="1"/>
    <col min="7" max="7" width="19.1093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30.109375" customWidth="1"/>
    <col min="17" max="17" width="13.6640625" customWidth="1"/>
    <col min="18" max="18" width="37.88671875" customWidth="1"/>
  </cols>
  <sheetData>
    <row r="1" spans="1:19" ht="14.25" customHeight="1" x14ac:dyDescent="0.3">
      <c r="A1" s="1" t="s">
        <v>0</v>
      </c>
      <c r="B1" s="37" t="s">
        <v>15514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37" t="s">
        <v>10</v>
      </c>
      <c r="O1" s="1" t="s">
        <v>11</v>
      </c>
    </row>
    <row r="2" spans="1:19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7" t="s">
        <v>15380</v>
      </c>
    </row>
    <row r="6" spans="1:19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9">
        <f>SUM(E2:E15346)</f>
        <v>39262877.519999973</v>
      </c>
    </row>
    <row r="7" spans="1:19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7" t="s">
        <v>15381</v>
      </c>
      <c r="R8" s="8"/>
    </row>
    <row r="9" spans="1:19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9">
        <f>AVERAGE(H2:H15346)</f>
        <v>1915.1920821179576</v>
      </c>
    </row>
    <row r="10" spans="1:19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</row>
    <row r="11" spans="1:19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7" t="s">
        <v>15382</v>
      </c>
    </row>
    <row r="12" spans="1:19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9">
        <f>MAX(E2:E15346)</f>
        <v>4999.87</v>
      </c>
    </row>
    <row r="13" spans="1:19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</row>
    <row r="14" spans="1:19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7" t="s">
        <v>15383</v>
      </c>
    </row>
    <row r="15" spans="1:19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9">
        <f>MIN(E2:E15346)</f>
        <v>100.1</v>
      </c>
    </row>
    <row r="16" spans="1:19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</row>
    <row r="17" spans="1:17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7" t="s">
        <v>15384</v>
      </c>
    </row>
    <row r="18" spans="1:17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10">
        <f>COUNT(I2:I15346)</f>
        <v>15345</v>
      </c>
    </row>
    <row r="19" spans="1:17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7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7" t="s">
        <v>15458</v>
      </c>
    </row>
    <row r="21" spans="1:17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9">
        <f>SUM(PROFIT_NAME)</f>
        <v>6872139.8099999921</v>
      </c>
    </row>
    <row r="22" spans="1:17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Q23" s="7" t="s">
        <v>15459</v>
      </c>
    </row>
    <row r="24" spans="1:17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9">
        <f>SUM(Net_Revenue)</f>
        <v>29388622.500100061</v>
      </c>
    </row>
    <row r="25" spans="1:17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7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  <row r="15347" spans="1:19" ht="15" customHeight="1" x14ac:dyDescent="0.3">
      <c r="D15347" s="2"/>
      <c r="F15347" s="2"/>
      <c r="G15347" s="2"/>
    </row>
    <row r="15348" spans="1:19" ht="15" customHeight="1" x14ac:dyDescent="0.3">
      <c r="D15348" s="11">
        <f>SUM(E2:E15346)</f>
        <v>39262877.519999973</v>
      </c>
      <c r="F15348" s="2"/>
      <c r="G15348" s="2"/>
    </row>
    <row r="15349" spans="1:19" ht="15" customHeight="1" x14ac:dyDescent="0.3">
      <c r="F15349" s="2"/>
      <c r="G15349" s="2"/>
    </row>
    <row r="15350" spans="1:19" ht="15" customHeight="1" x14ac:dyDescent="0.3">
      <c r="F15350" s="2"/>
      <c r="G15350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A5D9-8EEA-4672-AA95-76605693FEDB}">
  <dimension ref="A1:F16"/>
  <sheetViews>
    <sheetView workbookViewId="0">
      <selection activeCell="D18" sqref="D18"/>
    </sheetView>
  </sheetViews>
  <sheetFormatPr defaultRowHeight="14.4" x14ac:dyDescent="0.3"/>
  <cols>
    <col min="1" max="1" width="15.5546875" customWidth="1"/>
    <col min="2" max="2" width="18" customWidth="1"/>
    <col min="3" max="3" width="17.77734375" customWidth="1"/>
    <col min="4" max="4" width="24.88671875" bestFit="1" customWidth="1"/>
    <col min="5" max="5" width="18.5546875" customWidth="1"/>
  </cols>
  <sheetData>
    <row r="1" spans="1:6" x14ac:dyDescent="0.3">
      <c r="A1" s="25" t="s">
        <v>15385</v>
      </c>
      <c r="B1" s="25" t="s">
        <v>15386</v>
      </c>
      <c r="C1" s="25" t="s">
        <v>15387</v>
      </c>
      <c r="D1" s="25" t="s">
        <v>15388</v>
      </c>
      <c r="E1" s="12"/>
      <c r="F1" s="12"/>
    </row>
    <row r="2" spans="1:6" x14ac:dyDescent="0.3">
      <c r="A2" s="25" t="s">
        <v>15389</v>
      </c>
      <c r="B2" s="12">
        <v>10</v>
      </c>
      <c r="C2" s="12">
        <v>5</v>
      </c>
      <c r="D2" s="12">
        <v>4</v>
      </c>
      <c r="E2" s="26">
        <f>SUM(B2:D2)</f>
        <v>19</v>
      </c>
      <c r="F2" s="12"/>
    </row>
    <row r="3" spans="1:6" x14ac:dyDescent="0.3">
      <c r="A3" s="25" t="s">
        <v>15390</v>
      </c>
      <c r="B3" s="12">
        <v>5</v>
      </c>
      <c r="C3" s="12">
        <v>6</v>
      </c>
      <c r="D3" s="12">
        <v>5</v>
      </c>
      <c r="E3" s="26"/>
      <c r="F3" s="12"/>
    </row>
    <row r="4" spans="1:6" x14ac:dyDescent="0.3">
      <c r="A4" s="25" t="s">
        <v>15391</v>
      </c>
      <c r="B4" s="12">
        <v>2</v>
      </c>
      <c r="C4" s="12">
        <v>1</v>
      </c>
      <c r="D4" s="12">
        <v>3</v>
      </c>
      <c r="E4" s="26"/>
      <c r="F4" s="12"/>
    </row>
    <row r="5" spans="1:6" x14ac:dyDescent="0.3">
      <c r="A5" s="25" t="s">
        <v>15392</v>
      </c>
      <c r="B5" s="12">
        <v>3</v>
      </c>
      <c r="C5" s="12">
        <v>2</v>
      </c>
      <c r="D5" s="12">
        <v>2</v>
      </c>
      <c r="E5" s="26"/>
      <c r="F5" s="12"/>
    </row>
    <row r="6" spans="1:6" x14ac:dyDescent="0.3">
      <c r="A6" s="25" t="s">
        <v>15393</v>
      </c>
      <c r="B6" s="12">
        <v>6</v>
      </c>
      <c r="C6" s="12">
        <v>4</v>
      </c>
      <c r="D6" s="12">
        <v>7</v>
      </c>
      <c r="E6" s="26"/>
      <c r="F6" s="12"/>
    </row>
    <row r="7" spans="1:6" x14ac:dyDescent="0.3">
      <c r="A7" s="25" t="s">
        <v>15394</v>
      </c>
      <c r="B7" s="12">
        <v>7</v>
      </c>
      <c r="C7" s="12">
        <v>8</v>
      </c>
      <c r="D7" s="12">
        <v>9</v>
      </c>
      <c r="E7" s="26">
        <f>SUM(E2:E6)</f>
        <v>19</v>
      </c>
      <c r="F7" s="12"/>
    </row>
    <row r="8" spans="1:6" x14ac:dyDescent="0.3">
      <c r="A8" s="25"/>
      <c r="B8" s="27">
        <f>AVERAGE(B2:B7)</f>
        <v>5.5</v>
      </c>
      <c r="C8" s="27">
        <f t="shared" ref="C8:D8" si="0">AVERAGE(C2:C7)</f>
        <v>4.333333333333333</v>
      </c>
      <c r="D8" s="27">
        <f t="shared" si="0"/>
        <v>5</v>
      </c>
      <c r="E8" s="12"/>
      <c r="F8" s="12"/>
    </row>
    <row r="9" spans="1:6" x14ac:dyDescent="0.3">
      <c r="A9" s="12"/>
      <c r="B9" s="12"/>
      <c r="C9" s="12"/>
      <c r="D9" s="12"/>
      <c r="E9" s="12"/>
      <c r="F9" s="12"/>
    </row>
    <row r="10" spans="1:6" x14ac:dyDescent="0.3">
      <c r="A10" s="12"/>
      <c r="B10" s="12"/>
      <c r="C10" s="12"/>
      <c r="D10" s="12"/>
      <c r="E10" s="12"/>
      <c r="F10" s="12"/>
    </row>
    <row r="11" spans="1:6" x14ac:dyDescent="0.3">
      <c r="A11" s="12"/>
      <c r="B11" s="12"/>
      <c r="C11" s="12"/>
      <c r="D11" s="12"/>
      <c r="E11" s="12"/>
      <c r="F11" s="12"/>
    </row>
    <row r="12" spans="1:6" x14ac:dyDescent="0.3">
      <c r="A12" s="25" t="s">
        <v>15395</v>
      </c>
      <c r="B12" s="25" t="s">
        <v>15396</v>
      </c>
      <c r="C12" s="25" t="s">
        <v>15397</v>
      </c>
      <c r="D12" s="28" t="s">
        <v>15439</v>
      </c>
      <c r="E12" s="12"/>
      <c r="F12" s="25" t="s">
        <v>15398</v>
      </c>
    </row>
    <row r="13" spans="1:6" x14ac:dyDescent="0.3">
      <c r="A13" s="25" t="s">
        <v>15399</v>
      </c>
      <c r="B13" s="12">
        <v>20</v>
      </c>
      <c r="C13" s="29">
        <f>B13+(B13*$F$13)</f>
        <v>23.6</v>
      </c>
      <c r="D13" s="12"/>
      <c r="E13" s="12"/>
      <c r="F13" s="12">
        <v>0.18</v>
      </c>
    </row>
    <row r="14" spans="1:6" x14ac:dyDescent="0.3">
      <c r="A14" s="25" t="s">
        <v>15400</v>
      </c>
      <c r="B14" s="12">
        <v>35</v>
      </c>
      <c r="C14" s="29">
        <f t="shared" ref="C14:C15" si="1">B14+(B14*$F$13)</f>
        <v>41.3</v>
      </c>
      <c r="D14" s="12"/>
      <c r="E14" s="12"/>
      <c r="F14" s="12"/>
    </row>
    <row r="15" spans="1:6" x14ac:dyDescent="0.3">
      <c r="A15" s="25" t="s">
        <v>15401</v>
      </c>
      <c r="B15" s="12">
        <v>40</v>
      </c>
      <c r="C15" s="29">
        <f t="shared" si="1"/>
        <v>47.2</v>
      </c>
      <c r="D15" s="12"/>
      <c r="E15" s="12"/>
      <c r="F15" s="12"/>
    </row>
    <row r="16" spans="1:6" x14ac:dyDescent="0.3">
      <c r="A16" s="12"/>
      <c r="B16" s="12"/>
      <c r="C16" s="29"/>
      <c r="D16" s="12"/>
      <c r="E16" s="12"/>
      <c r="F16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E033-90D5-48A0-8926-4C9F8F9580EA}">
  <dimension ref="A1:F4"/>
  <sheetViews>
    <sheetView workbookViewId="0">
      <selection activeCell="F8" sqref="F8"/>
    </sheetView>
  </sheetViews>
  <sheetFormatPr defaultRowHeight="14.4" x14ac:dyDescent="0.3"/>
  <cols>
    <col min="1" max="1" width="10.33203125" bestFit="1" customWidth="1"/>
  </cols>
  <sheetData>
    <row r="1" spans="1:6" x14ac:dyDescent="0.3">
      <c r="A1" t="s">
        <v>15402</v>
      </c>
      <c r="B1" t="s">
        <v>15403</v>
      </c>
    </row>
    <row r="2" spans="1:6" x14ac:dyDescent="0.3">
      <c r="A2" s="13">
        <v>46034</v>
      </c>
      <c r="B2">
        <v>500</v>
      </c>
      <c r="F2" s="14" t="s">
        <v>15404</v>
      </c>
    </row>
    <row r="3" spans="1:6" x14ac:dyDescent="0.3">
      <c r="A3" s="13">
        <v>46038</v>
      </c>
      <c r="B3">
        <v>200</v>
      </c>
      <c r="F3">
        <f>SUM(B2+B3+B4)</f>
        <v>1300</v>
      </c>
    </row>
    <row r="4" spans="1:6" x14ac:dyDescent="0.3">
      <c r="A4" s="13">
        <v>46042</v>
      </c>
      <c r="B4">
        <v>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54582-9622-4A79-857F-B9A015D82D9D}">
  <dimension ref="A1:D4"/>
  <sheetViews>
    <sheetView workbookViewId="0">
      <selection activeCell="D3" sqref="D3"/>
    </sheetView>
  </sheetViews>
  <sheetFormatPr defaultRowHeight="14.4" x14ac:dyDescent="0.3"/>
  <cols>
    <col min="1" max="1" width="11.33203125" customWidth="1"/>
  </cols>
  <sheetData>
    <row r="1" spans="1:4" x14ac:dyDescent="0.3">
      <c r="A1" t="s">
        <v>15402</v>
      </c>
      <c r="B1" t="s">
        <v>15403</v>
      </c>
      <c r="D1" s="14" t="s">
        <v>15406</v>
      </c>
    </row>
    <row r="2" spans="1:4" x14ac:dyDescent="0.3">
      <c r="A2" s="13">
        <v>46065</v>
      </c>
      <c r="B2">
        <v>600</v>
      </c>
      <c r="D2">
        <f>SUM(B2+B3+B4)</f>
        <v>1300</v>
      </c>
    </row>
    <row r="3" spans="1:4" x14ac:dyDescent="0.3">
      <c r="A3" s="13">
        <v>46069</v>
      </c>
      <c r="B3">
        <v>400</v>
      </c>
    </row>
    <row r="4" spans="1:4" x14ac:dyDescent="0.3">
      <c r="A4" s="13">
        <v>46073</v>
      </c>
      <c r="B4">
        <v>300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3A5FE-2B61-42A7-BE86-73A83FF56AD8}">
  <dimension ref="A1:D4"/>
  <sheetViews>
    <sheetView workbookViewId="0">
      <selection activeCell="E7" sqref="E7"/>
    </sheetView>
  </sheetViews>
  <sheetFormatPr defaultRowHeight="14.4" x14ac:dyDescent="0.3"/>
  <cols>
    <col min="1" max="1" width="12.21875" customWidth="1"/>
    <col min="4" max="4" width="14.44140625" customWidth="1"/>
  </cols>
  <sheetData>
    <row r="1" spans="1:4" x14ac:dyDescent="0.3">
      <c r="A1" t="s">
        <v>15402</v>
      </c>
      <c r="B1" t="s">
        <v>15403</v>
      </c>
      <c r="D1" s="14" t="s">
        <v>15405</v>
      </c>
    </row>
    <row r="2" spans="1:4" x14ac:dyDescent="0.3">
      <c r="A2" s="13">
        <v>46093</v>
      </c>
      <c r="B2">
        <v>200</v>
      </c>
      <c r="D2">
        <f>SUM(B2+B3+B4)</f>
        <v>1200</v>
      </c>
    </row>
    <row r="3" spans="1:4" x14ac:dyDescent="0.3">
      <c r="A3" s="13">
        <v>46097</v>
      </c>
      <c r="B3">
        <v>100</v>
      </c>
    </row>
    <row r="4" spans="1:4" x14ac:dyDescent="0.3">
      <c r="A4" s="13">
        <v>46101</v>
      </c>
      <c r="B4">
        <v>900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82D7-E3F2-4251-99AA-7BD3198E4DDF}">
  <dimension ref="D3:D4"/>
  <sheetViews>
    <sheetView workbookViewId="0">
      <selection activeCell="D4" sqref="D4"/>
    </sheetView>
  </sheetViews>
  <sheetFormatPr defaultRowHeight="14.4" x14ac:dyDescent="0.3"/>
  <cols>
    <col min="4" max="4" width="15" customWidth="1"/>
  </cols>
  <sheetData>
    <row r="3" spans="4:4" x14ac:dyDescent="0.3">
      <c r="D3" s="16" t="s">
        <v>15380</v>
      </c>
    </row>
    <row r="4" spans="4:4" x14ac:dyDescent="0.3">
      <c r="D4" s="17">
        <f>SUM('JAN-SALES'!F3+'FEB-SALES'!D2+'TOTAL-SALES'!D2+'MARCH-SALES'!D2)</f>
        <v>3800</v>
      </c>
    </row>
  </sheetData>
  <pageMargins left="0.7" right="0.7" top="0.75" bottom="0.75" header="0.3" footer="0.3"/>
  <cellWatches>
    <cellWatch r="D4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EED16-2157-4477-875E-C53EE7DDA5D0}">
  <dimension ref="A1:E7"/>
  <sheetViews>
    <sheetView workbookViewId="0">
      <selection activeCell="D6" sqref="D6"/>
    </sheetView>
  </sheetViews>
  <sheetFormatPr defaultRowHeight="14.4" x14ac:dyDescent="0.3"/>
  <cols>
    <col min="1" max="1" width="15.44140625" customWidth="1"/>
    <col min="2" max="2" width="19.88671875" customWidth="1"/>
    <col min="3" max="3" width="18" customWidth="1"/>
    <col min="4" max="4" width="17.88671875" customWidth="1"/>
    <col min="5" max="5" width="24.44140625" customWidth="1"/>
  </cols>
  <sheetData>
    <row r="1" spans="1:5" x14ac:dyDescent="0.3">
      <c r="A1" s="18" t="s">
        <v>15408</v>
      </c>
      <c r="B1" s="18" t="s">
        <v>15409</v>
      </c>
      <c r="C1" s="18" t="s">
        <v>15410</v>
      </c>
      <c r="D1" s="18" t="s">
        <v>15411</v>
      </c>
      <c r="E1" s="18" t="s">
        <v>15412</v>
      </c>
    </row>
    <row r="2" spans="1:5" x14ac:dyDescent="0.3">
      <c r="A2" s="12">
        <v>12</v>
      </c>
      <c r="B2" s="15">
        <v>32</v>
      </c>
      <c r="C2" s="12">
        <v>11</v>
      </c>
      <c r="D2" s="12">
        <f>SUM(A2+B2+C2)</f>
        <v>55</v>
      </c>
      <c r="E2" s="15" t="s">
        <v>15407</v>
      </c>
    </row>
    <row r="3" spans="1:5" x14ac:dyDescent="0.3">
      <c r="A3" s="12">
        <v>10.3787</v>
      </c>
      <c r="B3" s="15">
        <v>12.4343</v>
      </c>
      <c r="C3" s="12">
        <v>10.453530000000001</v>
      </c>
      <c r="D3" s="15">
        <f>ROUND(SUM(A3:C3),2)</f>
        <v>33.270000000000003</v>
      </c>
      <c r="E3" s="15" t="s">
        <v>15413</v>
      </c>
    </row>
    <row r="4" spans="1:5" x14ac:dyDescent="0.3">
      <c r="A4" s="12">
        <v>10</v>
      </c>
      <c r="B4" s="12">
        <v>-12</v>
      </c>
      <c r="C4" s="12">
        <v>-21</v>
      </c>
      <c r="D4" s="12">
        <f>ABS(SUM(A4:C4))</f>
        <v>23</v>
      </c>
      <c r="E4" s="15" t="s">
        <v>15414</v>
      </c>
    </row>
    <row r="5" spans="1:5" x14ac:dyDescent="0.3">
      <c r="A5" s="12">
        <v>10</v>
      </c>
      <c r="B5" s="12">
        <v>20</v>
      </c>
      <c r="C5" s="12">
        <v>40</v>
      </c>
      <c r="D5" s="12">
        <f>AVERAGE(A5:C5)</f>
        <v>23.333333333333332</v>
      </c>
      <c r="E5" s="15" t="s">
        <v>15415</v>
      </c>
    </row>
    <row r="6" spans="1:5" x14ac:dyDescent="0.3">
      <c r="A6" s="12"/>
      <c r="B6" s="12"/>
      <c r="C6" s="12"/>
      <c r="D6" s="12"/>
      <c r="E6" s="15" t="s">
        <v>15416</v>
      </c>
    </row>
    <row r="7" spans="1:5" x14ac:dyDescent="0.3">
      <c r="E7" s="15" t="s">
        <v>15417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56988-38D0-4E15-A13B-D4F41143FDB8}">
  <dimension ref="A1:I33"/>
  <sheetViews>
    <sheetView topLeftCell="A11" workbookViewId="0">
      <selection activeCell="H25" sqref="H25"/>
    </sheetView>
  </sheetViews>
  <sheetFormatPr defaultRowHeight="14.4" x14ac:dyDescent="0.3"/>
  <cols>
    <col min="1" max="1" width="13.77734375" customWidth="1"/>
    <col min="2" max="2" width="14.44140625" customWidth="1"/>
    <col min="3" max="3" width="16.5546875" customWidth="1"/>
    <col min="4" max="4" width="11.88671875" customWidth="1"/>
    <col min="6" max="6" width="13.21875" customWidth="1"/>
    <col min="8" max="8" width="30.6640625" customWidth="1"/>
    <col min="9" max="9" width="32.6640625" customWidth="1"/>
  </cols>
  <sheetData>
    <row r="1" spans="1:9" ht="28.8" x14ac:dyDescent="0.3">
      <c r="A1" s="33" t="s">
        <v>15418</v>
      </c>
      <c r="B1" s="33" t="s">
        <v>15419</v>
      </c>
      <c r="C1" s="33" t="s">
        <v>15420</v>
      </c>
      <c r="D1" s="33" t="s">
        <v>15421</v>
      </c>
      <c r="E1" s="33" t="s">
        <v>15422</v>
      </c>
      <c r="F1" s="34" t="s">
        <v>15440</v>
      </c>
      <c r="G1" s="33" t="s">
        <v>15423</v>
      </c>
      <c r="H1" s="33" t="s">
        <v>15431</v>
      </c>
      <c r="I1" s="35" t="s">
        <v>15432</v>
      </c>
    </row>
    <row r="2" spans="1:9" x14ac:dyDescent="0.3">
      <c r="A2" s="22" t="s">
        <v>15424</v>
      </c>
      <c r="B2" s="20">
        <v>35</v>
      </c>
      <c r="C2" s="20">
        <v>43</v>
      </c>
      <c r="D2" s="20">
        <v>50</v>
      </c>
      <c r="E2" s="20">
        <f>SUM(B2:D2)</f>
        <v>128</v>
      </c>
      <c r="F2" s="20">
        <f>SUM(NEHA_MARKS)</f>
        <v>128</v>
      </c>
      <c r="G2" s="20" t="str">
        <f>IF(E2&gt;100,"TOPPER","AVERAGE")</f>
        <v>TOPPER</v>
      </c>
      <c r="H2" s="23" t="str">
        <f>IF(AND(C2&gt;40,D2&gt;40),"PASSED WITH DISTINCTION","PASSED")</f>
        <v>PASSED WITH DISTINCTION</v>
      </c>
      <c r="I2" s="29" t="str">
        <f>IF(OR(B2&gt;40,C2&gt;40),"SCIENCE STREAM","ARTS STREAM")</f>
        <v>SCIENCE STREAM</v>
      </c>
    </row>
    <row r="3" spans="1:9" x14ac:dyDescent="0.3">
      <c r="A3" s="22" t="s">
        <v>15425</v>
      </c>
      <c r="B3" s="20">
        <v>32</v>
      </c>
      <c r="C3" s="20">
        <v>42</v>
      </c>
      <c r="D3" s="20">
        <v>30</v>
      </c>
      <c r="E3" s="20">
        <f>SUM(B3:D3)</f>
        <v>104</v>
      </c>
      <c r="F3" s="20">
        <f>SUM(KETAN_MARKS)</f>
        <v>104</v>
      </c>
      <c r="G3" s="20" t="str">
        <f>IF(E3&gt;100,"TOPPER","AVERAGE")</f>
        <v>TOPPER</v>
      </c>
      <c r="H3" s="23" t="str">
        <f t="shared" ref="H3:H4" si="0">IF(AND(C3&gt;40,D3&gt;40),"PASSED WITH DISTINCTION","PASSED")</f>
        <v>PASSED</v>
      </c>
      <c r="I3" s="29" t="str">
        <f t="shared" ref="I3:I4" si="1">IF(OR(B3&gt;40,C3&gt;40),"SCIENCE STREAM","ARTS STREAM")</f>
        <v>SCIENCE STREAM</v>
      </c>
    </row>
    <row r="4" spans="1:9" x14ac:dyDescent="0.3">
      <c r="A4" s="22" t="s">
        <v>15430</v>
      </c>
      <c r="B4" s="20">
        <v>35</v>
      </c>
      <c r="C4" s="20">
        <v>30</v>
      </c>
      <c r="D4" s="20">
        <v>32</v>
      </c>
      <c r="E4" s="20">
        <f>SUM(B4:D4)</f>
        <v>97</v>
      </c>
      <c r="F4" s="20"/>
      <c r="G4" s="20" t="str">
        <f>IF(E4&gt;100,"TOPPER","AVERAGE")</f>
        <v>AVERAGE</v>
      </c>
      <c r="H4" s="23" t="str">
        <f t="shared" si="0"/>
        <v>PASSED</v>
      </c>
      <c r="I4" s="29" t="str">
        <f t="shared" si="1"/>
        <v>ARTS STREAM</v>
      </c>
    </row>
    <row r="5" spans="1:9" x14ac:dyDescent="0.3">
      <c r="A5" s="22"/>
      <c r="B5" s="20"/>
      <c r="C5" s="20"/>
      <c r="D5" s="20"/>
      <c r="E5" s="20"/>
      <c r="F5" s="20"/>
      <c r="G5" s="20"/>
      <c r="H5" s="23"/>
      <c r="I5" s="29"/>
    </row>
    <row r="6" spans="1:9" x14ac:dyDescent="0.3">
      <c r="A6" s="22"/>
      <c r="B6" s="20">
        <f>AVERAGE(B2:B4)</f>
        <v>34</v>
      </c>
      <c r="C6" s="20"/>
      <c r="D6" s="20"/>
      <c r="E6" s="20"/>
      <c r="F6" s="20"/>
      <c r="G6" s="20"/>
      <c r="H6" s="23"/>
      <c r="I6" s="29"/>
    </row>
    <row r="7" spans="1:9" x14ac:dyDescent="0.3">
      <c r="A7" s="21"/>
    </row>
    <row r="8" spans="1:9" x14ac:dyDescent="0.3">
      <c r="A8" s="14" t="s">
        <v>15426</v>
      </c>
    </row>
    <row r="9" spans="1:9" x14ac:dyDescent="0.3">
      <c r="D9" s="24"/>
    </row>
    <row r="10" spans="1:9" x14ac:dyDescent="0.3">
      <c r="A10" t="s">
        <v>15427</v>
      </c>
      <c r="B10" s="24" t="s">
        <v>15428</v>
      </c>
      <c r="C10" t="s">
        <v>15429</v>
      </c>
      <c r="D10" s="24" t="s">
        <v>15433</v>
      </c>
    </row>
    <row r="11" spans="1:9" x14ac:dyDescent="0.3">
      <c r="A11">
        <v>30</v>
      </c>
      <c r="B11">
        <v>10</v>
      </c>
      <c r="C11" t="b">
        <f>AND(A11&gt;=20,B11&gt;=20)</f>
        <v>0</v>
      </c>
    </row>
    <row r="12" spans="1:9" x14ac:dyDescent="0.3">
      <c r="A12">
        <v>32</v>
      </c>
      <c r="B12">
        <v>23</v>
      </c>
      <c r="C12" t="b">
        <f>AND(A12&gt;=20,B12&gt;=20)</f>
        <v>1</v>
      </c>
    </row>
    <row r="13" spans="1:9" x14ac:dyDescent="0.3">
      <c r="A13">
        <v>10</v>
      </c>
      <c r="B13">
        <v>13</v>
      </c>
      <c r="C13" t="b">
        <f>AND(A13&gt;=20,B13&gt;=20)</f>
        <v>0</v>
      </c>
    </row>
    <row r="14" spans="1:9" x14ac:dyDescent="0.3">
      <c r="A14">
        <v>20</v>
      </c>
      <c r="B14">
        <v>20</v>
      </c>
      <c r="C14" t="b">
        <f>AND(A14&gt;=20,B14&gt;=20)</f>
        <v>1</v>
      </c>
    </row>
    <row r="18" spans="1:6" x14ac:dyDescent="0.3">
      <c r="A18" s="30" t="s">
        <v>15385</v>
      </c>
      <c r="B18" s="30" t="s">
        <v>15441</v>
      </c>
      <c r="C18" s="30" t="s">
        <v>15442</v>
      </c>
      <c r="D18" s="30" t="s">
        <v>15443</v>
      </c>
    </row>
    <row r="19" spans="1:6" x14ac:dyDescent="0.3">
      <c r="A19" s="30" t="s">
        <v>15444</v>
      </c>
      <c r="B19" s="30">
        <v>200</v>
      </c>
      <c r="C19" s="30">
        <v>400</v>
      </c>
      <c r="D19" s="30">
        <v>300</v>
      </c>
    </row>
    <row r="20" spans="1:6" x14ac:dyDescent="0.3">
      <c r="A20" s="30" t="s">
        <v>15445</v>
      </c>
      <c r="B20" s="30">
        <v>400</v>
      </c>
      <c r="C20" s="30">
        <v>500</v>
      </c>
      <c r="D20" s="30">
        <v>700</v>
      </c>
    </row>
    <row r="21" spans="1:6" x14ac:dyDescent="0.3">
      <c r="A21" s="30" t="s">
        <v>15446</v>
      </c>
      <c r="B21" s="30">
        <v>500</v>
      </c>
      <c r="C21" s="30">
        <v>200</v>
      </c>
      <c r="D21" s="30">
        <v>600</v>
      </c>
    </row>
    <row r="22" spans="1:6" x14ac:dyDescent="0.3">
      <c r="A22" s="30" t="s">
        <v>15447</v>
      </c>
      <c r="B22" s="30">
        <v>600</v>
      </c>
      <c r="C22" s="30">
        <v>200</v>
      </c>
      <c r="D22" s="30">
        <v>700</v>
      </c>
    </row>
    <row r="23" spans="1:6" x14ac:dyDescent="0.3">
      <c r="A23" s="30" t="s">
        <v>15448</v>
      </c>
      <c r="B23" s="30">
        <v>500</v>
      </c>
      <c r="C23" s="30">
        <v>300</v>
      </c>
      <c r="D23" s="30">
        <v>600</v>
      </c>
      <c r="F23" s="19" t="s">
        <v>15380</v>
      </c>
    </row>
    <row r="24" spans="1:6" x14ac:dyDescent="0.3">
      <c r="A24" s="30" t="s">
        <v>15449</v>
      </c>
      <c r="B24" s="30">
        <v>300</v>
      </c>
      <c r="C24" s="30">
        <v>500</v>
      </c>
      <c r="D24" s="30">
        <v>300</v>
      </c>
      <c r="F24" s="32">
        <f>SUM(SALES_DATA[])</f>
        <v>7800</v>
      </c>
    </row>
    <row r="25" spans="1:6" x14ac:dyDescent="0.3">
      <c r="A25" s="30"/>
      <c r="B25" s="30">
        <f>SUM(Jan_sales)</f>
        <v>2500</v>
      </c>
      <c r="C25" s="30">
        <f>SUM(Feb_Sales)</f>
        <v>2100</v>
      </c>
      <c r="D25" s="30">
        <f>SUM(Mar_Sales)</f>
        <v>3200</v>
      </c>
    </row>
    <row r="29" spans="1:6" ht="28.8" x14ac:dyDescent="0.3">
      <c r="A29" s="35" t="s">
        <v>15418</v>
      </c>
      <c r="B29" s="35" t="s">
        <v>15450</v>
      </c>
      <c r="C29" s="35" t="s">
        <v>15451</v>
      </c>
      <c r="E29" s="36" t="s">
        <v>15456</v>
      </c>
      <c r="F29" s="36" t="s">
        <v>15457</v>
      </c>
    </row>
    <row r="30" spans="1:6" x14ac:dyDescent="0.3">
      <c r="A30" s="35" t="s">
        <v>15452</v>
      </c>
      <c r="B30" s="35">
        <v>3000</v>
      </c>
      <c r="C30" s="35">
        <v>100</v>
      </c>
      <c r="E30" s="31">
        <f>AVERAGE(SALARY)</f>
        <v>2875</v>
      </c>
      <c r="F30" s="31">
        <f>AVERAGE(ALLOWANCES)</f>
        <v>262.5</v>
      </c>
    </row>
    <row r="31" spans="1:6" x14ac:dyDescent="0.3">
      <c r="A31" s="35" t="s">
        <v>15453</v>
      </c>
      <c r="B31" s="35">
        <v>4000</v>
      </c>
      <c r="C31" s="35">
        <v>300</v>
      </c>
    </row>
    <row r="32" spans="1:6" x14ac:dyDescent="0.3">
      <c r="A32" s="35" t="s">
        <v>15454</v>
      </c>
      <c r="B32" s="35">
        <v>2500</v>
      </c>
      <c r="C32" s="35">
        <v>250</v>
      </c>
    </row>
    <row r="33" spans="1:3" x14ac:dyDescent="0.3">
      <c r="A33" s="35" t="s">
        <v>15455</v>
      </c>
      <c r="B33" s="35">
        <v>2000</v>
      </c>
      <c r="C33" s="35">
        <v>400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B9C20-89BC-485E-8CAC-849718B758AA}">
  <dimension ref="A1:E5"/>
  <sheetViews>
    <sheetView topLeftCell="A2" workbookViewId="0">
      <selection activeCell="J7" sqref="J7"/>
    </sheetView>
  </sheetViews>
  <sheetFormatPr defaultRowHeight="14.4" x14ac:dyDescent="0.3"/>
  <sheetData>
    <row r="1" spans="1:5" x14ac:dyDescent="0.3">
      <c r="A1" s="24" t="s">
        <v>15434</v>
      </c>
      <c r="B1" s="24" t="s">
        <v>15435</v>
      </c>
      <c r="C1" s="24" t="s">
        <v>15436</v>
      </c>
      <c r="D1" s="24" t="s">
        <v>15437</v>
      </c>
      <c r="E1" s="24" t="s">
        <v>15438</v>
      </c>
    </row>
    <row r="2" spans="1:5" x14ac:dyDescent="0.3">
      <c r="A2" s="24" t="s">
        <v>15389</v>
      </c>
      <c r="B2">
        <v>433</v>
      </c>
      <c r="C2">
        <v>867</v>
      </c>
      <c r="D2">
        <v>756</v>
      </c>
      <c r="E2">
        <v>741</v>
      </c>
    </row>
    <row r="3" spans="1:5" x14ac:dyDescent="0.3">
      <c r="A3" s="24" t="s">
        <v>15390</v>
      </c>
      <c r="B3">
        <v>535</v>
      </c>
      <c r="C3">
        <v>646</v>
      </c>
      <c r="D3">
        <v>524</v>
      </c>
      <c r="E3">
        <v>524</v>
      </c>
    </row>
    <row r="4" spans="1:5" x14ac:dyDescent="0.3">
      <c r="A4" s="24" t="s">
        <v>15391</v>
      </c>
      <c r="B4">
        <v>647</v>
      </c>
      <c r="C4">
        <v>856</v>
      </c>
      <c r="D4">
        <v>856</v>
      </c>
      <c r="E4">
        <v>236</v>
      </c>
    </row>
    <row r="5" spans="1:5" x14ac:dyDescent="0.3">
      <c r="A5" s="24" t="s">
        <v>15392</v>
      </c>
      <c r="B5">
        <v>454</v>
      </c>
      <c r="C5">
        <v>466</v>
      </c>
      <c r="D5">
        <v>245</v>
      </c>
      <c r="E5">
        <v>987</v>
      </c>
    </row>
  </sheetData>
  <dataConsolidate>
    <dataRefs count="1">
      <dataRef ref="A1:E5" sheet="SOUTH SALES"/>
    </dataRefs>
  </dataConsolid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78721-3C8F-4A57-9079-7F56C54F93E5}">
  <dimension ref="A1:E5"/>
  <sheetViews>
    <sheetView workbookViewId="0">
      <selection activeCell="D4" sqref="D4"/>
    </sheetView>
  </sheetViews>
  <sheetFormatPr defaultRowHeight="14.4" x14ac:dyDescent="0.3"/>
  <sheetData>
    <row r="1" spans="1:5" x14ac:dyDescent="0.3">
      <c r="A1" t="s">
        <v>15434</v>
      </c>
      <c r="B1" t="s">
        <v>15435</v>
      </c>
      <c r="C1" t="s">
        <v>15436</v>
      </c>
      <c r="D1" t="s">
        <v>15437</v>
      </c>
      <c r="E1" t="s">
        <v>15438</v>
      </c>
    </row>
    <row r="2" spans="1:5" x14ac:dyDescent="0.3">
      <c r="A2" t="s">
        <v>15389</v>
      </c>
      <c r="B2">
        <v>645</v>
      </c>
      <c r="C2">
        <v>743</v>
      </c>
      <c r="D2">
        <v>366</v>
      </c>
      <c r="E2">
        <v>345</v>
      </c>
    </row>
    <row r="3" spans="1:5" x14ac:dyDescent="0.3">
      <c r="A3" t="s">
        <v>15390</v>
      </c>
      <c r="B3">
        <v>454</v>
      </c>
      <c r="C3">
        <v>646</v>
      </c>
      <c r="D3">
        <v>646</v>
      </c>
      <c r="E3">
        <v>433</v>
      </c>
    </row>
    <row r="4" spans="1:5" x14ac:dyDescent="0.3">
      <c r="A4" t="s">
        <v>15391</v>
      </c>
      <c r="B4">
        <v>446</v>
      </c>
      <c r="C4">
        <v>876</v>
      </c>
      <c r="D4">
        <v>343</v>
      </c>
      <c r="E4">
        <v>343</v>
      </c>
    </row>
    <row r="5" spans="1:5" x14ac:dyDescent="0.3">
      <c r="A5" t="s">
        <v>15392</v>
      </c>
      <c r="B5">
        <v>646</v>
      </c>
      <c r="C5">
        <v>634</v>
      </c>
      <c r="D5">
        <v>854</v>
      </c>
      <c r="E5">
        <v>745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2772-9E87-4A1A-9971-5DC083BABF59}">
  <dimension ref="A1:E5"/>
  <sheetViews>
    <sheetView workbookViewId="0">
      <selection activeCell="E5" sqref="E5"/>
    </sheetView>
  </sheetViews>
  <sheetFormatPr defaultRowHeight="14.4" x14ac:dyDescent="0.3"/>
  <sheetData>
    <row r="1" spans="1:5" x14ac:dyDescent="0.3">
      <c r="A1" t="s">
        <v>15434</v>
      </c>
      <c r="B1" t="s">
        <v>15435</v>
      </c>
      <c r="C1" t="s">
        <v>15436</v>
      </c>
      <c r="D1" t="s">
        <v>15437</v>
      </c>
      <c r="E1" t="s">
        <v>15438</v>
      </c>
    </row>
    <row r="2" spans="1:5" x14ac:dyDescent="0.3">
      <c r="A2" t="s">
        <v>15389</v>
      </c>
      <c r="B2">
        <v>973</v>
      </c>
      <c r="C2">
        <v>963</v>
      </c>
      <c r="D2">
        <v>951</v>
      </c>
      <c r="E2">
        <v>875</v>
      </c>
    </row>
    <row r="3" spans="1:5" x14ac:dyDescent="0.3">
      <c r="A3" t="s">
        <v>15390</v>
      </c>
      <c r="B3">
        <v>521</v>
      </c>
      <c r="C3">
        <v>524</v>
      </c>
      <c r="D3">
        <v>753</v>
      </c>
      <c r="E3">
        <v>456</v>
      </c>
    </row>
    <row r="4" spans="1:5" x14ac:dyDescent="0.3">
      <c r="A4" t="s">
        <v>15391</v>
      </c>
      <c r="B4">
        <v>563</v>
      </c>
      <c r="C4">
        <v>654</v>
      </c>
      <c r="D4">
        <v>954</v>
      </c>
      <c r="E4">
        <v>214</v>
      </c>
    </row>
    <row r="5" spans="1:5" x14ac:dyDescent="0.3">
      <c r="A5" t="s">
        <v>15392</v>
      </c>
      <c r="B5">
        <v>456</v>
      </c>
      <c r="C5">
        <v>321</v>
      </c>
      <c r="D5">
        <v>154</v>
      </c>
      <c r="E5">
        <v>365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3D723-6CD1-42BE-9EA9-E9A435B7E3B5}">
  <dimension ref="A1:E5"/>
  <sheetViews>
    <sheetView workbookViewId="0">
      <selection activeCell="E5" sqref="E5"/>
    </sheetView>
  </sheetViews>
  <sheetFormatPr defaultRowHeight="14.4" x14ac:dyDescent="0.3"/>
  <sheetData>
    <row r="1" spans="1:5" x14ac:dyDescent="0.3">
      <c r="A1" t="s">
        <v>15434</v>
      </c>
      <c r="B1" t="s">
        <v>15435</v>
      </c>
      <c r="C1" t="s">
        <v>15436</v>
      </c>
      <c r="D1" t="s">
        <v>15437</v>
      </c>
      <c r="E1" t="s">
        <v>15438</v>
      </c>
    </row>
    <row r="2" spans="1:5" x14ac:dyDescent="0.3">
      <c r="A2" t="s">
        <v>15389</v>
      </c>
      <c r="B2">
        <v>759</v>
      </c>
      <c r="C2">
        <v>756</v>
      </c>
      <c r="D2">
        <v>956</v>
      </c>
      <c r="E2">
        <v>785</v>
      </c>
    </row>
    <row r="3" spans="1:5" x14ac:dyDescent="0.3">
      <c r="A3" t="s">
        <v>15390</v>
      </c>
      <c r="B3">
        <v>548</v>
      </c>
      <c r="C3">
        <v>548</v>
      </c>
      <c r="D3">
        <v>532</v>
      </c>
      <c r="E3">
        <v>598</v>
      </c>
    </row>
    <row r="4" spans="1:5" x14ac:dyDescent="0.3">
      <c r="A4" t="s">
        <v>15391</v>
      </c>
      <c r="B4">
        <v>452</v>
      </c>
      <c r="C4">
        <v>421</v>
      </c>
      <c r="D4">
        <v>652</v>
      </c>
      <c r="E4">
        <v>457</v>
      </c>
    </row>
    <row r="5" spans="1:5" x14ac:dyDescent="0.3">
      <c r="A5" s="24" t="s">
        <v>15392</v>
      </c>
      <c r="B5">
        <v>159</v>
      </c>
      <c r="C5">
        <v>256</v>
      </c>
      <c r="D5">
        <v>326</v>
      </c>
      <c r="E5">
        <v>569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04DE2-E51A-4232-9DB0-7238DFA5C58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359C-413F-47D5-80D1-70D0FFB3639D}">
  <dimension ref="A1:J13"/>
  <sheetViews>
    <sheetView topLeftCell="A4" workbookViewId="0">
      <selection activeCell="L23" sqref="K23:L27"/>
    </sheetView>
  </sheetViews>
  <sheetFormatPr defaultRowHeight="14.4" x14ac:dyDescent="0.3"/>
  <cols>
    <col min="1" max="1" width="13.21875" customWidth="1"/>
    <col min="4" max="4" width="12.44140625" customWidth="1"/>
  </cols>
  <sheetData>
    <row r="1" spans="1:10" x14ac:dyDescent="0.3">
      <c r="A1" s="14" t="s">
        <v>15460</v>
      </c>
      <c r="B1" s="14" t="s">
        <v>15473</v>
      </c>
      <c r="C1" s="14" t="s">
        <v>15483</v>
      </c>
      <c r="D1" s="14" t="s">
        <v>15484</v>
      </c>
      <c r="E1" s="14" t="s">
        <v>15485</v>
      </c>
      <c r="F1" s="38"/>
    </row>
    <row r="2" spans="1:10" x14ac:dyDescent="0.3">
      <c r="A2" s="38" t="s">
        <v>15461</v>
      </c>
      <c r="B2" s="38" t="s">
        <v>15441</v>
      </c>
      <c r="C2">
        <v>1</v>
      </c>
      <c r="D2" s="38" t="s">
        <v>15486</v>
      </c>
      <c r="E2" s="38" t="s">
        <v>15487</v>
      </c>
      <c r="G2">
        <v>1</v>
      </c>
    </row>
    <row r="3" spans="1:10" x14ac:dyDescent="0.3">
      <c r="A3" s="38" t="s">
        <v>15462</v>
      </c>
      <c r="B3" s="38" t="s">
        <v>15442</v>
      </c>
      <c r="C3">
        <v>2</v>
      </c>
      <c r="D3" s="38" t="s">
        <v>15488</v>
      </c>
      <c r="E3" s="38" t="s">
        <v>15494</v>
      </c>
      <c r="G3">
        <v>1</v>
      </c>
      <c r="J3" s="38"/>
    </row>
    <row r="4" spans="1:10" x14ac:dyDescent="0.3">
      <c r="A4" s="38" t="s">
        <v>15463</v>
      </c>
      <c r="B4" s="38" t="s">
        <v>15443</v>
      </c>
      <c r="C4">
        <v>3</v>
      </c>
      <c r="D4" s="38" t="s">
        <v>15489</v>
      </c>
      <c r="E4" s="38" t="s">
        <v>15495</v>
      </c>
      <c r="G4">
        <v>2</v>
      </c>
      <c r="J4" s="38"/>
    </row>
    <row r="5" spans="1:10" x14ac:dyDescent="0.3">
      <c r="A5" s="38" t="s">
        <v>15464</v>
      </c>
      <c r="B5" s="38" t="s">
        <v>15474</v>
      </c>
      <c r="C5">
        <v>4</v>
      </c>
      <c r="D5" s="38" t="s">
        <v>15490</v>
      </c>
      <c r="E5" s="38" t="s">
        <v>15496</v>
      </c>
      <c r="G5">
        <v>2.3333333333333299</v>
      </c>
    </row>
    <row r="6" spans="1:10" x14ac:dyDescent="0.3">
      <c r="A6" s="38" t="s">
        <v>15465</v>
      </c>
      <c r="B6" s="38" t="s">
        <v>15475</v>
      </c>
      <c r="C6">
        <v>5</v>
      </c>
      <c r="D6" s="38" t="s">
        <v>15491</v>
      </c>
      <c r="E6" s="38" t="s">
        <v>15497</v>
      </c>
      <c r="G6">
        <v>2.8333333333333299</v>
      </c>
    </row>
    <row r="7" spans="1:10" x14ac:dyDescent="0.3">
      <c r="A7" s="38" t="s">
        <v>15466</v>
      </c>
      <c r="B7" s="38" t="s">
        <v>15476</v>
      </c>
      <c r="C7">
        <v>6</v>
      </c>
      <c r="D7" s="38" t="s">
        <v>15492</v>
      </c>
      <c r="E7" s="38" t="s">
        <v>15498</v>
      </c>
      <c r="G7">
        <v>3.3333333333333299</v>
      </c>
    </row>
    <row r="8" spans="1:10" x14ac:dyDescent="0.3">
      <c r="A8" s="38" t="s">
        <v>15467</v>
      </c>
      <c r="B8" s="38" t="s">
        <v>15477</v>
      </c>
      <c r="C8">
        <v>7</v>
      </c>
      <c r="D8" s="38" t="s">
        <v>15493</v>
      </c>
      <c r="E8" s="38" t="s">
        <v>15499</v>
      </c>
      <c r="G8">
        <v>3.8333333333333299</v>
      </c>
    </row>
    <row r="9" spans="1:10" x14ac:dyDescent="0.3">
      <c r="A9" s="38" t="s">
        <v>15468</v>
      </c>
      <c r="B9" s="38" t="s">
        <v>15478</v>
      </c>
      <c r="C9">
        <v>8</v>
      </c>
      <c r="D9" s="38" t="s">
        <v>15486</v>
      </c>
      <c r="E9" s="38" t="s">
        <v>15487</v>
      </c>
      <c r="G9">
        <v>4.3333333333333304</v>
      </c>
    </row>
    <row r="10" spans="1:10" x14ac:dyDescent="0.3">
      <c r="A10" s="38" t="s">
        <v>15469</v>
      </c>
      <c r="B10" s="38" t="s">
        <v>15479</v>
      </c>
      <c r="C10">
        <v>9</v>
      </c>
      <c r="D10" s="38" t="s">
        <v>15488</v>
      </c>
      <c r="E10" s="38" t="s">
        <v>15494</v>
      </c>
      <c r="G10">
        <v>4.8333333333333304</v>
      </c>
    </row>
    <row r="11" spans="1:10" x14ac:dyDescent="0.3">
      <c r="A11" s="38" t="s">
        <v>15470</v>
      </c>
      <c r="B11" s="38" t="s">
        <v>15480</v>
      </c>
      <c r="C11">
        <v>10</v>
      </c>
      <c r="D11" s="38" t="s">
        <v>15489</v>
      </c>
      <c r="E11" s="38" t="s">
        <v>15495</v>
      </c>
      <c r="G11">
        <v>5.3333333333333304</v>
      </c>
    </row>
    <row r="12" spans="1:10" x14ac:dyDescent="0.3">
      <c r="A12" s="38" t="s">
        <v>15471</v>
      </c>
      <c r="B12" s="38" t="s">
        <v>15481</v>
      </c>
      <c r="C12">
        <v>11</v>
      </c>
      <c r="D12" s="39" t="s">
        <v>15490</v>
      </c>
      <c r="E12" s="38" t="s">
        <v>15496</v>
      </c>
      <c r="G12">
        <v>5.8333333333333304</v>
      </c>
    </row>
    <row r="13" spans="1:10" x14ac:dyDescent="0.3">
      <c r="A13" s="38" t="s">
        <v>15472</v>
      </c>
      <c r="B13" s="38" t="s">
        <v>15482</v>
      </c>
      <c r="C13">
        <v>12</v>
      </c>
      <c r="D13" s="38" t="s">
        <v>15491</v>
      </c>
      <c r="E13" s="38" t="s">
        <v>15497</v>
      </c>
      <c r="G13">
        <v>6.3333333333333304</v>
      </c>
    </row>
  </sheetData>
  <phoneticPr fontId="15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E197F-5CEA-4791-BE83-AD3D755859CC}">
  <dimension ref="A1:C11"/>
  <sheetViews>
    <sheetView workbookViewId="0">
      <selection activeCell="G21" sqref="G21"/>
    </sheetView>
  </sheetViews>
  <sheetFormatPr defaultRowHeight="14.4" x14ac:dyDescent="0.3"/>
  <cols>
    <col min="1" max="1" width="19.109375" customWidth="1"/>
    <col min="2" max="2" width="21.77734375" customWidth="1"/>
    <col min="3" max="3" width="21.44140625" customWidth="1"/>
    <col min="4" max="4" width="8.88671875" customWidth="1"/>
  </cols>
  <sheetData>
    <row r="1" spans="1:3" x14ac:dyDescent="0.3">
      <c r="A1" s="14" t="s">
        <v>15418</v>
      </c>
      <c r="B1" s="14" t="s">
        <v>15500</v>
      </c>
      <c r="C1" s="14" t="s">
        <v>15501</v>
      </c>
    </row>
    <row r="2" spans="1:3" x14ac:dyDescent="0.3">
      <c r="A2" s="38" t="s">
        <v>15504</v>
      </c>
      <c r="B2" s="38" t="s">
        <v>15502</v>
      </c>
      <c r="C2" s="38" t="s">
        <v>15510</v>
      </c>
    </row>
    <row r="3" spans="1:3" x14ac:dyDescent="0.3">
      <c r="A3" s="38" t="s">
        <v>15505</v>
      </c>
      <c r="B3" s="38" t="s">
        <v>15503</v>
      </c>
      <c r="C3" s="38" t="s">
        <v>15511</v>
      </c>
    </row>
    <row r="4" spans="1:3" x14ac:dyDescent="0.3">
      <c r="A4" s="38" t="s">
        <v>15506</v>
      </c>
      <c r="B4" s="38" t="s">
        <v>15508</v>
      </c>
      <c r="C4" s="38" t="s">
        <v>15512</v>
      </c>
    </row>
    <row r="5" spans="1:3" x14ac:dyDescent="0.3">
      <c r="A5" s="38" t="s">
        <v>15507</v>
      </c>
      <c r="B5" s="38" t="s">
        <v>15509</v>
      </c>
      <c r="C5" s="38" t="s">
        <v>15513</v>
      </c>
    </row>
    <row r="8" spans="1:3" x14ac:dyDescent="0.3">
      <c r="A8" s="40" t="s">
        <v>15515</v>
      </c>
      <c r="B8" s="38" t="s">
        <v>15519</v>
      </c>
      <c r="C8" s="38" t="s">
        <v>15522</v>
      </c>
    </row>
    <row r="9" spans="1:3" x14ac:dyDescent="0.3">
      <c r="A9" s="40" t="s">
        <v>15516</v>
      </c>
      <c r="B9" s="38" t="s">
        <v>15520</v>
      </c>
      <c r="C9" s="38" t="s">
        <v>15523</v>
      </c>
    </row>
    <row r="10" spans="1:3" x14ac:dyDescent="0.3">
      <c r="A10" s="40" t="s">
        <v>15517</v>
      </c>
      <c r="B10" s="38" t="s">
        <v>15521</v>
      </c>
      <c r="C10" s="38" t="s">
        <v>15524</v>
      </c>
    </row>
    <row r="11" spans="1:3" x14ac:dyDescent="0.3">
      <c r="A11" s="40" t="s">
        <v>15518</v>
      </c>
      <c r="B11" s="38" t="s">
        <v>15519</v>
      </c>
      <c r="C11" s="38" t="s">
        <v>15525</v>
      </c>
    </row>
  </sheetData>
  <hyperlinks>
    <hyperlink ref="A8" r:id="rId1" xr:uid="{BA3EC51C-E5D0-41AF-B132-C3E47F2316CE}"/>
    <hyperlink ref="A9" r:id="rId2" xr:uid="{36A5708C-95A4-4200-A9D9-41AF086BF3DA}"/>
    <hyperlink ref="A10" r:id="rId3" xr:uid="{B90094F9-17EA-4039-A3E5-B77BB0B8C80A}"/>
    <hyperlink ref="A11" r:id="rId4" xr:uid="{F8D06407-050E-4729-8C09-44A9B7B47B33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DE935-BF44-4F18-986C-5247DD7728CD}">
  <dimension ref="A1:C6"/>
  <sheetViews>
    <sheetView workbookViewId="0">
      <selection activeCell="H15" sqref="H15"/>
    </sheetView>
  </sheetViews>
  <sheetFormatPr defaultRowHeight="14.4" x14ac:dyDescent="0.3"/>
  <sheetData>
    <row r="1" spans="1:3" x14ac:dyDescent="0.3">
      <c r="A1" s="38" t="s">
        <v>15526</v>
      </c>
      <c r="B1" s="38" t="s">
        <v>15527</v>
      </c>
      <c r="C1" s="38" t="s">
        <v>15528</v>
      </c>
    </row>
    <row r="2" spans="1:3" x14ac:dyDescent="0.3">
      <c r="A2">
        <v>4</v>
      </c>
      <c r="B2">
        <v>6</v>
      </c>
      <c r="C2">
        <f>SUM(A2:B2)</f>
        <v>10</v>
      </c>
    </row>
    <row r="3" spans="1:3" x14ac:dyDescent="0.3">
      <c r="A3">
        <v>3</v>
      </c>
      <c r="B3">
        <v>9</v>
      </c>
      <c r="C3">
        <f t="shared" ref="C3:C6" si="0">SUM(A3:B3)</f>
        <v>12</v>
      </c>
    </row>
    <row r="4" spans="1:3" x14ac:dyDescent="0.3">
      <c r="C4">
        <f t="shared" si="0"/>
        <v>0</v>
      </c>
    </row>
    <row r="5" spans="1:3" x14ac:dyDescent="0.3">
      <c r="A5">
        <v>6</v>
      </c>
      <c r="B5">
        <v>7</v>
      </c>
      <c r="C5">
        <f t="shared" si="0"/>
        <v>13</v>
      </c>
    </row>
    <row r="6" spans="1:3" x14ac:dyDescent="0.3">
      <c r="A6">
        <v>5</v>
      </c>
      <c r="B6">
        <v>8</v>
      </c>
      <c r="C6">
        <f t="shared" si="0"/>
        <v>13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5EDE7-5563-449C-AD9C-453D155BC291}">
  <dimension ref="B2:F17"/>
  <sheetViews>
    <sheetView tabSelected="1" workbookViewId="0">
      <selection activeCell="G3" sqref="G3"/>
    </sheetView>
  </sheetViews>
  <sheetFormatPr defaultRowHeight="14.4" x14ac:dyDescent="0.3"/>
  <cols>
    <col min="2" max="2" width="39" customWidth="1"/>
    <col min="3" max="3" width="12.33203125" customWidth="1"/>
    <col min="6" max="6" width="15.109375" customWidth="1"/>
  </cols>
  <sheetData>
    <row r="2" spans="2:6" x14ac:dyDescent="0.3">
      <c r="B2" s="38" t="s">
        <v>15529</v>
      </c>
    </row>
    <row r="3" spans="2:6" x14ac:dyDescent="0.3">
      <c r="B3" s="38" t="s">
        <v>15530</v>
      </c>
      <c r="C3" s="38" t="s">
        <v>15537</v>
      </c>
    </row>
    <row r="4" spans="2:6" x14ac:dyDescent="0.3">
      <c r="B4" s="38" t="s">
        <v>15531</v>
      </c>
      <c r="C4" s="38" t="s">
        <v>15538</v>
      </c>
    </row>
    <row r="5" spans="2:6" x14ac:dyDescent="0.3">
      <c r="B5" s="38" t="s">
        <v>15532</v>
      </c>
      <c r="C5" s="38" t="s">
        <v>15539</v>
      </c>
      <c r="F5" s="38" t="s">
        <v>15537</v>
      </c>
    </row>
    <row r="6" spans="2:6" x14ac:dyDescent="0.3">
      <c r="B6" s="38" t="s">
        <v>15533</v>
      </c>
      <c r="C6" s="38" t="s">
        <v>15540</v>
      </c>
      <c r="F6" s="38" t="s">
        <v>15538</v>
      </c>
    </row>
    <row r="7" spans="2:6" x14ac:dyDescent="0.3">
      <c r="B7" s="38" t="s">
        <v>15534</v>
      </c>
      <c r="F7" s="38" t="s">
        <v>15539</v>
      </c>
    </row>
    <row r="8" spans="2:6" x14ac:dyDescent="0.3">
      <c r="B8" s="38" t="s">
        <v>15535</v>
      </c>
      <c r="F8" s="38" t="s">
        <v>15540</v>
      </c>
    </row>
    <row r="9" spans="2:6" x14ac:dyDescent="0.3">
      <c r="B9" s="38" t="s">
        <v>15536</v>
      </c>
      <c r="F9" s="38" t="s">
        <v>15537</v>
      </c>
    </row>
    <row r="10" spans="2:6" x14ac:dyDescent="0.3">
      <c r="B10" s="38"/>
    </row>
    <row r="11" spans="2:6" x14ac:dyDescent="0.3">
      <c r="B11" s="38"/>
    </row>
    <row r="12" spans="2:6" x14ac:dyDescent="0.3">
      <c r="B12" s="38"/>
    </row>
    <row r="13" spans="2:6" x14ac:dyDescent="0.3">
      <c r="B13" s="38"/>
    </row>
    <row r="14" spans="2:6" x14ac:dyDescent="0.3">
      <c r="B14" s="38"/>
    </row>
    <row r="15" spans="2:6" x14ac:dyDescent="0.3">
      <c r="B15" s="38"/>
    </row>
    <row r="16" spans="2:6" x14ac:dyDescent="0.3">
      <c r="B16" s="38"/>
    </row>
    <row r="17" spans="2:2" x14ac:dyDescent="0.3">
      <c r="B17" s="38"/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9</vt:i4>
      </vt:variant>
    </vt:vector>
  </HeadingPairs>
  <TitlesOfParts>
    <vt:vector size="26" baseType="lpstr">
      <vt:lpstr>DMART-SALES-DATA</vt:lpstr>
      <vt:lpstr>DEMO</vt:lpstr>
      <vt:lpstr>JAN-SALES</vt:lpstr>
      <vt:lpstr>FEB-SALES</vt:lpstr>
      <vt:lpstr>MARCH-SALES</vt:lpstr>
      <vt:lpstr>TOTAL-SALES</vt:lpstr>
      <vt:lpstr>MATH-AND-STATISTICAL-FUNCTIONS</vt:lpstr>
      <vt:lpstr>LOGICAL FUNCTIONS</vt:lpstr>
      <vt:lpstr>NORTH SALES</vt:lpstr>
      <vt:lpstr>SOUTH SALES</vt:lpstr>
      <vt:lpstr>EAST SALES</vt:lpstr>
      <vt:lpstr>WEST SALES</vt:lpstr>
      <vt:lpstr>SUMMARY-SALES</vt:lpstr>
      <vt:lpstr>AUTOFILL </vt:lpstr>
      <vt:lpstr>FLASHFILL</vt:lpstr>
      <vt:lpstr>Autofill Nonadjacent</vt:lpstr>
      <vt:lpstr>CUSTOM LIST</vt:lpstr>
      <vt:lpstr>ALLOWANCES</vt:lpstr>
      <vt:lpstr>Feb_Sales</vt:lpstr>
      <vt:lpstr>Jan_sales</vt:lpstr>
      <vt:lpstr>KETAN_MARKS</vt:lpstr>
      <vt:lpstr>Mar_Sales</vt:lpstr>
      <vt:lpstr>NEHA_MARKS</vt:lpstr>
      <vt:lpstr>Net_Revenue</vt:lpstr>
      <vt:lpstr>PROFIT_NAME</vt:lpstr>
      <vt:lpstr>SALARY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YUVAK DALAL</cp:lastModifiedBy>
  <dcterms:created xsi:type="dcterms:W3CDTF">2026-04-18T06:02:34Z</dcterms:created>
  <dcterms:modified xsi:type="dcterms:W3CDTF">2026-09-16T07:35:20Z</dcterms:modified>
</cp:coreProperties>
</file>