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 activeTab="2"/>
  </bookViews>
  <sheets>
    <sheet name="2020级" sheetId="4" r:id="rId1"/>
    <sheet name="2021级" sheetId="5" r:id="rId2"/>
    <sheet name="2022级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<sst xmlns="http://schemas.openxmlformats.org/spreadsheetml/2006/main" count="176" uniqueCount="74">
  <si>
    <t>2020级全日制研究生四年级学业奖学金名额分配表</t>
  </si>
  <si>
    <t>系所号</t>
  </si>
  <si>
    <t>学院</t>
  </si>
  <si>
    <t>博士</t>
  </si>
  <si>
    <t>2020博士参评人数</t>
  </si>
  <si>
    <t>一等12000</t>
  </si>
  <si>
    <t>二等9000</t>
  </si>
  <si>
    <t>三等6000</t>
  </si>
  <si>
    <t>001</t>
  </si>
  <si>
    <t>机械与运载工程学院</t>
  </si>
  <si>
    <t>002</t>
  </si>
  <si>
    <t>材料科学与工程学院</t>
  </si>
  <si>
    <t>003</t>
  </si>
  <si>
    <t>电气与动力工程学院</t>
  </si>
  <si>
    <t>005</t>
  </si>
  <si>
    <t>计算机科学与技术学院(大数据学院）</t>
  </si>
  <si>
    <t>006</t>
  </si>
  <si>
    <t>土木工程学院</t>
  </si>
  <si>
    <t>007</t>
  </si>
  <si>
    <t>水利科学与工程学院</t>
  </si>
  <si>
    <t>008</t>
  </si>
  <si>
    <t>化学工程与技术学院</t>
  </si>
  <si>
    <t>009</t>
  </si>
  <si>
    <t>矿业工程学院</t>
  </si>
  <si>
    <t>011</t>
  </si>
  <si>
    <t>环境科学与工程学院</t>
  </si>
  <si>
    <t>012</t>
  </si>
  <si>
    <t>数学学院</t>
  </si>
  <si>
    <t>014</t>
  </si>
  <si>
    <t>经济管理学院</t>
  </si>
  <si>
    <t>023</t>
  </si>
  <si>
    <t>电子信息与光学工程学院</t>
  </si>
  <si>
    <t>024</t>
  </si>
  <si>
    <t>生物医学工程学院</t>
  </si>
  <si>
    <t>031</t>
  </si>
  <si>
    <t>安全与应急管理工程学院</t>
  </si>
  <si>
    <t>全日制全脱产在校生合计</t>
  </si>
  <si>
    <t>各等级名额分配合计</t>
  </si>
  <si>
    <t>各等级总金额合计</t>
  </si>
  <si>
    <t>分配原则：1.按等级从高到低分配；2.按“四舍五入”化整。博士研究生获奖比例为100%。</t>
  </si>
  <si>
    <t>2021级全日制研究生三年级学业奖学金名额分配表</t>
  </si>
  <si>
    <t>硕士</t>
  </si>
  <si>
    <t>2021博士参评人数</t>
  </si>
  <si>
    <r>
      <rPr>
        <b/>
        <sz val="11"/>
        <rFont val="Arial"/>
        <charset val="0"/>
      </rPr>
      <t>2021</t>
    </r>
    <r>
      <rPr>
        <b/>
        <sz val="11"/>
        <rFont val="宋体"/>
        <charset val="0"/>
      </rPr>
      <t>级学硕参评人数</t>
    </r>
  </si>
  <si>
    <t>一等8000</t>
  </si>
  <si>
    <t>二等5000</t>
  </si>
  <si>
    <t>三等2000</t>
  </si>
  <si>
    <r>
      <rPr>
        <b/>
        <sz val="11"/>
        <rFont val="Arial"/>
        <charset val="0"/>
      </rPr>
      <t>2021</t>
    </r>
    <r>
      <rPr>
        <b/>
        <sz val="11"/>
        <rFont val="宋体"/>
        <charset val="0"/>
      </rPr>
      <t>级专硕参评人数</t>
    </r>
  </si>
  <si>
    <t>010</t>
  </si>
  <si>
    <t>轻纺工程学院</t>
  </si>
  <si>
    <t>015</t>
  </si>
  <si>
    <t>体育学院</t>
  </si>
  <si>
    <t>025</t>
  </si>
  <si>
    <t>马克思主义学院</t>
  </si>
  <si>
    <t>026</t>
  </si>
  <si>
    <t>外国语学院</t>
  </si>
  <si>
    <t>027</t>
  </si>
  <si>
    <t>艺术学院</t>
  </si>
  <si>
    <t>028</t>
  </si>
  <si>
    <t>软件学院</t>
  </si>
  <si>
    <t>032</t>
  </si>
  <si>
    <t>建筑学院</t>
  </si>
  <si>
    <t>035</t>
  </si>
  <si>
    <t>化学学院</t>
  </si>
  <si>
    <t>036</t>
  </si>
  <si>
    <t>物理学院</t>
  </si>
  <si>
    <t>分配原则：1.按等级从高到低分配；2.按“四舍五入”化整。3.博士研究生获奖比例为100%，硕士研究生获奖比例约为78.6%</t>
  </si>
  <si>
    <t>2022级全日制研究生二年级学业奖学金名额分配表</t>
  </si>
  <si>
    <t>2022级博士参评人数</t>
  </si>
  <si>
    <r>
      <rPr>
        <b/>
        <sz val="11"/>
        <rFont val="Arial"/>
        <charset val="0"/>
      </rPr>
      <t>2022</t>
    </r>
    <r>
      <rPr>
        <b/>
        <sz val="11"/>
        <rFont val="宋体"/>
        <charset val="0"/>
      </rPr>
      <t>级学硕参评人数</t>
    </r>
  </si>
  <si>
    <r>
      <rPr>
        <b/>
        <sz val="11"/>
        <rFont val="Arial"/>
        <charset val="0"/>
      </rPr>
      <t>2022</t>
    </r>
    <r>
      <rPr>
        <b/>
        <sz val="11"/>
        <rFont val="宋体"/>
        <charset val="0"/>
      </rPr>
      <t>级专硕参评人数</t>
    </r>
  </si>
  <si>
    <t>034</t>
  </si>
  <si>
    <t>航空航天学院</t>
  </si>
  <si>
    <t>分配原则：1.按等级从高到低分配；2.按“四舍五入”化整。3.博士研究生获奖比例为100%，硕士研究生获奖比例约为78.4%。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</si>
</sst>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Arial"/>
      <charset val="0"/>
    </font>
    <font>
      <sz val="11"/>
      <name val="Arial"/>
      <charset val="0"/>
    </font>
    <font>
      <sz val="11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b/>
      <i/>
      <sz val="11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2" fillId="5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20" sqref="C20"/>
    </sheetView>
  </sheetViews>
  <sheetFormatPr defaultColWidth="9.02654867256637" defaultRowHeight="14.3" outlineLevelCol="5"/>
  <cols>
    <col min="2" max="2" width="35.0353982300885" customWidth="1"/>
    <col min="4" max="4" width="11.4424778761062" customWidth="1"/>
    <col min="6" max="6" width="9.73451327433628" customWidth="1"/>
  </cols>
  <sheetData>
    <row r="1" ht="20.65" spans="1:6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5" t="s">
        <v>2</v>
      </c>
      <c r="C2" s="5" t="s">
        <v>3</v>
      </c>
      <c r="D2" s="5"/>
      <c r="E2" s="5"/>
      <c r="F2" s="5"/>
    </row>
    <row r="3" ht="28.65" spans="1:6">
      <c r="A3" s="4"/>
      <c r="B3" s="7"/>
      <c r="C3" s="8" t="s">
        <v>4</v>
      </c>
      <c r="D3" s="8" t="s">
        <v>5</v>
      </c>
      <c r="E3" s="8" t="s">
        <v>6</v>
      </c>
      <c r="F3" s="8" t="s">
        <v>7</v>
      </c>
    </row>
    <row r="4" spans="1:6">
      <c r="A4" s="9" t="s">
        <v>8</v>
      </c>
      <c r="B4" s="9" t="s">
        <v>9</v>
      </c>
      <c r="C4" s="10">
        <v>26</v>
      </c>
      <c r="D4" s="13">
        <v>5</v>
      </c>
      <c r="E4" s="13">
        <v>9</v>
      </c>
      <c r="F4" s="13">
        <f>C4-D4-E4</f>
        <v>12</v>
      </c>
    </row>
    <row r="5" spans="1:6">
      <c r="A5" s="9" t="s">
        <v>10</v>
      </c>
      <c r="B5" s="9" t="s">
        <v>11</v>
      </c>
      <c r="C5" s="10">
        <v>25</v>
      </c>
      <c r="D5" s="13">
        <f>C5*0.2</f>
        <v>5</v>
      </c>
      <c r="E5" s="13">
        <v>9</v>
      </c>
      <c r="F5" s="13">
        <f t="shared" ref="F5:F17" si="0">C5-D5-E5</f>
        <v>11</v>
      </c>
    </row>
    <row r="6" spans="1:6">
      <c r="A6" s="9" t="s">
        <v>12</v>
      </c>
      <c r="B6" s="9" t="s">
        <v>13</v>
      </c>
      <c r="C6" s="10">
        <v>8</v>
      </c>
      <c r="D6" s="13">
        <v>2</v>
      </c>
      <c r="E6" s="13">
        <v>3</v>
      </c>
      <c r="F6" s="13">
        <f t="shared" si="0"/>
        <v>3</v>
      </c>
    </row>
    <row r="7" spans="1:6">
      <c r="A7" s="9" t="s">
        <v>14</v>
      </c>
      <c r="B7" s="9" t="s">
        <v>15</v>
      </c>
      <c r="C7" s="10">
        <v>7</v>
      </c>
      <c r="D7" s="13">
        <v>1</v>
      </c>
      <c r="E7" s="13">
        <v>2</v>
      </c>
      <c r="F7" s="13">
        <f t="shared" si="0"/>
        <v>4</v>
      </c>
    </row>
    <row r="8" spans="1:6">
      <c r="A8" s="9" t="s">
        <v>16</v>
      </c>
      <c r="B8" s="9" t="s">
        <v>17</v>
      </c>
      <c r="C8" s="10">
        <v>9</v>
      </c>
      <c r="D8" s="13">
        <v>2</v>
      </c>
      <c r="E8" s="13">
        <v>3</v>
      </c>
      <c r="F8" s="13">
        <f t="shared" si="0"/>
        <v>4</v>
      </c>
    </row>
    <row r="9" spans="1:6">
      <c r="A9" s="9" t="s">
        <v>18</v>
      </c>
      <c r="B9" s="9" t="s">
        <v>19</v>
      </c>
      <c r="C9" s="10">
        <v>6</v>
      </c>
      <c r="D9" s="13">
        <v>1</v>
      </c>
      <c r="E9" s="13">
        <v>2</v>
      </c>
      <c r="F9" s="13">
        <f t="shared" si="0"/>
        <v>3</v>
      </c>
    </row>
    <row r="10" spans="1:6">
      <c r="A10" s="9" t="s">
        <v>20</v>
      </c>
      <c r="B10" s="9" t="s">
        <v>21</v>
      </c>
      <c r="C10" s="10">
        <v>36</v>
      </c>
      <c r="D10" s="13">
        <v>7</v>
      </c>
      <c r="E10" s="13">
        <v>13</v>
      </c>
      <c r="F10" s="13">
        <f t="shared" si="0"/>
        <v>16</v>
      </c>
    </row>
    <row r="11" spans="1:6">
      <c r="A11" s="9" t="s">
        <v>22</v>
      </c>
      <c r="B11" s="9" t="s">
        <v>23</v>
      </c>
      <c r="C11" s="10">
        <v>17</v>
      </c>
      <c r="D11" s="13">
        <v>3</v>
      </c>
      <c r="E11" s="13">
        <v>6</v>
      </c>
      <c r="F11" s="13">
        <f t="shared" si="0"/>
        <v>8</v>
      </c>
    </row>
    <row r="12" spans="1:6">
      <c r="A12" s="9" t="s">
        <v>24</v>
      </c>
      <c r="B12" s="9" t="s">
        <v>25</v>
      </c>
      <c r="C12" s="10">
        <v>4</v>
      </c>
      <c r="D12" s="13">
        <v>1</v>
      </c>
      <c r="E12" s="13">
        <v>1</v>
      </c>
      <c r="F12" s="13">
        <f t="shared" si="0"/>
        <v>2</v>
      </c>
    </row>
    <row r="13" spans="1:6">
      <c r="A13" s="9" t="s">
        <v>26</v>
      </c>
      <c r="B13" s="9" t="s">
        <v>27</v>
      </c>
      <c r="C13" s="10">
        <v>3</v>
      </c>
      <c r="D13" s="13">
        <v>1</v>
      </c>
      <c r="E13" s="13">
        <v>1</v>
      </c>
      <c r="F13" s="13">
        <f t="shared" si="0"/>
        <v>1</v>
      </c>
    </row>
    <row r="14" spans="1:6">
      <c r="A14" s="9" t="s">
        <v>28</v>
      </c>
      <c r="B14" s="9" t="s">
        <v>29</v>
      </c>
      <c r="C14" s="10">
        <v>4</v>
      </c>
      <c r="D14" s="13">
        <v>1</v>
      </c>
      <c r="E14" s="13">
        <v>1</v>
      </c>
      <c r="F14" s="13">
        <f t="shared" si="0"/>
        <v>2</v>
      </c>
    </row>
    <row r="15" spans="1:6">
      <c r="A15" s="9" t="s">
        <v>30</v>
      </c>
      <c r="B15" s="9" t="s">
        <v>31</v>
      </c>
      <c r="C15" s="10">
        <v>20</v>
      </c>
      <c r="D15" s="13">
        <f>C15*0.2</f>
        <v>4</v>
      </c>
      <c r="E15" s="13">
        <f>C15*0.35</f>
        <v>7</v>
      </c>
      <c r="F15" s="13">
        <f t="shared" si="0"/>
        <v>9</v>
      </c>
    </row>
    <row r="16" spans="1:6">
      <c r="A16" s="9" t="s">
        <v>32</v>
      </c>
      <c r="B16" s="9" t="s">
        <v>33</v>
      </c>
      <c r="C16" s="10">
        <v>3</v>
      </c>
      <c r="D16" s="13">
        <v>1</v>
      </c>
      <c r="E16" s="13">
        <v>1</v>
      </c>
      <c r="F16" s="13">
        <f t="shared" si="0"/>
        <v>1</v>
      </c>
    </row>
    <row r="17" spans="1:6">
      <c r="A17" s="9" t="s">
        <v>34</v>
      </c>
      <c r="B17" s="9" t="s">
        <v>35</v>
      </c>
      <c r="C17" s="10">
        <v>3</v>
      </c>
      <c r="D17" s="13">
        <v>1</v>
      </c>
      <c r="E17" s="13">
        <v>1</v>
      </c>
      <c r="F17" s="13">
        <f t="shared" si="0"/>
        <v>1</v>
      </c>
    </row>
    <row r="18" spans="1:6">
      <c r="A18" s="11"/>
      <c r="B18" s="5" t="s">
        <v>36</v>
      </c>
      <c r="C18" s="12">
        <f>SUM(C4:C17)</f>
        <v>171</v>
      </c>
      <c r="D18" s="13"/>
      <c r="E18" s="13"/>
      <c r="F18" s="13"/>
    </row>
    <row r="19" spans="1:6">
      <c r="A19" s="11"/>
      <c r="B19" s="5" t="s">
        <v>37</v>
      </c>
      <c r="C19" s="15">
        <f>D19+E19+F19</f>
        <v>171</v>
      </c>
      <c r="D19" s="13">
        <f>SUM(D4:D18)</f>
        <v>35</v>
      </c>
      <c r="E19" s="13">
        <f>SUM(E4:E18)</f>
        <v>59</v>
      </c>
      <c r="F19" s="13">
        <f>SUM(F4:F18)</f>
        <v>77</v>
      </c>
    </row>
    <row r="20" spans="1:6">
      <c r="A20" s="11"/>
      <c r="B20" s="5" t="s">
        <v>38</v>
      </c>
      <c r="C20" s="15">
        <f>D20+E20+F20</f>
        <v>1413000</v>
      </c>
      <c r="D20" s="13">
        <f>D19*12000</f>
        <v>420000</v>
      </c>
      <c r="E20" s="13">
        <f>E19*9000</f>
        <v>531000</v>
      </c>
      <c r="F20" s="13">
        <f>F19*6000</f>
        <v>462000</v>
      </c>
    </row>
    <row r="21" ht="18" customHeight="1" spans="1:6">
      <c r="A21" s="31" t="s">
        <v>39</v>
      </c>
      <c r="B21" s="31"/>
      <c r="C21" s="31"/>
      <c r="D21" s="31"/>
      <c r="E21" s="31"/>
      <c r="F21" s="31"/>
    </row>
  </sheetData>
  <mergeCells count="5">
    <mergeCell ref="A1:F1"/>
    <mergeCell ref="C2:F2"/>
    <mergeCell ref="A21:F21"/>
    <mergeCell ref="A2:A3"/>
    <mergeCell ref="B2:B3"/>
  </mergeCells>
  <pageMargins left="0.25" right="0.25" top="0.75" bottom="0.75" header="0.298611111111111" footer="0.298611111111111"/>
  <pageSetup paperSize="9" scale="7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O29" sqref="O29"/>
    </sheetView>
  </sheetViews>
  <sheetFormatPr defaultColWidth="9.02654867256637" defaultRowHeight="14.3"/>
  <cols>
    <col min="2" max="2" width="33.0884955752212" style="1" customWidth="1"/>
    <col min="6" max="6" width="9.07964601769912" customWidth="1"/>
    <col min="7" max="7" width="11.0265486725664" customWidth="1"/>
    <col min="8" max="9" width="9.58407079646018"/>
    <col min="10" max="10" width="10.6194690265487" customWidth="1"/>
    <col min="11" max="11" width="10.7345132743363" customWidth="1"/>
    <col min="12" max="15" width="9.58407079646018"/>
  </cols>
  <sheetData>
    <row r="1" ht="20.65" spans="1:14">
      <c r="A1" s="19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9"/>
    </row>
    <row r="2" spans="1:14">
      <c r="A2" s="21" t="s">
        <v>1</v>
      </c>
      <c r="B2" s="5" t="s">
        <v>2</v>
      </c>
      <c r="C2" s="5" t="s">
        <v>3</v>
      </c>
      <c r="D2" s="5"/>
      <c r="E2" s="5"/>
      <c r="F2" s="5"/>
      <c r="G2" s="5" t="s">
        <v>41</v>
      </c>
      <c r="H2" s="5"/>
      <c r="I2" s="5"/>
      <c r="J2" s="5"/>
      <c r="K2" s="5"/>
      <c r="L2" s="5"/>
      <c r="M2" s="5"/>
      <c r="N2" s="5"/>
    </row>
    <row r="3" ht="28.65" spans="1:14">
      <c r="A3" s="22"/>
      <c r="B3" s="7"/>
      <c r="C3" s="8" t="s">
        <v>42</v>
      </c>
      <c r="D3" s="8" t="s">
        <v>5</v>
      </c>
      <c r="E3" s="8" t="s">
        <v>6</v>
      </c>
      <c r="F3" s="8" t="s">
        <v>7</v>
      </c>
      <c r="G3" s="7" t="s">
        <v>43</v>
      </c>
      <c r="H3" s="8" t="s">
        <v>44</v>
      </c>
      <c r="I3" s="8" t="s">
        <v>45</v>
      </c>
      <c r="J3" s="8" t="s">
        <v>46</v>
      </c>
      <c r="K3" s="7" t="s">
        <v>47</v>
      </c>
      <c r="L3" s="8" t="s">
        <v>44</v>
      </c>
      <c r="M3" s="8" t="s">
        <v>45</v>
      </c>
      <c r="N3" s="8" t="s">
        <v>46</v>
      </c>
    </row>
    <row r="4" spans="1:14">
      <c r="A4" s="9" t="s">
        <v>8</v>
      </c>
      <c r="B4" s="9" t="s">
        <v>9</v>
      </c>
      <c r="C4" s="10">
        <v>30</v>
      </c>
      <c r="D4" s="9">
        <f>C4*0.2</f>
        <v>6</v>
      </c>
      <c r="E4" s="9">
        <v>11</v>
      </c>
      <c r="F4" s="9">
        <f>C4-D4-E4</f>
        <v>13</v>
      </c>
      <c r="G4" s="10">
        <v>125</v>
      </c>
      <c r="H4" s="9">
        <v>20</v>
      </c>
      <c r="I4" s="9">
        <v>34</v>
      </c>
      <c r="J4" s="9">
        <v>44</v>
      </c>
      <c r="K4" s="10">
        <v>201</v>
      </c>
      <c r="L4" s="9">
        <v>32</v>
      </c>
      <c r="M4" s="9">
        <v>55</v>
      </c>
      <c r="N4" s="9">
        <v>71</v>
      </c>
    </row>
    <row r="5" spans="1:14">
      <c r="A5" s="9" t="s">
        <v>10</v>
      </c>
      <c r="B5" s="9" t="s">
        <v>11</v>
      </c>
      <c r="C5" s="10">
        <v>28</v>
      </c>
      <c r="D5" s="9">
        <v>6</v>
      </c>
      <c r="E5" s="9">
        <v>10</v>
      </c>
      <c r="F5" s="9">
        <f t="shared" ref="F5:F26" si="0">C5-D5-E5</f>
        <v>12</v>
      </c>
      <c r="G5" s="10">
        <v>179</v>
      </c>
      <c r="H5" s="9">
        <v>28</v>
      </c>
      <c r="I5" s="9">
        <v>49</v>
      </c>
      <c r="J5" s="9">
        <v>63</v>
      </c>
      <c r="K5" s="10">
        <v>191</v>
      </c>
      <c r="L5" s="9">
        <v>30</v>
      </c>
      <c r="M5" s="9">
        <v>53</v>
      </c>
      <c r="N5" s="9">
        <v>68</v>
      </c>
    </row>
    <row r="6" spans="1:14">
      <c r="A6" s="9" t="s">
        <v>12</v>
      </c>
      <c r="B6" s="9" t="s">
        <v>13</v>
      </c>
      <c r="C6" s="10">
        <v>14</v>
      </c>
      <c r="D6" s="9">
        <v>3</v>
      </c>
      <c r="E6" s="9">
        <v>5</v>
      </c>
      <c r="F6" s="9">
        <f t="shared" si="0"/>
        <v>6</v>
      </c>
      <c r="G6" s="10">
        <v>84</v>
      </c>
      <c r="H6" s="9">
        <v>13</v>
      </c>
      <c r="I6" s="9">
        <v>23</v>
      </c>
      <c r="J6" s="9">
        <v>30</v>
      </c>
      <c r="K6" s="10">
        <v>139</v>
      </c>
      <c r="L6" s="9">
        <v>22</v>
      </c>
      <c r="M6" s="9">
        <v>38</v>
      </c>
      <c r="N6" s="9">
        <v>49</v>
      </c>
    </row>
    <row r="7" spans="1:14">
      <c r="A7" s="9" t="s">
        <v>14</v>
      </c>
      <c r="B7" s="9" t="s">
        <v>15</v>
      </c>
      <c r="C7" s="10">
        <v>11</v>
      </c>
      <c r="D7" s="9">
        <v>2</v>
      </c>
      <c r="E7" s="9">
        <v>4</v>
      </c>
      <c r="F7" s="9">
        <f t="shared" si="0"/>
        <v>5</v>
      </c>
      <c r="G7" s="10">
        <v>47</v>
      </c>
      <c r="H7" s="9">
        <v>7</v>
      </c>
      <c r="I7" s="9">
        <v>13</v>
      </c>
      <c r="J7" s="9">
        <v>17</v>
      </c>
      <c r="K7" s="10">
        <v>110</v>
      </c>
      <c r="L7" s="9">
        <v>17</v>
      </c>
      <c r="M7" s="9">
        <v>30</v>
      </c>
      <c r="N7" s="9">
        <v>39</v>
      </c>
    </row>
    <row r="8" spans="1:14">
      <c r="A8" s="9" t="s">
        <v>16</v>
      </c>
      <c r="B8" s="9" t="s">
        <v>17</v>
      </c>
      <c r="C8" s="10">
        <v>12</v>
      </c>
      <c r="D8" s="9">
        <v>2</v>
      </c>
      <c r="E8" s="9">
        <v>4</v>
      </c>
      <c r="F8" s="9">
        <f t="shared" si="0"/>
        <v>6</v>
      </c>
      <c r="G8" s="10">
        <v>56</v>
      </c>
      <c r="H8" s="9">
        <v>9</v>
      </c>
      <c r="I8" s="9">
        <v>15</v>
      </c>
      <c r="J8" s="9">
        <v>20</v>
      </c>
      <c r="K8" s="10">
        <v>97</v>
      </c>
      <c r="L8" s="9">
        <v>15</v>
      </c>
      <c r="M8" s="9">
        <v>27</v>
      </c>
      <c r="N8" s="9">
        <v>34</v>
      </c>
    </row>
    <row r="9" spans="1:14">
      <c r="A9" s="9" t="s">
        <v>18</v>
      </c>
      <c r="B9" s="9" t="s">
        <v>19</v>
      </c>
      <c r="C9" s="10">
        <v>3</v>
      </c>
      <c r="D9" s="9">
        <v>1</v>
      </c>
      <c r="E9" s="9">
        <v>1</v>
      </c>
      <c r="F9" s="9">
        <f t="shared" si="0"/>
        <v>1</v>
      </c>
      <c r="G9" s="10">
        <v>30</v>
      </c>
      <c r="H9" s="9">
        <v>5</v>
      </c>
      <c r="I9" s="9">
        <v>8</v>
      </c>
      <c r="J9" s="9">
        <v>11</v>
      </c>
      <c r="K9" s="10">
        <v>67</v>
      </c>
      <c r="L9" s="9">
        <v>11</v>
      </c>
      <c r="M9" s="9">
        <v>18</v>
      </c>
      <c r="N9" s="9">
        <v>24</v>
      </c>
    </row>
    <row r="10" spans="1:14">
      <c r="A10" s="9" t="s">
        <v>20</v>
      </c>
      <c r="B10" s="9" t="s">
        <v>21</v>
      </c>
      <c r="C10" s="10">
        <v>51</v>
      </c>
      <c r="D10" s="9">
        <v>10</v>
      </c>
      <c r="E10" s="9">
        <v>18</v>
      </c>
      <c r="F10" s="9">
        <f t="shared" si="0"/>
        <v>23</v>
      </c>
      <c r="G10" s="10">
        <v>158</v>
      </c>
      <c r="H10" s="9">
        <v>25</v>
      </c>
      <c r="I10" s="9">
        <v>43</v>
      </c>
      <c r="J10" s="9">
        <v>56</v>
      </c>
      <c r="K10" s="10">
        <v>128</v>
      </c>
      <c r="L10" s="9">
        <v>20</v>
      </c>
      <c r="M10" s="9">
        <v>35</v>
      </c>
      <c r="N10" s="9">
        <v>45</v>
      </c>
    </row>
    <row r="11" spans="1:14">
      <c r="A11" s="9" t="s">
        <v>22</v>
      </c>
      <c r="B11" s="9" t="s">
        <v>23</v>
      </c>
      <c r="C11" s="10">
        <v>24</v>
      </c>
      <c r="D11" s="9">
        <v>5</v>
      </c>
      <c r="E11" s="9">
        <v>8</v>
      </c>
      <c r="F11" s="9">
        <f t="shared" si="0"/>
        <v>11</v>
      </c>
      <c r="G11" s="10">
        <v>86</v>
      </c>
      <c r="H11" s="9">
        <v>14</v>
      </c>
      <c r="I11" s="9">
        <v>24</v>
      </c>
      <c r="J11" s="9">
        <v>30</v>
      </c>
      <c r="K11" s="10">
        <v>143</v>
      </c>
      <c r="L11" s="9">
        <v>22</v>
      </c>
      <c r="M11" s="9">
        <v>39</v>
      </c>
      <c r="N11" s="9">
        <v>51</v>
      </c>
    </row>
    <row r="12" spans="1:14">
      <c r="A12" s="9" t="s">
        <v>48</v>
      </c>
      <c r="B12" s="9" t="s">
        <v>49</v>
      </c>
      <c r="C12" s="9"/>
      <c r="D12" s="9"/>
      <c r="E12" s="9"/>
      <c r="F12" s="9"/>
      <c r="G12" s="10">
        <v>19</v>
      </c>
      <c r="H12" s="9">
        <v>3</v>
      </c>
      <c r="I12" s="9">
        <v>5</v>
      </c>
      <c r="J12" s="9">
        <v>7</v>
      </c>
      <c r="K12" s="9"/>
      <c r="L12" s="9"/>
      <c r="M12" s="9"/>
      <c r="N12" s="9"/>
    </row>
    <row r="13" spans="1:14">
      <c r="A13" s="9" t="s">
        <v>24</v>
      </c>
      <c r="B13" s="9" t="s">
        <v>25</v>
      </c>
      <c r="C13" s="10">
        <v>5</v>
      </c>
      <c r="D13" s="9">
        <f>C13*0.2</f>
        <v>1</v>
      </c>
      <c r="E13" s="9">
        <v>2</v>
      </c>
      <c r="F13" s="9">
        <f t="shared" si="0"/>
        <v>2</v>
      </c>
      <c r="G13" s="10">
        <v>44</v>
      </c>
      <c r="H13" s="9">
        <v>7</v>
      </c>
      <c r="I13" s="9">
        <v>12</v>
      </c>
      <c r="J13" s="9">
        <v>16</v>
      </c>
      <c r="K13" s="10">
        <v>77</v>
      </c>
      <c r="L13" s="9">
        <v>12</v>
      </c>
      <c r="M13" s="9">
        <v>21</v>
      </c>
      <c r="N13" s="9">
        <v>27</v>
      </c>
    </row>
    <row r="14" spans="1:14">
      <c r="A14" s="9" t="s">
        <v>26</v>
      </c>
      <c r="B14" s="9" t="s">
        <v>27</v>
      </c>
      <c r="C14" s="10">
        <v>2</v>
      </c>
      <c r="D14" s="9">
        <v>1</v>
      </c>
      <c r="E14" s="9">
        <v>1</v>
      </c>
      <c r="F14" s="9"/>
      <c r="G14" s="10">
        <v>69</v>
      </c>
      <c r="H14" s="9">
        <v>11</v>
      </c>
      <c r="I14" s="9">
        <v>19</v>
      </c>
      <c r="J14" s="9">
        <v>24</v>
      </c>
      <c r="K14" s="9"/>
      <c r="L14" s="9"/>
      <c r="M14" s="9"/>
      <c r="N14" s="9"/>
    </row>
    <row r="15" spans="1:14">
      <c r="A15" s="9" t="s">
        <v>28</v>
      </c>
      <c r="B15" s="9" t="s">
        <v>29</v>
      </c>
      <c r="C15" s="10">
        <v>7</v>
      </c>
      <c r="D15" s="9">
        <v>1</v>
      </c>
      <c r="E15" s="9">
        <v>2</v>
      </c>
      <c r="F15" s="9">
        <f t="shared" si="0"/>
        <v>4</v>
      </c>
      <c r="G15" s="10">
        <v>72</v>
      </c>
      <c r="H15" s="9">
        <v>11</v>
      </c>
      <c r="I15" s="9">
        <v>20</v>
      </c>
      <c r="J15" s="9">
        <v>25</v>
      </c>
      <c r="K15" s="9"/>
      <c r="L15" s="9"/>
      <c r="M15" s="9"/>
      <c r="N15" s="9"/>
    </row>
    <row r="16" spans="1:14">
      <c r="A16" s="9" t="s">
        <v>50</v>
      </c>
      <c r="B16" s="9" t="s">
        <v>51</v>
      </c>
      <c r="C16" s="9"/>
      <c r="D16" s="9"/>
      <c r="E16" s="9"/>
      <c r="F16" s="9"/>
      <c r="G16" s="10">
        <v>16</v>
      </c>
      <c r="H16" s="9">
        <v>3</v>
      </c>
      <c r="I16" s="9">
        <v>4</v>
      </c>
      <c r="J16" s="9">
        <v>6</v>
      </c>
      <c r="K16" s="10">
        <v>32</v>
      </c>
      <c r="L16" s="9">
        <v>5</v>
      </c>
      <c r="M16" s="9">
        <v>9</v>
      </c>
      <c r="N16" s="9">
        <v>11</v>
      </c>
    </row>
    <row r="17" spans="1:14">
      <c r="A17" s="9" t="s">
        <v>30</v>
      </c>
      <c r="B17" s="9" t="s">
        <v>31</v>
      </c>
      <c r="C17" s="10">
        <v>19</v>
      </c>
      <c r="D17" s="9">
        <v>4</v>
      </c>
      <c r="E17" s="9">
        <v>7</v>
      </c>
      <c r="F17" s="9">
        <f t="shared" si="0"/>
        <v>8</v>
      </c>
      <c r="G17" s="10">
        <v>109</v>
      </c>
      <c r="H17" s="9">
        <v>17</v>
      </c>
      <c r="I17" s="9">
        <v>30</v>
      </c>
      <c r="J17" s="9">
        <v>39</v>
      </c>
      <c r="K17" s="10">
        <v>167</v>
      </c>
      <c r="L17" s="9">
        <v>26</v>
      </c>
      <c r="M17" s="9">
        <v>46</v>
      </c>
      <c r="N17" s="9">
        <v>59</v>
      </c>
    </row>
    <row r="18" spans="1:14">
      <c r="A18" s="9" t="s">
        <v>32</v>
      </c>
      <c r="B18" s="9" t="s">
        <v>33</v>
      </c>
      <c r="C18" s="10">
        <v>6</v>
      </c>
      <c r="D18" s="9">
        <v>1</v>
      </c>
      <c r="E18" s="9">
        <v>2</v>
      </c>
      <c r="F18" s="9">
        <f t="shared" si="0"/>
        <v>3</v>
      </c>
      <c r="G18" s="10">
        <v>37</v>
      </c>
      <c r="H18" s="9">
        <v>6</v>
      </c>
      <c r="I18" s="9">
        <v>10</v>
      </c>
      <c r="J18" s="9">
        <v>13</v>
      </c>
      <c r="K18" s="10">
        <v>66</v>
      </c>
      <c r="L18" s="9">
        <v>10</v>
      </c>
      <c r="M18" s="9">
        <v>18</v>
      </c>
      <c r="N18" s="9">
        <v>23</v>
      </c>
    </row>
    <row r="19" spans="1:14">
      <c r="A19" s="9" t="s">
        <v>52</v>
      </c>
      <c r="B19" s="9" t="s">
        <v>53</v>
      </c>
      <c r="C19" s="9"/>
      <c r="D19" s="9"/>
      <c r="E19" s="9"/>
      <c r="F19" s="9"/>
      <c r="G19" s="10">
        <v>56</v>
      </c>
      <c r="H19" s="9">
        <v>9</v>
      </c>
      <c r="I19" s="9">
        <v>15</v>
      </c>
      <c r="J19" s="9">
        <v>20</v>
      </c>
      <c r="K19" s="9"/>
      <c r="L19" s="9"/>
      <c r="M19" s="9"/>
      <c r="N19" s="9"/>
    </row>
    <row r="20" spans="1:14">
      <c r="A20" s="9" t="s">
        <v>54</v>
      </c>
      <c r="B20" s="9" t="s">
        <v>55</v>
      </c>
      <c r="C20" s="9"/>
      <c r="D20" s="9"/>
      <c r="E20" s="9"/>
      <c r="F20" s="9"/>
      <c r="G20" s="10">
        <v>19</v>
      </c>
      <c r="H20" s="9">
        <v>3</v>
      </c>
      <c r="I20" s="9">
        <v>5</v>
      </c>
      <c r="J20" s="9">
        <v>7</v>
      </c>
      <c r="K20" s="10">
        <v>18</v>
      </c>
      <c r="L20" s="9">
        <v>3</v>
      </c>
      <c r="M20" s="9">
        <v>5</v>
      </c>
      <c r="N20" s="9">
        <v>6</v>
      </c>
    </row>
    <row r="21" spans="1:14">
      <c r="A21" s="9" t="s">
        <v>56</v>
      </c>
      <c r="B21" s="9" t="s">
        <v>57</v>
      </c>
      <c r="C21" s="9"/>
      <c r="D21" s="9"/>
      <c r="E21" s="9"/>
      <c r="F21" s="9"/>
      <c r="G21" s="10">
        <v>13</v>
      </c>
      <c r="H21" s="9">
        <v>2</v>
      </c>
      <c r="I21" s="9">
        <v>4</v>
      </c>
      <c r="J21" s="9">
        <v>5</v>
      </c>
      <c r="K21" s="10">
        <v>61</v>
      </c>
      <c r="L21" s="9">
        <v>10</v>
      </c>
      <c r="M21" s="9">
        <v>17</v>
      </c>
      <c r="N21" s="9">
        <v>22</v>
      </c>
    </row>
    <row r="22" spans="1:14">
      <c r="A22" s="9" t="s">
        <v>58</v>
      </c>
      <c r="B22" s="9" t="s">
        <v>59</v>
      </c>
      <c r="C22" s="9"/>
      <c r="D22" s="9"/>
      <c r="E22" s="9"/>
      <c r="F22" s="9"/>
      <c r="G22" s="10">
        <v>13</v>
      </c>
      <c r="H22" s="9">
        <v>2</v>
      </c>
      <c r="I22" s="9">
        <v>4</v>
      </c>
      <c r="J22" s="9">
        <v>5</v>
      </c>
      <c r="K22" s="10">
        <v>29</v>
      </c>
      <c r="L22" s="9">
        <v>5</v>
      </c>
      <c r="M22" s="9">
        <v>8</v>
      </c>
      <c r="N22" s="9">
        <v>10</v>
      </c>
    </row>
    <row r="23" spans="1:14">
      <c r="A23" s="9" t="s">
        <v>34</v>
      </c>
      <c r="B23" s="9" t="s">
        <v>35</v>
      </c>
      <c r="C23" s="10">
        <v>10</v>
      </c>
      <c r="D23" s="9">
        <f>C23*0.2</f>
        <v>2</v>
      </c>
      <c r="E23" s="9">
        <v>4</v>
      </c>
      <c r="F23" s="9">
        <f t="shared" si="0"/>
        <v>4</v>
      </c>
      <c r="G23" s="10">
        <v>25</v>
      </c>
      <c r="H23" s="9">
        <v>4</v>
      </c>
      <c r="I23" s="9">
        <v>7</v>
      </c>
      <c r="J23" s="9">
        <v>9</v>
      </c>
      <c r="K23" s="10">
        <v>62</v>
      </c>
      <c r="L23" s="9">
        <v>10</v>
      </c>
      <c r="M23" s="9">
        <v>17</v>
      </c>
      <c r="N23" s="9">
        <v>22</v>
      </c>
    </row>
    <row r="24" spans="1:14">
      <c r="A24" s="9" t="s">
        <v>60</v>
      </c>
      <c r="B24" s="9" t="s">
        <v>61</v>
      </c>
      <c r="C24" s="9"/>
      <c r="D24" s="9"/>
      <c r="E24" s="9"/>
      <c r="F24" s="9"/>
      <c r="G24" s="10">
        <v>22</v>
      </c>
      <c r="H24" s="9">
        <v>3</v>
      </c>
      <c r="I24" s="9">
        <v>6</v>
      </c>
      <c r="J24" s="9">
        <v>8</v>
      </c>
      <c r="K24" s="10">
        <v>38</v>
      </c>
      <c r="L24" s="9">
        <v>6</v>
      </c>
      <c r="M24" s="9">
        <v>10</v>
      </c>
      <c r="N24" s="9">
        <v>13</v>
      </c>
    </row>
    <row r="25" spans="1:14">
      <c r="A25" s="9" t="s">
        <v>62</v>
      </c>
      <c r="B25" s="9" t="s">
        <v>63</v>
      </c>
      <c r="C25" s="9"/>
      <c r="D25" s="9"/>
      <c r="E25" s="9"/>
      <c r="F25" s="9"/>
      <c r="G25" s="10">
        <v>31</v>
      </c>
      <c r="H25" s="9">
        <v>5</v>
      </c>
      <c r="I25" s="9">
        <v>9</v>
      </c>
      <c r="J25" s="9">
        <v>11</v>
      </c>
      <c r="K25" s="9"/>
      <c r="L25" s="9"/>
      <c r="M25" s="9"/>
      <c r="N25" s="9"/>
    </row>
    <row r="26" spans="1:14">
      <c r="A26" s="9" t="s">
        <v>64</v>
      </c>
      <c r="B26" s="9" t="s">
        <v>65</v>
      </c>
      <c r="C26" s="9"/>
      <c r="D26" s="9"/>
      <c r="E26" s="9"/>
      <c r="F26" s="9"/>
      <c r="G26" s="10">
        <v>35</v>
      </c>
      <c r="H26" s="9">
        <v>6</v>
      </c>
      <c r="I26" s="9">
        <v>10</v>
      </c>
      <c r="J26" s="9">
        <v>12</v>
      </c>
      <c r="K26" s="9"/>
      <c r="L26" s="9"/>
      <c r="M26" s="9"/>
      <c r="N26" s="9"/>
    </row>
    <row r="27" spans="1:14">
      <c r="A27" s="23"/>
      <c r="B27" s="5" t="s">
        <v>36</v>
      </c>
      <c r="C27" s="17">
        <f>SUM(C4:C26)</f>
        <v>222</v>
      </c>
      <c r="D27" s="13"/>
      <c r="E27" s="13"/>
      <c r="F27" s="13"/>
      <c r="G27" s="17">
        <f>SUM(G4:G26)</f>
        <v>1345</v>
      </c>
      <c r="H27" s="9"/>
      <c r="I27" s="25"/>
      <c r="J27" s="25"/>
      <c r="K27" s="17">
        <f>SUM(K4:K26)</f>
        <v>1626</v>
      </c>
      <c r="L27" s="25"/>
      <c r="M27" s="25"/>
      <c r="N27" s="25"/>
    </row>
    <row r="28" spans="1:14">
      <c r="A28" s="23"/>
      <c r="B28" s="5" t="s">
        <v>37</v>
      </c>
      <c r="C28" s="18">
        <f>D28+E28+F28</f>
        <v>222</v>
      </c>
      <c r="D28" s="24">
        <f>SUM(D4:D27)</f>
        <v>45</v>
      </c>
      <c r="E28" s="24">
        <f>SUM(E4:E27)</f>
        <v>79</v>
      </c>
      <c r="F28" s="24">
        <f>SUM(F4:F27)</f>
        <v>98</v>
      </c>
      <c r="G28" s="18"/>
      <c r="H28" s="25">
        <f>SUM(H4:H27)</f>
        <v>213</v>
      </c>
      <c r="I28" s="25">
        <f>SUM(I4:I27)</f>
        <v>369</v>
      </c>
      <c r="J28" s="25">
        <f>SUM(J4:J27)</f>
        <v>478</v>
      </c>
      <c r="K28" s="18"/>
      <c r="L28" s="25">
        <f>SUM(L4:L27)</f>
        <v>256</v>
      </c>
      <c r="M28" s="25">
        <f>SUM(M4:M27)</f>
        <v>446</v>
      </c>
      <c r="N28" s="25">
        <f>SUM(N4:N27)</f>
        <v>574</v>
      </c>
    </row>
    <row r="29" spans="1:14">
      <c r="A29" s="23"/>
      <c r="B29" s="5" t="s">
        <v>38</v>
      </c>
      <c r="C29" s="26">
        <f>D29+E29+F29</f>
        <v>1839000</v>
      </c>
      <c r="D29" s="13">
        <f>D28*12000</f>
        <v>540000</v>
      </c>
      <c r="E29" s="13">
        <f>E28*9000</f>
        <v>711000</v>
      </c>
      <c r="F29" s="13">
        <f>F28*6000</f>
        <v>588000</v>
      </c>
      <c r="G29" s="15">
        <f>H29+I29+J29</f>
        <v>4505000</v>
      </c>
      <c r="H29" s="25">
        <f>H28*8000</f>
        <v>1704000</v>
      </c>
      <c r="I29" s="25">
        <f>I28*5000</f>
        <v>1845000</v>
      </c>
      <c r="J29" s="25">
        <f>J28*2000</f>
        <v>956000</v>
      </c>
      <c r="K29" s="15">
        <f>L29+M29+N29</f>
        <v>5426000</v>
      </c>
      <c r="L29" s="25">
        <f>L28*8000</f>
        <v>2048000</v>
      </c>
      <c r="M29" s="25">
        <f>M28*5000</f>
        <v>2230000</v>
      </c>
      <c r="N29" s="25">
        <f>N28*2000</f>
        <v>1148000</v>
      </c>
    </row>
    <row r="30" spans="1:14">
      <c r="A30" s="27" t="s">
        <v>66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30"/>
    </row>
  </sheetData>
  <mergeCells count="6">
    <mergeCell ref="A1:N1"/>
    <mergeCell ref="C2:F2"/>
    <mergeCell ref="G2:N2"/>
    <mergeCell ref="A30:N30"/>
    <mergeCell ref="A2:A3"/>
    <mergeCell ref="B2:B3"/>
  </mergeCells>
  <pageMargins left="0.75" right="0.75" top="1" bottom="1" header="0.5" footer="0.5"/>
  <pageSetup paperSize="9" scale="7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P28" sqref="P28"/>
    </sheetView>
  </sheetViews>
  <sheetFormatPr defaultColWidth="9.02654867256637" defaultRowHeight="14.3"/>
  <cols>
    <col min="1" max="1" width="6.05309734513274" customWidth="1"/>
    <col min="2" max="2" width="35.9823008849558" style="1" customWidth="1"/>
    <col min="3" max="3" width="11.3893805309735" style="2" customWidth="1"/>
    <col min="4" max="5" width="9.02654867256637" style="2"/>
    <col min="6" max="6" width="11.5575221238938" style="2" customWidth="1"/>
    <col min="7" max="7" width="10.9115044247788" style="2" customWidth="1"/>
    <col min="8" max="8" width="9.02654867256637" style="2"/>
    <col min="9" max="10" width="9.58407079646018" style="2"/>
    <col min="11" max="12" width="10.8495575221239" style="2" customWidth="1"/>
    <col min="13" max="14" width="9.58407079646018" style="2"/>
    <col min="15" max="16" width="9.58407079646018"/>
  </cols>
  <sheetData>
    <row r="1" ht="20.65" spans="1:14">
      <c r="A1" s="3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 t="s">
        <v>1</v>
      </c>
      <c r="B2" s="5" t="s">
        <v>2</v>
      </c>
      <c r="C2" s="5" t="s">
        <v>3</v>
      </c>
      <c r="D2" s="5"/>
      <c r="E2" s="5"/>
      <c r="F2" s="5"/>
      <c r="G2" s="5" t="s">
        <v>41</v>
      </c>
      <c r="H2" s="5"/>
      <c r="I2" s="5"/>
      <c r="J2" s="5"/>
      <c r="K2" s="5"/>
      <c r="L2" s="5"/>
      <c r="M2" s="5"/>
      <c r="N2" s="5"/>
    </row>
    <row r="3" ht="28.65" spans="1:14">
      <c r="A3" s="6"/>
      <c r="B3" s="7"/>
      <c r="C3" s="8" t="s">
        <v>68</v>
      </c>
      <c r="D3" s="8" t="s">
        <v>5</v>
      </c>
      <c r="E3" s="8" t="s">
        <v>6</v>
      </c>
      <c r="F3" s="8" t="s">
        <v>7</v>
      </c>
      <c r="G3" s="7" t="s">
        <v>69</v>
      </c>
      <c r="H3" s="8" t="s">
        <v>44</v>
      </c>
      <c r="I3" s="8" t="s">
        <v>45</v>
      </c>
      <c r="J3" s="8" t="s">
        <v>46</v>
      </c>
      <c r="K3" s="7" t="s">
        <v>70</v>
      </c>
      <c r="L3" s="8" t="s">
        <v>44</v>
      </c>
      <c r="M3" s="8" t="s">
        <v>45</v>
      </c>
      <c r="N3" s="8" t="s">
        <v>46</v>
      </c>
    </row>
    <row r="4" spans="1:14">
      <c r="A4" s="9" t="s">
        <v>8</v>
      </c>
      <c r="B4" s="9" t="s">
        <v>9</v>
      </c>
      <c r="C4" s="10">
        <v>29</v>
      </c>
      <c r="D4" s="9">
        <v>6</v>
      </c>
      <c r="E4" s="9">
        <v>10</v>
      </c>
      <c r="F4" s="9">
        <f>C4-D4-E4</f>
        <v>13</v>
      </c>
      <c r="G4" s="9">
        <v>120</v>
      </c>
      <c r="H4" s="9">
        <v>19</v>
      </c>
      <c r="I4" s="9">
        <v>33</v>
      </c>
      <c r="J4" s="9">
        <v>42</v>
      </c>
      <c r="K4" s="9">
        <v>224</v>
      </c>
      <c r="L4" s="9">
        <v>35</v>
      </c>
      <c r="M4" s="9">
        <v>61</v>
      </c>
      <c r="N4" s="9">
        <v>79</v>
      </c>
    </row>
    <row r="5" spans="1:14">
      <c r="A5" s="9" t="s">
        <v>10</v>
      </c>
      <c r="B5" s="9" t="s">
        <v>11</v>
      </c>
      <c r="C5" s="10">
        <v>29</v>
      </c>
      <c r="D5" s="9">
        <v>6</v>
      </c>
      <c r="E5" s="9">
        <v>10</v>
      </c>
      <c r="F5" s="9">
        <f t="shared" ref="F5:F23" si="0">C5-D5-E5</f>
        <v>13</v>
      </c>
      <c r="G5" s="9">
        <v>169</v>
      </c>
      <c r="H5" s="9">
        <v>26</v>
      </c>
      <c r="I5" s="9">
        <v>46</v>
      </c>
      <c r="J5" s="9">
        <v>60</v>
      </c>
      <c r="K5" s="9">
        <v>228</v>
      </c>
      <c r="L5" s="9">
        <v>36</v>
      </c>
      <c r="M5" s="9">
        <v>63</v>
      </c>
      <c r="N5" s="9">
        <v>80</v>
      </c>
    </row>
    <row r="6" spans="1:14">
      <c r="A6" s="9" t="s">
        <v>12</v>
      </c>
      <c r="B6" s="9" t="s">
        <v>13</v>
      </c>
      <c r="C6" s="10">
        <v>13</v>
      </c>
      <c r="D6" s="9">
        <v>3</v>
      </c>
      <c r="E6" s="9">
        <v>5</v>
      </c>
      <c r="F6" s="9">
        <f t="shared" si="0"/>
        <v>5</v>
      </c>
      <c r="G6" s="9">
        <v>72</v>
      </c>
      <c r="H6" s="9">
        <v>11</v>
      </c>
      <c r="I6" s="9">
        <v>20</v>
      </c>
      <c r="J6" s="9">
        <v>25</v>
      </c>
      <c r="K6" s="9">
        <v>164</v>
      </c>
      <c r="L6" s="9">
        <v>26</v>
      </c>
      <c r="M6" s="9">
        <v>45</v>
      </c>
      <c r="N6" s="9">
        <v>58</v>
      </c>
    </row>
    <row r="7" spans="1:14">
      <c r="A7" s="9" t="s">
        <v>14</v>
      </c>
      <c r="B7" s="9" t="s">
        <v>15</v>
      </c>
      <c r="C7" s="10">
        <v>15</v>
      </c>
      <c r="D7" s="9">
        <f>C7*0.2</f>
        <v>3</v>
      </c>
      <c r="E7" s="9">
        <v>5</v>
      </c>
      <c r="F7" s="9">
        <f t="shared" si="0"/>
        <v>7</v>
      </c>
      <c r="G7" s="9">
        <v>71</v>
      </c>
      <c r="H7" s="9">
        <v>11</v>
      </c>
      <c r="I7" s="9">
        <v>19</v>
      </c>
      <c r="J7" s="9">
        <v>25</v>
      </c>
      <c r="K7" s="9">
        <v>101</v>
      </c>
      <c r="L7" s="9">
        <v>16</v>
      </c>
      <c r="M7" s="9">
        <v>28</v>
      </c>
      <c r="N7" s="9">
        <v>36</v>
      </c>
    </row>
    <row r="8" spans="1:14">
      <c r="A8" s="9" t="s">
        <v>16</v>
      </c>
      <c r="B8" s="9" t="s">
        <v>17</v>
      </c>
      <c r="C8" s="10">
        <v>13</v>
      </c>
      <c r="D8" s="9">
        <v>3</v>
      </c>
      <c r="E8" s="9">
        <v>5</v>
      </c>
      <c r="F8" s="9">
        <f t="shared" si="0"/>
        <v>5</v>
      </c>
      <c r="G8" s="9">
        <v>49</v>
      </c>
      <c r="H8" s="9">
        <v>8</v>
      </c>
      <c r="I8" s="9">
        <v>13</v>
      </c>
      <c r="J8" s="9">
        <v>17</v>
      </c>
      <c r="K8" s="9">
        <v>108</v>
      </c>
      <c r="L8" s="9">
        <v>17</v>
      </c>
      <c r="M8" s="9">
        <v>30</v>
      </c>
      <c r="N8" s="9">
        <v>38</v>
      </c>
    </row>
    <row r="9" spans="1:14">
      <c r="A9" s="9" t="s">
        <v>18</v>
      </c>
      <c r="B9" s="9" t="s">
        <v>19</v>
      </c>
      <c r="C9" s="10">
        <v>5</v>
      </c>
      <c r="D9" s="9">
        <f>C9*0.2</f>
        <v>1</v>
      </c>
      <c r="E9" s="9">
        <v>2</v>
      </c>
      <c r="F9" s="9">
        <f t="shared" si="0"/>
        <v>2</v>
      </c>
      <c r="G9" s="9">
        <v>45</v>
      </c>
      <c r="H9" s="9">
        <v>7</v>
      </c>
      <c r="I9" s="9">
        <v>12</v>
      </c>
      <c r="J9" s="9">
        <v>16</v>
      </c>
      <c r="K9" s="9">
        <v>75</v>
      </c>
      <c r="L9" s="9">
        <v>12</v>
      </c>
      <c r="M9" s="9">
        <v>21</v>
      </c>
      <c r="N9" s="9">
        <v>26</v>
      </c>
    </row>
    <row r="10" spans="1:14">
      <c r="A10" s="9" t="s">
        <v>20</v>
      </c>
      <c r="B10" s="9" t="s">
        <v>21</v>
      </c>
      <c r="C10" s="10">
        <v>70</v>
      </c>
      <c r="D10" s="9">
        <f>C10*0.2</f>
        <v>14</v>
      </c>
      <c r="E10" s="9">
        <v>25</v>
      </c>
      <c r="F10" s="9">
        <f t="shared" si="0"/>
        <v>31</v>
      </c>
      <c r="G10" s="9">
        <v>182</v>
      </c>
      <c r="H10" s="9">
        <v>29</v>
      </c>
      <c r="I10" s="9">
        <v>50</v>
      </c>
      <c r="J10" s="9">
        <v>64</v>
      </c>
      <c r="K10" s="9">
        <v>168</v>
      </c>
      <c r="L10" s="9">
        <v>26</v>
      </c>
      <c r="M10" s="9">
        <v>46</v>
      </c>
      <c r="N10" s="9">
        <v>59</v>
      </c>
    </row>
    <row r="11" spans="1:14">
      <c r="A11" s="9" t="s">
        <v>22</v>
      </c>
      <c r="B11" s="9" t="s">
        <v>23</v>
      </c>
      <c r="C11" s="10">
        <v>24</v>
      </c>
      <c r="D11" s="9">
        <v>5</v>
      </c>
      <c r="E11" s="9">
        <v>8</v>
      </c>
      <c r="F11" s="9">
        <f t="shared" si="0"/>
        <v>11</v>
      </c>
      <c r="G11" s="9">
        <v>101</v>
      </c>
      <c r="H11" s="9">
        <v>16</v>
      </c>
      <c r="I11" s="9">
        <v>28</v>
      </c>
      <c r="J11" s="9">
        <v>36</v>
      </c>
      <c r="K11" s="9">
        <v>175</v>
      </c>
      <c r="L11" s="9">
        <v>27</v>
      </c>
      <c r="M11" s="9">
        <v>48</v>
      </c>
      <c r="N11" s="9">
        <v>62</v>
      </c>
    </row>
    <row r="12" spans="1:14">
      <c r="A12" s="9" t="s">
        <v>48</v>
      </c>
      <c r="B12" s="9" t="s">
        <v>49</v>
      </c>
      <c r="C12" s="9"/>
      <c r="D12" s="9"/>
      <c r="E12" s="9"/>
      <c r="F12" s="9"/>
      <c r="G12" s="9">
        <v>13</v>
      </c>
      <c r="H12" s="9">
        <v>2</v>
      </c>
      <c r="I12" s="9">
        <v>4</v>
      </c>
      <c r="J12" s="9">
        <v>5</v>
      </c>
      <c r="K12" s="9">
        <v>20</v>
      </c>
      <c r="L12" s="9">
        <v>3</v>
      </c>
      <c r="M12" s="9">
        <v>5</v>
      </c>
      <c r="N12" s="9">
        <v>7</v>
      </c>
    </row>
    <row r="13" spans="1:14">
      <c r="A13" s="9" t="s">
        <v>24</v>
      </c>
      <c r="B13" s="9" t="s">
        <v>25</v>
      </c>
      <c r="C13" s="10">
        <v>6</v>
      </c>
      <c r="D13" s="9">
        <v>1</v>
      </c>
      <c r="E13" s="9">
        <v>2</v>
      </c>
      <c r="F13" s="9">
        <f t="shared" si="0"/>
        <v>3</v>
      </c>
      <c r="G13" s="9">
        <v>46</v>
      </c>
      <c r="H13" s="9">
        <v>7</v>
      </c>
      <c r="I13" s="9">
        <v>13</v>
      </c>
      <c r="J13" s="9">
        <v>16</v>
      </c>
      <c r="K13" s="9">
        <v>96</v>
      </c>
      <c r="L13" s="9">
        <v>15</v>
      </c>
      <c r="M13" s="9">
        <v>26</v>
      </c>
      <c r="N13" s="9">
        <v>34</v>
      </c>
    </row>
    <row r="14" spans="1:14">
      <c r="A14" s="9" t="s">
        <v>26</v>
      </c>
      <c r="B14" s="9" t="s">
        <v>27</v>
      </c>
      <c r="C14" s="10">
        <v>6</v>
      </c>
      <c r="D14" s="9">
        <v>1</v>
      </c>
      <c r="E14" s="9">
        <v>2</v>
      </c>
      <c r="F14" s="9">
        <f t="shared" si="0"/>
        <v>3</v>
      </c>
      <c r="G14" s="9">
        <v>81</v>
      </c>
      <c r="H14" s="9">
        <v>13</v>
      </c>
      <c r="I14" s="9">
        <v>22</v>
      </c>
      <c r="J14" s="9">
        <v>29</v>
      </c>
      <c r="K14" s="9"/>
      <c r="L14" s="9"/>
      <c r="M14" s="9"/>
      <c r="N14" s="9"/>
    </row>
    <row r="15" spans="1:14">
      <c r="A15" s="9" t="s">
        <v>28</v>
      </c>
      <c r="B15" s="9" t="s">
        <v>29</v>
      </c>
      <c r="C15" s="10">
        <v>7</v>
      </c>
      <c r="D15" s="9">
        <v>1</v>
      </c>
      <c r="E15" s="9">
        <v>2</v>
      </c>
      <c r="F15" s="9">
        <f t="shared" si="0"/>
        <v>4</v>
      </c>
      <c r="G15" s="9">
        <v>79</v>
      </c>
      <c r="H15" s="9">
        <v>12</v>
      </c>
      <c r="I15" s="9">
        <v>22</v>
      </c>
      <c r="J15" s="9">
        <v>28</v>
      </c>
      <c r="K15" s="9"/>
      <c r="L15" s="9"/>
      <c r="M15" s="9"/>
      <c r="N15" s="9"/>
    </row>
    <row r="16" spans="1:14">
      <c r="A16" s="9" t="s">
        <v>50</v>
      </c>
      <c r="B16" s="9" t="s">
        <v>51</v>
      </c>
      <c r="C16" s="9"/>
      <c r="D16" s="9"/>
      <c r="E16" s="9"/>
      <c r="F16" s="9"/>
      <c r="G16" s="9">
        <v>13</v>
      </c>
      <c r="H16" s="9">
        <v>2</v>
      </c>
      <c r="I16" s="9">
        <v>4</v>
      </c>
      <c r="J16" s="9">
        <v>5</v>
      </c>
      <c r="K16" s="9">
        <v>34</v>
      </c>
      <c r="L16" s="9">
        <v>5</v>
      </c>
      <c r="M16" s="9">
        <v>9</v>
      </c>
      <c r="N16" s="9">
        <v>12</v>
      </c>
    </row>
    <row r="17" spans="1:14">
      <c r="A17" s="9" t="s">
        <v>30</v>
      </c>
      <c r="B17" s="9" t="s">
        <v>31</v>
      </c>
      <c r="C17" s="10">
        <v>22</v>
      </c>
      <c r="D17" s="9">
        <v>4</v>
      </c>
      <c r="E17" s="9">
        <v>8</v>
      </c>
      <c r="F17" s="9">
        <f t="shared" si="0"/>
        <v>10</v>
      </c>
      <c r="G17" s="9">
        <v>108</v>
      </c>
      <c r="H17" s="9">
        <v>17</v>
      </c>
      <c r="I17" s="9">
        <v>30</v>
      </c>
      <c r="J17" s="9">
        <v>38</v>
      </c>
      <c r="K17" s="9">
        <v>181</v>
      </c>
      <c r="L17" s="9">
        <v>28</v>
      </c>
      <c r="M17" s="9">
        <v>50</v>
      </c>
      <c r="N17" s="9">
        <v>64</v>
      </c>
    </row>
    <row r="18" spans="1:14">
      <c r="A18" s="9" t="s">
        <v>32</v>
      </c>
      <c r="B18" s="9" t="s">
        <v>33</v>
      </c>
      <c r="C18" s="10">
        <v>3</v>
      </c>
      <c r="D18" s="9">
        <v>1</v>
      </c>
      <c r="E18" s="9">
        <v>1</v>
      </c>
      <c r="F18" s="9">
        <f t="shared" si="0"/>
        <v>1</v>
      </c>
      <c r="G18" s="9">
        <v>42</v>
      </c>
      <c r="H18" s="9">
        <v>7</v>
      </c>
      <c r="I18" s="9">
        <v>12</v>
      </c>
      <c r="J18" s="9">
        <v>15</v>
      </c>
      <c r="K18" s="9">
        <v>62</v>
      </c>
      <c r="L18" s="9">
        <v>10</v>
      </c>
      <c r="M18" s="9">
        <v>17</v>
      </c>
      <c r="N18" s="9">
        <v>22</v>
      </c>
    </row>
    <row r="19" spans="1:14">
      <c r="A19" s="9" t="s">
        <v>52</v>
      </c>
      <c r="B19" s="9" t="s">
        <v>53</v>
      </c>
      <c r="C19" s="9"/>
      <c r="D19" s="9"/>
      <c r="E19" s="9"/>
      <c r="F19" s="9"/>
      <c r="G19" s="9">
        <v>61</v>
      </c>
      <c r="H19" s="9">
        <v>10</v>
      </c>
      <c r="I19" s="9">
        <v>17</v>
      </c>
      <c r="J19" s="9">
        <v>22</v>
      </c>
      <c r="K19" s="9"/>
      <c r="L19" s="9"/>
      <c r="M19" s="9"/>
      <c r="N19" s="9"/>
    </row>
    <row r="20" spans="1:14">
      <c r="A20" s="9" t="s">
        <v>54</v>
      </c>
      <c r="B20" s="9" t="s">
        <v>55</v>
      </c>
      <c r="C20" s="9"/>
      <c r="D20" s="9"/>
      <c r="E20" s="9"/>
      <c r="F20" s="9"/>
      <c r="G20" s="9">
        <v>20</v>
      </c>
      <c r="H20" s="9">
        <v>3</v>
      </c>
      <c r="I20" s="9">
        <v>5</v>
      </c>
      <c r="J20" s="9">
        <v>7</v>
      </c>
      <c r="K20" s="9">
        <v>25</v>
      </c>
      <c r="L20" s="9">
        <v>4</v>
      </c>
      <c r="M20" s="9">
        <v>7</v>
      </c>
      <c r="N20" s="9">
        <v>9</v>
      </c>
    </row>
    <row r="21" spans="1:14">
      <c r="A21" s="9" t="s">
        <v>56</v>
      </c>
      <c r="B21" s="9" t="s">
        <v>57</v>
      </c>
      <c r="C21" s="9"/>
      <c r="D21" s="9"/>
      <c r="E21" s="9"/>
      <c r="F21" s="9"/>
      <c r="G21" s="9">
        <v>10</v>
      </c>
      <c r="H21" s="9">
        <v>2</v>
      </c>
      <c r="I21" s="9">
        <v>3</v>
      </c>
      <c r="J21" s="9">
        <v>4</v>
      </c>
      <c r="K21" s="9">
        <v>70</v>
      </c>
      <c r="L21" s="9">
        <v>11</v>
      </c>
      <c r="M21" s="9">
        <v>19</v>
      </c>
      <c r="N21" s="9">
        <v>25</v>
      </c>
    </row>
    <row r="22" spans="1:14">
      <c r="A22" s="9" t="s">
        <v>58</v>
      </c>
      <c r="B22" s="9" t="s">
        <v>59</v>
      </c>
      <c r="C22" s="9"/>
      <c r="D22" s="9"/>
      <c r="E22" s="9"/>
      <c r="F22" s="9"/>
      <c r="G22" s="9">
        <v>10</v>
      </c>
      <c r="H22" s="9">
        <v>2</v>
      </c>
      <c r="I22" s="9">
        <v>3</v>
      </c>
      <c r="J22" s="9">
        <v>4</v>
      </c>
      <c r="K22" s="9">
        <v>31</v>
      </c>
      <c r="L22" s="9">
        <v>5</v>
      </c>
      <c r="M22" s="9">
        <v>9</v>
      </c>
      <c r="N22" s="9">
        <v>11</v>
      </c>
    </row>
    <row r="23" spans="1:14">
      <c r="A23" s="9" t="s">
        <v>34</v>
      </c>
      <c r="B23" s="9" t="s">
        <v>35</v>
      </c>
      <c r="C23" s="10">
        <v>8</v>
      </c>
      <c r="D23" s="9">
        <v>2</v>
      </c>
      <c r="E23" s="9">
        <v>3</v>
      </c>
      <c r="F23" s="9">
        <f t="shared" si="0"/>
        <v>3</v>
      </c>
      <c r="G23" s="9">
        <v>34</v>
      </c>
      <c r="H23" s="9">
        <v>5</v>
      </c>
      <c r="I23" s="9">
        <v>9</v>
      </c>
      <c r="J23" s="9">
        <v>12</v>
      </c>
      <c r="K23" s="9">
        <v>65</v>
      </c>
      <c r="L23" s="9">
        <v>10</v>
      </c>
      <c r="M23" s="9">
        <v>18</v>
      </c>
      <c r="N23" s="9">
        <v>23</v>
      </c>
    </row>
    <row r="24" spans="1:14">
      <c r="A24" s="9" t="s">
        <v>60</v>
      </c>
      <c r="B24" s="9" t="s">
        <v>61</v>
      </c>
      <c r="C24" s="9"/>
      <c r="D24" s="9"/>
      <c r="E24" s="9"/>
      <c r="F24" s="9"/>
      <c r="G24" s="9">
        <v>43</v>
      </c>
      <c r="H24" s="9">
        <v>7</v>
      </c>
      <c r="I24" s="9">
        <v>12</v>
      </c>
      <c r="J24" s="9">
        <v>15</v>
      </c>
      <c r="K24" s="9"/>
      <c r="L24" s="9"/>
      <c r="M24" s="9"/>
      <c r="N24" s="9"/>
    </row>
    <row r="25" spans="1:14">
      <c r="A25" s="9" t="s">
        <v>71</v>
      </c>
      <c r="B25" s="9" t="s">
        <v>72</v>
      </c>
      <c r="C25" s="9"/>
      <c r="D25" s="9"/>
      <c r="E25" s="9"/>
      <c r="F25" s="9"/>
      <c r="G25" s="9"/>
      <c r="H25" s="9">
        <v>0</v>
      </c>
      <c r="I25" s="9">
        <v>0</v>
      </c>
      <c r="J25" s="9">
        <v>0</v>
      </c>
      <c r="K25" s="9">
        <v>16</v>
      </c>
      <c r="L25" s="9">
        <v>3</v>
      </c>
      <c r="M25" s="9">
        <v>4</v>
      </c>
      <c r="N25" s="9">
        <v>6</v>
      </c>
    </row>
    <row r="26" spans="1:14">
      <c r="A26" s="9" t="s">
        <v>62</v>
      </c>
      <c r="B26" s="9" t="s">
        <v>63</v>
      </c>
      <c r="C26" s="9"/>
      <c r="D26" s="9"/>
      <c r="E26" s="9"/>
      <c r="F26" s="9"/>
      <c r="G26" s="9">
        <v>24</v>
      </c>
      <c r="H26" s="9">
        <v>4</v>
      </c>
      <c r="I26" s="9">
        <v>7</v>
      </c>
      <c r="J26" s="9">
        <v>8</v>
      </c>
      <c r="K26" s="9"/>
      <c r="L26" s="9"/>
      <c r="M26" s="9"/>
      <c r="N26" s="9"/>
    </row>
    <row r="27" spans="1:14">
      <c r="A27" s="9" t="s">
        <v>64</v>
      </c>
      <c r="B27" s="9" t="s">
        <v>65</v>
      </c>
      <c r="C27" s="9"/>
      <c r="D27" s="9"/>
      <c r="E27" s="9"/>
      <c r="F27" s="9"/>
      <c r="G27" s="9">
        <v>37</v>
      </c>
      <c r="H27" s="9">
        <v>6</v>
      </c>
      <c r="I27" s="9">
        <v>10</v>
      </c>
      <c r="J27" s="9">
        <v>13</v>
      </c>
      <c r="K27" s="9"/>
      <c r="L27" s="9"/>
      <c r="M27" s="9"/>
      <c r="N27" s="9"/>
    </row>
    <row r="28" spans="1:14">
      <c r="A28" s="11"/>
      <c r="B28" s="5" t="s">
        <v>36</v>
      </c>
      <c r="C28" s="12">
        <f>SUM(C4:C27)</f>
        <v>250</v>
      </c>
      <c r="D28" s="13"/>
      <c r="E28" s="13"/>
      <c r="F28" s="13"/>
      <c r="G28" s="12">
        <f>SUM(G4:G27)</f>
        <v>1430</v>
      </c>
      <c r="H28" s="14"/>
      <c r="I28" s="14"/>
      <c r="J28" s="14"/>
      <c r="K28" s="17">
        <f>SUM(K4:K27)</f>
        <v>1843</v>
      </c>
      <c r="L28" s="17"/>
      <c r="M28" s="14"/>
      <c r="N28" s="14"/>
    </row>
    <row r="29" spans="1:14">
      <c r="A29" s="11"/>
      <c r="B29" s="5" t="s">
        <v>37</v>
      </c>
      <c r="C29" s="15">
        <f>D29+E29+F29</f>
        <v>250</v>
      </c>
      <c r="D29" s="13">
        <f>SUM(D4:D28)</f>
        <v>51</v>
      </c>
      <c r="E29" s="13">
        <f>SUM(E4:E28)</f>
        <v>88</v>
      </c>
      <c r="F29" s="13">
        <f>SUM(F4:F28)</f>
        <v>111</v>
      </c>
      <c r="G29" s="15">
        <f>H29+I29+J29</f>
        <v>1126</v>
      </c>
      <c r="H29" s="14">
        <f>SUM(H4:H28)</f>
        <v>226</v>
      </c>
      <c r="I29" s="14">
        <f>SUM(I4:I28)</f>
        <v>394</v>
      </c>
      <c r="J29" s="14">
        <f>SUM(J4:J28)</f>
        <v>506</v>
      </c>
      <c r="K29" s="18">
        <f>L29+M29+N29</f>
        <v>1446</v>
      </c>
      <c r="L29" s="17">
        <f>SUM(L4:L28)</f>
        <v>289</v>
      </c>
      <c r="M29" s="14">
        <f>SUM(M4:M28)</f>
        <v>506</v>
      </c>
      <c r="N29" s="14">
        <f>SUM(N4:N28)</f>
        <v>651</v>
      </c>
    </row>
    <row r="30" spans="1:14">
      <c r="A30" s="11"/>
      <c r="B30" s="5" t="s">
        <v>38</v>
      </c>
      <c r="C30" s="15">
        <f>D30+E30+F30</f>
        <v>2070000</v>
      </c>
      <c r="D30" s="13">
        <f>D29*12000</f>
        <v>612000</v>
      </c>
      <c r="E30" s="13">
        <f>E29*9000</f>
        <v>792000</v>
      </c>
      <c r="F30" s="13">
        <f>F29*6000</f>
        <v>666000</v>
      </c>
      <c r="G30" s="15">
        <f>H30+I30+J30</f>
        <v>4790000</v>
      </c>
      <c r="H30" s="16">
        <f>H29*8000</f>
        <v>1808000</v>
      </c>
      <c r="I30" s="16">
        <f>I29*5000</f>
        <v>1970000</v>
      </c>
      <c r="J30" s="16">
        <f>J29*2000</f>
        <v>1012000</v>
      </c>
      <c r="K30" s="15">
        <f>L30+M30+N30</f>
        <v>6144000</v>
      </c>
      <c r="L30" s="12">
        <f>L29*8000</f>
        <v>2312000</v>
      </c>
      <c r="M30" s="16">
        <f>M29*5000</f>
        <v>2530000</v>
      </c>
      <c r="N30" s="16">
        <f>N29*2000</f>
        <v>1302000</v>
      </c>
    </row>
    <row r="31" spans="1:14">
      <c r="A31" s="13" t="s">
        <v>73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mergeCells count="6">
    <mergeCell ref="A1:N1"/>
    <mergeCell ref="C2:F2"/>
    <mergeCell ref="G2:N2"/>
    <mergeCell ref="A31:N31"/>
    <mergeCell ref="A2:A3"/>
    <mergeCell ref="B2:B3"/>
  </mergeCells>
  <pageMargins left="0.75" right="0.75" top="1" bottom="1" header="0.5" footer="0.5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2020级</vt:lpstr>
      <vt:lpstr>2021级</vt:lpstr>
      <vt:lpstr>2022级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普鲁神</cp:lastModifiedBy>
  <dcterms:created xsi:type="dcterms:W3CDTF">2023-05-18T06:32:00Z</dcterms:created>
  <dcterms:modified xsi:type="dcterms:W3CDTF">2024-05-30T03:22:13Z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410C26D7F5BF46789804BF9F3639F638_11</vt:lpwstr>
  </property>
  <property fmtid="{D5CDD505-2E9C-101B-9397-08002B2CF9AE}" pid="3" name="KSOProductBuildVer">
    <vt:lpwstr>2052-12.1.0.16729</vt:lpwstr>
  </property>
</Properties>
</file>